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1B75EEBD-96EA-48EF-8792-907ABB05A8F3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'!$A$5:$J$98</definedName>
    <definedName name="_xlnm._FilterDatabase" localSheetId="23" hidden="1">'זכויות מקרקעין'!$A$5:$H$98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קונצרני'!$A$6:$R$97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מניות'!$A$6:$L$196</definedName>
    <definedName name="_xlnm._FilterDatabase" localSheetId="16" hidden="1">'לא סחיר - קרנות השקעה'!$A$6:$J$386</definedName>
    <definedName name="_xlnm._FilterDatabase" localSheetId="1" hidden="1">מזומנים!$A$5:$K$199</definedName>
    <definedName name="_xlnm._FilterDatabase" localSheetId="5" hidden="1">מניות!$A$6:$N$496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השקעה'!$A$5:$J$34</definedName>
    <definedName name="Print_Area" localSheetId="13">'לא סחיר - תעודות חוב מסחריות'!$A$5:$R$21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הלוואות!$A$1:$AZ$387</definedName>
    <definedName name="_xlnm.Print_Area" localSheetId="24">'השקעה בחברות מוחזקות'!$A$1:$AZ$8</definedName>
    <definedName name="_xlnm.Print_Area" localSheetId="25">'השקעות אחרות '!$A$1:$AZ$22</definedName>
    <definedName name="_xlnm.Print_Area" localSheetId="23">'זכויות מקרקעין'!$A$1:$AZ$19</definedName>
    <definedName name="_xlnm.Print_Area" localSheetId="10">'חוזים עתידיים'!$A$1:$AZ$24</definedName>
    <definedName name="_xlnm.Print_Area" localSheetId="26">'יתרת התחייבות להשקעה'!$A$1:$AZ$173</definedName>
    <definedName name="_xlnm.Print_Area" localSheetId="8">'כתבי אופציה'!$A$1:$AZ$27</definedName>
    <definedName name="_xlnm.Print_Area" localSheetId="12">'לא סחיר- תעודות התחייבות ממשלתי'!$A$1:$AZ$12</definedName>
    <definedName name="_xlnm.Print_Area" localSheetId="14">'לא סחיר - אג"ח קונצרני'!$A$1:$AZ$45</definedName>
    <definedName name="_xlnm.Print_Area" localSheetId="18">'לא סחיר - אופציות'!$A$1:$AZ$20</definedName>
    <definedName name="_xlnm.Print_Area" localSheetId="19">'לא סחיר - חוזים עתידיים'!$A$1:$AZ$365</definedName>
    <definedName name="_xlnm.Print_Area" localSheetId="17">'לא סחיר - כתבי אופציה'!$A$1:$AZ$15</definedName>
    <definedName name="_xlnm.Print_Area" localSheetId="20">'לא סחיר - מוצרים מובנים'!$A$1:$AZ$13</definedName>
    <definedName name="_xlnm.Print_Area" localSheetId="15">'לא סחיר - מניות'!$A$1:$AZ$62</definedName>
    <definedName name="_xlnm.Print_Area" localSheetId="16">'לא סחיר - קרנות השקעה'!$A$1:$AZ$232</definedName>
    <definedName name="_xlnm.Print_Area" localSheetId="13">'לא סחיר - תעודות חוב מסחריות'!$A$1:$AZ$17</definedName>
    <definedName name="_xlnm.Print_Area" localSheetId="11">'מוצרים מובנים'!$A$1:$AZ$13</definedName>
    <definedName name="_xlnm.Print_Area" localSheetId="1">מזומנים!$A$1:$AZ$74</definedName>
    <definedName name="_xlnm.Print_Area" localSheetId="5">מניות!$A$1:$AZ$263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נאמנות'!$A$1:$AZ$30</definedName>
    <definedName name="_xlnm.Print_Area" localSheetId="6">'קרנות סל'!$A$1:$AZ$81</definedName>
    <definedName name="_xlnm.Print_Area" localSheetId="2">'תעודות התחייבות ממשלתיות'!$A$1:$AZ$67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78" l="1"/>
  <c r="H9" i="81"/>
  <c r="H16" i="81"/>
  <c r="H8" i="81" l="1"/>
  <c r="C36" i="88"/>
  <c r="I12" i="81"/>
  <c r="I17" i="81"/>
  <c r="I21" i="81"/>
  <c r="I13" i="81"/>
  <c r="I22" i="81"/>
  <c r="I18" i="81"/>
  <c r="I14" i="81"/>
  <c r="I19" i="81"/>
  <c r="I15" i="81"/>
  <c r="I20" i="81"/>
  <c r="O9" i="70"/>
  <c r="P154" i="61"/>
  <c r="P10" i="61" s="1"/>
  <c r="P9" i="61" s="1"/>
  <c r="H13" i="74"/>
  <c r="I55" i="58" l="1"/>
  <c r="C42" i="88"/>
  <c r="N36" i="78"/>
  <c r="O10" i="78"/>
  <c r="H10" i="74"/>
  <c r="J10" i="74" s="1"/>
  <c r="J11" i="74"/>
  <c r="J12" i="74"/>
  <c r="J13" i="74"/>
  <c r="J14" i="74"/>
  <c r="J15" i="74"/>
  <c r="K12" i="72"/>
  <c r="K13" i="72"/>
  <c r="K14" i="72"/>
  <c r="K15" i="72"/>
  <c r="K16" i="72"/>
  <c r="K17" i="72"/>
  <c r="K18" i="72"/>
  <c r="K19" i="72"/>
  <c r="K20" i="72"/>
  <c r="K21" i="72"/>
  <c r="K22" i="72"/>
  <c r="K23" i="72"/>
  <c r="K24" i="72"/>
  <c r="K25" i="72"/>
  <c r="K26" i="72"/>
  <c r="K27" i="72"/>
  <c r="K28" i="72"/>
  <c r="K29" i="72"/>
  <c r="K30" i="72"/>
  <c r="K31" i="72"/>
  <c r="K32" i="72"/>
  <c r="K33" i="72"/>
  <c r="K34" i="72"/>
  <c r="K216" i="62"/>
  <c r="K186" i="62"/>
  <c r="O9" i="78" l="1"/>
  <c r="O8" i="78" s="1"/>
  <c r="P356" i="78" s="1"/>
  <c r="I54" i="58"/>
  <c r="I11" i="81"/>
  <c r="I10" i="81"/>
  <c r="I9" i="81"/>
  <c r="I8" i="81"/>
  <c r="G19" i="80"/>
  <c r="G18" i="80"/>
  <c r="G17" i="80"/>
  <c r="G16" i="80"/>
  <c r="G15" i="80"/>
  <c r="G13" i="80"/>
  <c r="G12" i="80"/>
  <c r="G11" i="80"/>
  <c r="G10" i="80"/>
  <c r="G9" i="80"/>
  <c r="G8" i="80"/>
  <c r="P324" i="78"/>
  <c r="P301" i="78"/>
  <c r="P292" i="78"/>
  <c r="P245" i="78"/>
  <c r="P211" i="78"/>
  <c r="P203" i="78"/>
  <c r="P168" i="78"/>
  <c r="P138" i="78"/>
  <c r="P128" i="78"/>
  <c r="P103" i="78"/>
  <c r="P77" i="78"/>
  <c r="P67" i="78"/>
  <c r="P40" i="78"/>
  <c r="P33" i="78"/>
  <c r="I358" i="76"/>
  <c r="I357" i="76"/>
  <c r="I356" i="76"/>
  <c r="I354" i="76"/>
  <c r="I353" i="76"/>
  <c r="I352" i="76"/>
  <c r="I351" i="76"/>
  <c r="I350" i="76"/>
  <c r="I349" i="76"/>
  <c r="I348" i="76"/>
  <c r="I347" i="76"/>
  <c r="I346" i="76"/>
  <c r="I344" i="76"/>
  <c r="I343" i="76"/>
  <c r="I342" i="76"/>
  <c r="I341" i="76"/>
  <c r="I339" i="76"/>
  <c r="I338" i="76"/>
  <c r="I337" i="76"/>
  <c r="I336" i="76"/>
  <c r="I335" i="76"/>
  <c r="I334" i="76"/>
  <c r="I333" i="76"/>
  <c r="I332" i="76"/>
  <c r="I331" i="76"/>
  <c r="I330" i="76"/>
  <c r="I329" i="76"/>
  <c r="I328" i="76"/>
  <c r="I327" i="76"/>
  <c r="I326" i="76"/>
  <c r="I325" i="76"/>
  <c r="I324" i="76"/>
  <c r="I323" i="76"/>
  <c r="I322" i="76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I295" i="76"/>
  <c r="I294" i="76"/>
  <c r="I293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I277" i="76"/>
  <c r="I276" i="76"/>
  <c r="I275" i="76"/>
  <c r="I274" i="76"/>
  <c r="I273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J9" i="74"/>
  <c r="I226" i="73"/>
  <c r="I225" i="73"/>
  <c r="I224" i="73"/>
  <c r="I223" i="73"/>
  <c r="I222" i="73"/>
  <c r="I221" i="73"/>
  <c r="I220" i="73"/>
  <c r="I219" i="73"/>
  <c r="I218" i="73"/>
  <c r="I217" i="73"/>
  <c r="I216" i="73"/>
  <c r="I215" i="73"/>
  <c r="I214" i="73"/>
  <c r="I213" i="73"/>
  <c r="I212" i="73"/>
  <c r="I211" i="73"/>
  <c r="I210" i="73"/>
  <c r="I209" i="73"/>
  <c r="I208" i="73"/>
  <c r="I207" i="73"/>
  <c r="I206" i="73"/>
  <c r="I205" i="73"/>
  <c r="I204" i="73"/>
  <c r="I203" i="73"/>
  <c r="I202" i="73"/>
  <c r="I201" i="73"/>
  <c r="I200" i="73"/>
  <c r="I199" i="73"/>
  <c r="I198" i="73"/>
  <c r="I197" i="73"/>
  <c r="I196" i="73"/>
  <c r="I195" i="73"/>
  <c r="I194" i="73"/>
  <c r="I193" i="73"/>
  <c r="I192" i="73"/>
  <c r="I191" i="73"/>
  <c r="I190" i="73"/>
  <c r="I189" i="73"/>
  <c r="I188" i="73"/>
  <c r="I187" i="73"/>
  <c r="I186" i="73"/>
  <c r="I185" i="73"/>
  <c r="I184" i="73"/>
  <c r="I183" i="73"/>
  <c r="I182" i="73"/>
  <c r="I181" i="73"/>
  <c r="I180" i="73"/>
  <c r="I179" i="73"/>
  <c r="I178" i="73"/>
  <c r="I177" i="73"/>
  <c r="I176" i="73"/>
  <c r="I175" i="73"/>
  <c r="I174" i="73"/>
  <c r="I173" i="73"/>
  <c r="I172" i="73"/>
  <c r="I171" i="73"/>
  <c r="I170" i="73"/>
  <c r="I169" i="73"/>
  <c r="I168" i="73"/>
  <c r="I167" i="73"/>
  <c r="I166" i="73"/>
  <c r="I165" i="73"/>
  <c r="I164" i="73"/>
  <c r="I163" i="73"/>
  <c r="I162" i="73"/>
  <c r="I161" i="73"/>
  <c r="I160" i="73"/>
  <c r="I159" i="73"/>
  <c r="I158" i="73"/>
  <c r="I157" i="73"/>
  <c r="I156" i="73"/>
  <c r="I155" i="73"/>
  <c r="I154" i="73"/>
  <c r="I153" i="73"/>
  <c r="I152" i="73"/>
  <c r="I151" i="73"/>
  <c r="I150" i="73"/>
  <c r="I149" i="73"/>
  <c r="I148" i="73"/>
  <c r="I147" i="73"/>
  <c r="I146" i="73"/>
  <c r="I145" i="73"/>
  <c r="I144" i="73"/>
  <c r="I143" i="73"/>
  <c r="I142" i="73"/>
  <c r="I141" i="73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82" i="73"/>
  <c r="I81" i="73"/>
  <c r="I80" i="73"/>
  <c r="I79" i="73"/>
  <c r="I78" i="73"/>
  <c r="I77" i="73"/>
  <c r="I76" i="73"/>
  <c r="I74" i="73"/>
  <c r="I73" i="73"/>
  <c r="I72" i="73"/>
  <c r="I71" i="73"/>
  <c r="I70" i="73"/>
  <c r="I69" i="73"/>
  <c r="I67" i="73"/>
  <c r="I66" i="73"/>
  <c r="I65" i="73"/>
  <c r="I64" i="73"/>
  <c r="I62" i="73"/>
  <c r="I61" i="73"/>
  <c r="I60" i="73"/>
  <c r="I59" i="73"/>
  <c r="I58" i="73"/>
  <c r="I57" i="73"/>
  <c r="I56" i="73"/>
  <c r="I55" i="73"/>
  <c r="I54" i="73"/>
  <c r="I53" i="73"/>
  <c r="I52" i="73"/>
  <c r="I51" i="73"/>
  <c r="I50" i="73"/>
  <c r="I49" i="73"/>
  <c r="I48" i="73"/>
  <c r="I47" i="73"/>
  <c r="I46" i="73"/>
  <c r="I45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9" i="73"/>
  <c r="I28" i="73"/>
  <c r="I26" i="73"/>
  <c r="I25" i="73"/>
  <c r="I23" i="73"/>
  <c r="I22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K55" i="72"/>
  <c r="K54" i="72"/>
  <c r="K53" i="72"/>
  <c r="K52" i="72"/>
  <c r="K51" i="72"/>
  <c r="K50" i="72"/>
  <c r="K49" i="72"/>
  <c r="K48" i="72"/>
  <c r="K47" i="72"/>
  <c r="K46" i="72"/>
  <c r="K45" i="72"/>
  <c r="K44" i="72"/>
  <c r="K43" i="72"/>
  <c r="K42" i="72"/>
  <c r="K41" i="72"/>
  <c r="K40" i="72"/>
  <c r="K39" i="72"/>
  <c r="K38" i="72"/>
  <c r="K37" i="72"/>
  <c r="K36" i="72"/>
  <c r="K11" i="72"/>
  <c r="K10" i="72"/>
  <c r="K9" i="72"/>
  <c r="Q38" i="71"/>
  <c r="Q39" i="71"/>
  <c r="Q37" i="71"/>
  <c r="Q36" i="71"/>
  <c r="Q34" i="71"/>
  <c r="Q33" i="71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I16" i="67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23" i="64"/>
  <c r="M22" i="64"/>
  <c r="M21" i="64"/>
  <c r="M20" i="64"/>
  <c r="M19" i="64"/>
  <c r="M17" i="64"/>
  <c r="M16" i="64"/>
  <c r="M15" i="64"/>
  <c r="M14" i="64"/>
  <c r="M13" i="64"/>
  <c r="M12" i="64"/>
  <c r="M11" i="64"/>
  <c r="M10" i="64"/>
  <c r="M9" i="64"/>
  <c r="L73" i="63"/>
  <c r="L72" i="63"/>
  <c r="L71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7" i="62"/>
  <c r="M256" i="62"/>
  <c r="M255" i="62"/>
  <c r="M254" i="62"/>
  <c r="M253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4" i="62"/>
  <c r="M213" i="62"/>
  <c r="M212" i="62"/>
  <c r="M211" i="62"/>
  <c r="M210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M194" i="62"/>
  <c r="M193" i="62"/>
  <c r="M234" i="62"/>
  <c r="M192" i="62"/>
  <c r="M191" i="62"/>
  <c r="M190" i="62"/>
  <c r="M189" i="62"/>
  <c r="M188" i="62"/>
  <c r="M187" i="62"/>
  <c r="M186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312" i="61"/>
  <c r="S311" i="61"/>
  <c r="S310" i="61"/>
  <c r="S309" i="61"/>
  <c r="S308" i="61"/>
  <c r="S307" i="61"/>
  <c r="S306" i="61"/>
  <c r="S305" i="61"/>
  <c r="S304" i="61"/>
  <c r="S303" i="61"/>
  <c r="S302" i="61"/>
  <c r="S301" i="61"/>
  <c r="S300" i="61"/>
  <c r="S299" i="61"/>
  <c r="S298" i="61"/>
  <c r="S297" i="61"/>
  <c r="S296" i="61"/>
  <c r="S295" i="61"/>
  <c r="S294" i="61"/>
  <c r="S293" i="61"/>
  <c r="S292" i="61"/>
  <c r="S291" i="61"/>
  <c r="S290" i="61"/>
  <c r="S289" i="61"/>
  <c r="S288" i="61"/>
  <c r="S287" i="61"/>
  <c r="S286" i="61"/>
  <c r="S285" i="61"/>
  <c r="S284" i="61"/>
  <c r="S283" i="61"/>
  <c r="S282" i="61"/>
  <c r="S281" i="61"/>
  <c r="S280" i="61"/>
  <c r="S279" i="61"/>
  <c r="S278" i="61"/>
  <c r="S277" i="61"/>
  <c r="S276" i="61"/>
  <c r="S275" i="61"/>
  <c r="S274" i="61"/>
  <c r="S273" i="61"/>
  <c r="S272" i="61"/>
  <c r="S271" i="61"/>
  <c r="S270" i="61"/>
  <c r="S269" i="61"/>
  <c r="S268" i="61"/>
  <c r="S267" i="61"/>
  <c r="S266" i="61"/>
  <c r="S265" i="61"/>
  <c r="S264" i="61"/>
  <c r="S263" i="61"/>
  <c r="S262" i="61"/>
  <c r="S261" i="61"/>
  <c r="S260" i="61"/>
  <c r="S259" i="61"/>
  <c r="S258" i="61"/>
  <c r="S257" i="61"/>
  <c r="S256" i="61"/>
  <c r="S255" i="61"/>
  <c r="S254" i="61"/>
  <c r="S253" i="61"/>
  <c r="S252" i="61"/>
  <c r="S251" i="61"/>
  <c r="S250" i="61"/>
  <c r="S249" i="61"/>
  <c r="S248" i="61"/>
  <c r="S247" i="61"/>
  <c r="S246" i="61"/>
  <c r="S245" i="61"/>
  <c r="S244" i="61"/>
  <c r="S243" i="61"/>
  <c r="S242" i="61"/>
  <c r="S241" i="61"/>
  <c r="S240" i="61"/>
  <c r="S239" i="61"/>
  <c r="S238" i="61"/>
  <c r="S237" i="61"/>
  <c r="S236" i="61"/>
  <c r="S235" i="61"/>
  <c r="S234" i="61"/>
  <c r="S233" i="61"/>
  <c r="S232" i="61"/>
  <c r="S231" i="61"/>
  <c r="S230" i="61"/>
  <c r="S228" i="61"/>
  <c r="S227" i="61"/>
  <c r="S226" i="61"/>
  <c r="S225" i="61"/>
  <c r="S224" i="61"/>
  <c r="S223" i="61"/>
  <c r="S222" i="61"/>
  <c r="S221" i="61"/>
  <c r="S220" i="61"/>
  <c r="S219" i="61"/>
  <c r="S218" i="61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61" i="59"/>
  <c r="P60" i="59"/>
  <c r="P59" i="59"/>
  <c r="P58" i="59"/>
  <c r="P56" i="59"/>
  <c r="P55" i="59"/>
  <c r="P54" i="59"/>
  <c r="P52" i="59"/>
  <c r="P51" i="59"/>
  <c r="P50" i="59"/>
  <c r="P49" i="59"/>
  <c r="P48" i="59"/>
  <c r="P47" i="59"/>
  <c r="P46" i="59"/>
  <c r="P45" i="59"/>
  <c r="P44" i="59"/>
  <c r="P43" i="59"/>
  <c r="P42" i="59"/>
  <c r="P41" i="59"/>
  <c r="P40" i="59"/>
  <c r="P39" i="59"/>
  <c r="P38" i="59"/>
  <c r="P36" i="59"/>
  <c r="P35" i="59"/>
  <c r="P34" i="59"/>
  <c r="P33" i="59"/>
  <c r="P32" i="59"/>
  <c r="P31" i="59"/>
  <c r="P30" i="59"/>
  <c r="P29" i="59"/>
  <c r="P28" i="59"/>
  <c r="P27" i="59"/>
  <c r="P26" i="59"/>
  <c r="P25" i="59"/>
  <c r="P23" i="59"/>
  <c r="P22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I19" i="58"/>
  <c r="I10" i="58"/>
  <c r="C22" i="88"/>
  <c r="C11" i="88"/>
  <c r="P110" i="78" l="1"/>
  <c r="P169" i="78"/>
  <c r="P256" i="78"/>
  <c r="P336" i="78"/>
  <c r="P24" i="78"/>
  <c r="P52" i="78"/>
  <c r="P84" i="78"/>
  <c r="P112" i="78"/>
  <c r="P147" i="78"/>
  <c r="P191" i="78"/>
  <c r="P225" i="78"/>
  <c r="P267" i="78"/>
  <c r="P302" i="78"/>
  <c r="P344" i="78"/>
  <c r="P31" i="78"/>
  <c r="P60" i="78"/>
  <c r="P85" i="78"/>
  <c r="P119" i="78"/>
  <c r="P160" i="78"/>
  <c r="P202" i="78"/>
  <c r="P234" i="78"/>
  <c r="P268" i="78"/>
  <c r="P313" i="78"/>
  <c r="P367" i="78"/>
  <c r="P357" i="78"/>
  <c r="P366" i="78"/>
  <c r="P15" i="78"/>
  <c r="P59" i="78"/>
  <c r="P92" i="78"/>
  <c r="P137" i="78"/>
  <c r="P180" i="78"/>
  <c r="P233" i="78"/>
  <c r="P276" i="78"/>
  <c r="P334" i="78"/>
  <c r="P378" i="78"/>
  <c r="P16" i="78"/>
  <c r="P41" i="78"/>
  <c r="P68" i="78"/>
  <c r="P95" i="78"/>
  <c r="P120" i="78"/>
  <c r="P148" i="78"/>
  <c r="P181" i="78"/>
  <c r="P213" i="78"/>
  <c r="P246" i="78"/>
  <c r="P277" i="78"/>
  <c r="P314" i="78"/>
  <c r="P345" i="78"/>
  <c r="P379" i="78"/>
  <c r="P23" i="78"/>
  <c r="P49" i="78"/>
  <c r="P76" i="78"/>
  <c r="P102" i="78"/>
  <c r="P127" i="78"/>
  <c r="P159" i="78"/>
  <c r="P190" i="78"/>
  <c r="P223" i="78"/>
  <c r="P255" i="78"/>
  <c r="P291" i="78"/>
  <c r="P322" i="78"/>
  <c r="C32" i="88"/>
  <c r="P376" i="78"/>
  <c r="P369" i="78"/>
  <c r="P362" i="78"/>
  <c r="P355" i="78"/>
  <c r="P348" i="78"/>
  <c r="P340" i="78"/>
  <c r="P333" i="78"/>
  <c r="P326" i="78"/>
  <c r="P319" i="78"/>
  <c r="P312" i="78"/>
  <c r="P304" i="78"/>
  <c r="P297" i="78"/>
  <c r="P290" i="78"/>
  <c r="P283" i="78"/>
  <c r="P273" i="78"/>
  <c r="P265" i="78"/>
  <c r="P258" i="78"/>
  <c r="P251" i="78"/>
  <c r="P244" i="78"/>
  <c r="P237" i="78"/>
  <c r="P229" i="78"/>
  <c r="P222" i="78"/>
  <c r="P215" i="78"/>
  <c r="P208" i="78"/>
  <c r="P201" i="78"/>
  <c r="P193" i="78"/>
  <c r="P186" i="78"/>
  <c r="P179" i="78"/>
  <c r="P172" i="78"/>
  <c r="P165" i="78"/>
  <c r="P157" i="78"/>
  <c r="P150" i="78"/>
  <c r="P143" i="78"/>
  <c r="P278" i="78"/>
  <c r="P130" i="78"/>
  <c r="P122" i="78"/>
  <c r="P115" i="78"/>
  <c r="P108" i="78"/>
  <c r="P101" i="78"/>
  <c r="P94" i="78"/>
  <c r="P86" i="78"/>
  <c r="P79" i="78"/>
  <c r="P72" i="78"/>
  <c r="P65" i="78"/>
  <c r="P58" i="78"/>
  <c r="P50" i="78"/>
  <c r="P42" i="78"/>
  <c r="P35" i="78"/>
  <c r="P28" i="78"/>
  <c r="P21" i="78"/>
  <c r="P13" i="78"/>
  <c r="P375" i="78"/>
  <c r="P368" i="78"/>
  <c r="P361" i="78"/>
  <c r="P354" i="78"/>
  <c r="P346" i="78"/>
  <c r="P339" i="78"/>
  <c r="P332" i="78"/>
  <c r="P325" i="78"/>
  <c r="P318" i="78"/>
  <c r="P310" i="78"/>
  <c r="P303" i="78"/>
  <c r="P296" i="78"/>
  <c r="P289" i="78"/>
  <c r="P281" i="78"/>
  <c r="P271" i="78"/>
  <c r="P264" i="78"/>
  <c r="P257" i="78"/>
  <c r="P250" i="78"/>
  <c r="P243" i="78"/>
  <c r="P235" i="78"/>
  <c r="P228" i="78"/>
  <c r="P221" i="78"/>
  <c r="P214" i="78"/>
  <c r="P207" i="78"/>
  <c r="P199" i="78"/>
  <c r="P192" i="78"/>
  <c r="P185" i="78"/>
  <c r="P178" i="78"/>
  <c r="P171" i="78"/>
  <c r="P163" i="78"/>
  <c r="P156" i="78"/>
  <c r="P149" i="78"/>
  <c r="P142" i="78"/>
  <c r="P136" i="78"/>
  <c r="P9" i="78"/>
  <c r="P17" i="78"/>
  <c r="P25" i="78"/>
  <c r="P34" i="78"/>
  <c r="P43" i="78"/>
  <c r="P53" i="78"/>
  <c r="P61" i="78"/>
  <c r="P70" i="78"/>
  <c r="P78" i="78"/>
  <c r="P88" i="78"/>
  <c r="P96" i="78"/>
  <c r="P104" i="78"/>
  <c r="P113" i="78"/>
  <c r="P121" i="78"/>
  <c r="P131" i="78"/>
  <c r="P139" i="78"/>
  <c r="P151" i="78"/>
  <c r="P161" i="78"/>
  <c r="P173" i="78"/>
  <c r="P183" i="78"/>
  <c r="P195" i="78"/>
  <c r="P204" i="78"/>
  <c r="P216" i="78"/>
  <c r="P226" i="78"/>
  <c r="P238" i="78"/>
  <c r="P247" i="78"/>
  <c r="P259" i="78"/>
  <c r="P269" i="78"/>
  <c r="P284" i="78"/>
  <c r="P294" i="78"/>
  <c r="P306" i="78"/>
  <c r="P315" i="78"/>
  <c r="P327" i="78"/>
  <c r="P337" i="78"/>
  <c r="P349" i="78"/>
  <c r="P358" i="78"/>
  <c r="P370" i="78"/>
  <c r="P380" i="78"/>
  <c r="P10" i="78"/>
  <c r="P18" i="78"/>
  <c r="P27" i="78"/>
  <c r="P36" i="78"/>
  <c r="P45" i="78"/>
  <c r="P54" i="78"/>
  <c r="P62" i="78"/>
  <c r="P71" i="78"/>
  <c r="P80" i="78"/>
  <c r="P89" i="78"/>
  <c r="P97" i="78"/>
  <c r="P106" i="78"/>
  <c r="P114" i="78"/>
  <c r="P124" i="78"/>
  <c r="P132" i="78"/>
  <c r="P141" i="78"/>
  <c r="P153" i="78"/>
  <c r="P162" i="78"/>
  <c r="P174" i="78"/>
  <c r="P184" i="78"/>
  <c r="P196" i="78"/>
  <c r="P205" i="78"/>
  <c r="P217" i="78"/>
  <c r="P227" i="78"/>
  <c r="P239" i="78"/>
  <c r="P249" i="78"/>
  <c r="P261" i="78"/>
  <c r="P270" i="78"/>
  <c r="P285" i="78"/>
  <c r="P295" i="78"/>
  <c r="P307" i="78"/>
  <c r="P316" i="78"/>
  <c r="P328" i="78"/>
  <c r="P338" i="78"/>
  <c r="P350" i="78"/>
  <c r="P360" i="78"/>
  <c r="P372" i="78"/>
  <c r="P11" i="78"/>
  <c r="P19" i="78"/>
  <c r="P29" i="78"/>
  <c r="P37" i="78"/>
  <c r="P47" i="78"/>
  <c r="P55" i="78"/>
  <c r="P64" i="78"/>
  <c r="P73" i="78"/>
  <c r="P82" i="78"/>
  <c r="P90" i="78"/>
  <c r="P98" i="78"/>
  <c r="P107" i="78"/>
  <c r="P116" i="78"/>
  <c r="P125" i="78"/>
  <c r="P133" i="78"/>
  <c r="P144" i="78"/>
  <c r="P154" i="78"/>
  <c r="P166" i="78"/>
  <c r="P175" i="78"/>
  <c r="P187" i="78"/>
  <c r="P197" i="78"/>
  <c r="P209" i="78"/>
  <c r="P219" i="78"/>
  <c r="P231" i="78"/>
  <c r="P240" i="78"/>
  <c r="P252" i="78"/>
  <c r="P262" i="78"/>
  <c r="P274" i="78"/>
  <c r="P286" i="78"/>
  <c r="P298" i="78"/>
  <c r="P308" i="78"/>
  <c r="P320" i="78"/>
  <c r="P330" i="78"/>
  <c r="P342" i="78"/>
  <c r="P351" i="78"/>
  <c r="P363" i="78"/>
  <c r="P373" i="78"/>
  <c r="P12" i="78"/>
  <c r="P22" i="78"/>
  <c r="P30" i="78"/>
  <c r="P39" i="78"/>
  <c r="P48" i="78"/>
  <c r="P56" i="78"/>
  <c r="P66" i="78"/>
  <c r="P74" i="78"/>
  <c r="P83" i="78"/>
  <c r="P91" i="78"/>
  <c r="P100" i="78"/>
  <c r="P109" i="78"/>
  <c r="P118" i="78"/>
  <c r="P126" i="78"/>
  <c r="P134" i="78"/>
  <c r="P145" i="78"/>
  <c r="P155" i="78"/>
  <c r="P167" i="78"/>
  <c r="P177" i="78"/>
  <c r="P189" i="78"/>
  <c r="P198" i="78"/>
  <c r="P210" i="78"/>
  <c r="P220" i="78"/>
  <c r="P232" i="78"/>
  <c r="P241" i="78"/>
  <c r="P253" i="78"/>
  <c r="P263" i="78"/>
  <c r="P275" i="78"/>
  <c r="P288" i="78"/>
  <c r="P300" i="78"/>
  <c r="P309" i="78"/>
  <c r="P321" i="78"/>
  <c r="P331" i="78"/>
  <c r="P343" i="78"/>
  <c r="P352" i="78"/>
  <c r="P364" i="78"/>
  <c r="P374" i="78"/>
  <c r="P8" i="78"/>
  <c r="P14" i="78"/>
  <c r="P20" i="78"/>
  <c r="P26" i="78"/>
  <c r="P32" i="78"/>
  <c r="P38" i="78"/>
  <c r="P44" i="78"/>
  <c r="P51" i="78"/>
  <c r="P57" i="78"/>
  <c r="P63" i="78"/>
  <c r="P69" i="78"/>
  <c r="P75" i="78"/>
  <c r="P81" i="78"/>
  <c r="P87" i="78"/>
  <c r="P93" i="78"/>
  <c r="P99" i="78"/>
  <c r="P105" i="78"/>
  <c r="P111" i="78"/>
  <c r="P117" i="78"/>
  <c r="P123" i="78"/>
  <c r="P129" i="78"/>
  <c r="P135" i="78"/>
  <c r="P140" i="78"/>
  <c r="P146" i="78"/>
  <c r="P152" i="78"/>
  <c r="P158" i="78"/>
  <c r="P164" i="78"/>
  <c r="P170" i="78"/>
  <c r="P176" i="78"/>
  <c r="P182" i="78"/>
  <c r="P188" i="78"/>
  <c r="P194" i="78"/>
  <c r="P200" i="78"/>
  <c r="P206" i="78"/>
  <c r="P212" i="78"/>
  <c r="P218" i="78"/>
  <c r="P224" i="78"/>
  <c r="P230" i="78"/>
  <c r="P236" i="78"/>
  <c r="P242" i="78"/>
  <c r="P248" i="78"/>
  <c r="P254" i="78"/>
  <c r="P260" i="78"/>
  <c r="P266" i="78"/>
  <c r="P272" i="78"/>
  <c r="P280" i="78"/>
  <c r="P287" i="78"/>
  <c r="P293" i="78"/>
  <c r="P299" i="78"/>
  <c r="P305" i="78"/>
  <c r="P311" i="78"/>
  <c r="P317" i="78"/>
  <c r="P323" i="78"/>
  <c r="P329" i="78"/>
  <c r="P335" i="78"/>
  <c r="P341" i="78"/>
  <c r="P347" i="78"/>
  <c r="P353" i="78"/>
  <c r="P359" i="78"/>
  <c r="P365" i="78"/>
  <c r="P371" i="78"/>
  <c r="P377" i="78"/>
  <c r="I9" i="58"/>
  <c r="I8" i="58" l="1"/>
  <c r="J55" i="58" s="1"/>
  <c r="J58" i="58" l="1"/>
  <c r="J51" i="58"/>
  <c r="J48" i="58"/>
  <c r="J45" i="58"/>
  <c r="J42" i="58"/>
  <c r="J39" i="58"/>
  <c r="J36" i="58"/>
  <c r="J33" i="58"/>
  <c r="J30" i="58"/>
  <c r="J27" i="58"/>
  <c r="J24" i="58"/>
  <c r="J21" i="58"/>
  <c r="J15" i="58"/>
  <c r="J12" i="58"/>
  <c r="J57" i="58"/>
  <c r="J49" i="58"/>
  <c r="J38" i="58"/>
  <c r="J31" i="58"/>
  <c r="J20" i="58"/>
  <c r="J13" i="58"/>
  <c r="J56" i="58"/>
  <c r="J37" i="58"/>
  <c r="J52" i="58"/>
  <c r="J41" i="58"/>
  <c r="J34" i="58"/>
  <c r="J23" i="58"/>
  <c r="J16" i="58"/>
  <c r="J44" i="58"/>
  <c r="J26" i="58"/>
  <c r="J8" i="58"/>
  <c r="J46" i="58"/>
  <c r="J17" i="58"/>
  <c r="J10" i="58"/>
  <c r="J29" i="58"/>
  <c r="J22" i="58"/>
  <c r="J50" i="58"/>
  <c r="J43" i="58"/>
  <c r="J14" i="58"/>
  <c r="J35" i="58"/>
  <c r="J28" i="58"/>
  <c r="J47" i="58"/>
  <c r="J40" i="58"/>
  <c r="J11" i="58"/>
  <c r="J32" i="58"/>
  <c r="J25" i="58"/>
  <c r="C10" i="88"/>
  <c r="J19" i="58"/>
  <c r="J54" i="58"/>
  <c r="J9" i="58"/>
  <c r="C9" i="88" l="1"/>
  <c r="C41" i="88" l="1"/>
  <c r="K55" i="58" l="1"/>
  <c r="J20" i="81"/>
  <c r="J12" i="81"/>
  <c r="J19" i="81"/>
  <c r="J13" i="81"/>
  <c r="J17" i="81"/>
  <c r="J14" i="81"/>
  <c r="J18" i="81"/>
  <c r="J21" i="81"/>
  <c r="J15" i="81"/>
  <c r="J22" i="81"/>
  <c r="D9" i="88"/>
  <c r="K10" i="74"/>
  <c r="K13" i="74"/>
  <c r="L13" i="72"/>
  <c r="L16" i="72"/>
  <c r="L19" i="72"/>
  <c r="L22" i="72"/>
  <c r="L25" i="72"/>
  <c r="L28" i="72"/>
  <c r="L31" i="72"/>
  <c r="L34" i="72"/>
  <c r="K11" i="74"/>
  <c r="K14" i="74"/>
  <c r="L14" i="72"/>
  <c r="L17" i="72"/>
  <c r="L20" i="72"/>
  <c r="L23" i="72"/>
  <c r="L26" i="72"/>
  <c r="L29" i="72"/>
  <c r="L32" i="72"/>
  <c r="K12" i="74"/>
  <c r="K15" i="74"/>
  <c r="L12" i="72"/>
  <c r="L15" i="72"/>
  <c r="L18" i="72"/>
  <c r="L21" i="72"/>
  <c r="L24" i="72"/>
  <c r="L27" i="72"/>
  <c r="L30" i="72"/>
  <c r="L33" i="72"/>
  <c r="J11" i="81"/>
  <c r="J8" i="81"/>
  <c r="H17" i="80"/>
  <c r="H13" i="80"/>
  <c r="H10" i="80"/>
  <c r="Q380" i="78"/>
  <c r="Q377" i="78"/>
  <c r="Q374" i="78"/>
  <c r="Q371" i="78"/>
  <c r="Q368" i="78"/>
  <c r="Q365" i="78"/>
  <c r="Q362" i="78"/>
  <c r="Q359" i="78"/>
  <c r="Q356" i="78"/>
  <c r="Q353" i="78"/>
  <c r="Q350" i="78"/>
  <c r="Q347" i="78"/>
  <c r="Q344" i="78"/>
  <c r="Q341" i="78"/>
  <c r="Q338" i="78"/>
  <c r="Q335" i="78"/>
  <c r="Q332" i="78"/>
  <c r="Q329" i="78"/>
  <c r="Q326" i="78"/>
  <c r="Q323" i="78"/>
  <c r="Q320" i="78"/>
  <c r="Q317" i="78"/>
  <c r="Q314" i="78"/>
  <c r="Q311" i="78"/>
  <c r="Q308" i="78"/>
  <c r="Q305" i="78"/>
  <c r="Q302" i="78"/>
  <c r="Q299" i="78"/>
  <c r="Q296" i="78"/>
  <c r="Q293" i="78"/>
  <c r="Q290" i="78"/>
  <c r="Q287" i="78"/>
  <c r="Q284" i="78"/>
  <c r="Q280" i="78"/>
  <c r="Q275" i="78"/>
  <c r="Q272" i="78"/>
  <c r="Q269" i="78"/>
  <c r="Q266" i="78"/>
  <c r="Q263" i="78"/>
  <c r="Q260" i="78"/>
  <c r="Q257" i="78"/>
  <c r="Q252" i="78"/>
  <c r="Q249" i="78"/>
  <c r="Q246" i="78"/>
  <c r="Q243" i="78"/>
  <c r="Q240" i="78"/>
  <c r="Q237" i="78"/>
  <c r="Q234" i="78"/>
  <c r="Q231" i="78"/>
  <c r="Q228" i="78"/>
  <c r="Q225" i="78"/>
  <c r="Q222" i="78"/>
  <c r="Q219" i="78"/>
  <c r="Q216" i="78"/>
  <c r="Q213" i="78"/>
  <c r="Q210" i="78"/>
  <c r="Q207" i="78"/>
  <c r="Q204" i="78"/>
  <c r="Q201" i="78"/>
  <c r="Q198" i="78"/>
  <c r="Q195" i="78"/>
  <c r="Q192" i="78"/>
  <c r="Q189" i="78"/>
  <c r="Q186" i="78"/>
  <c r="Q183" i="78"/>
  <c r="Q180" i="78"/>
  <c r="Q177" i="78"/>
  <c r="Q174" i="78"/>
  <c r="Q171" i="78"/>
  <c r="Q168" i="78"/>
  <c r="Q165" i="78"/>
  <c r="Q162" i="78"/>
  <c r="Q159" i="78"/>
  <c r="Q156" i="78"/>
  <c r="Q153" i="78"/>
  <c r="Q150" i="78"/>
  <c r="Q147" i="78"/>
  <c r="Q144" i="78"/>
  <c r="Q141" i="78"/>
  <c r="H19" i="80"/>
  <c r="H11" i="80"/>
  <c r="Q373" i="78"/>
  <c r="Q366" i="78"/>
  <c r="Q355" i="78"/>
  <c r="Q348" i="78"/>
  <c r="Q337" i="78"/>
  <c r="Q330" i="78"/>
  <c r="Q319" i="78"/>
  <c r="Q312" i="78"/>
  <c r="Q301" i="78"/>
  <c r="Q294" i="78"/>
  <c r="Q283" i="78"/>
  <c r="Q273" i="78"/>
  <c r="Q262" i="78"/>
  <c r="Q255" i="78"/>
  <c r="Q245" i="78"/>
  <c r="Q238" i="78"/>
  <c r="Q227" i="78"/>
  <c r="Q220" i="78"/>
  <c r="Q209" i="78"/>
  <c r="Q202" i="78"/>
  <c r="Q191" i="78"/>
  <c r="Q184" i="78"/>
  <c r="Q173" i="78"/>
  <c r="Q166" i="78"/>
  <c r="Q155" i="78"/>
  <c r="Q148" i="78"/>
  <c r="J10" i="81"/>
  <c r="H15" i="80"/>
  <c r="Q376" i="78"/>
  <c r="Q369" i="78"/>
  <c r="Q358" i="78"/>
  <c r="Q351" i="78"/>
  <c r="Q340" i="78"/>
  <c r="Q333" i="78"/>
  <c r="Q322" i="78"/>
  <c r="Q315" i="78"/>
  <c r="Q304" i="78"/>
  <c r="Q297" i="78"/>
  <c r="Q286" i="78"/>
  <c r="Q276" i="78"/>
  <c r="Q265" i="78"/>
  <c r="Q258" i="78"/>
  <c r="Q248" i="78"/>
  <c r="Q241" i="78"/>
  <c r="Q230" i="78"/>
  <c r="Q223" i="78"/>
  <c r="Q212" i="78"/>
  <c r="Q205" i="78"/>
  <c r="Q194" i="78"/>
  <c r="Q187" i="78"/>
  <c r="Q176" i="78"/>
  <c r="Q169" i="78"/>
  <c r="Q158" i="78"/>
  <c r="Q151" i="78"/>
  <c r="Q140" i="78"/>
  <c r="Q137" i="78"/>
  <c r="Q135" i="78"/>
  <c r="Q132" i="78"/>
  <c r="Q129" i="78"/>
  <c r="Q126" i="78"/>
  <c r="Q123" i="78"/>
  <c r="Q120" i="78"/>
  <c r="Q117" i="78"/>
  <c r="Q114" i="78"/>
  <c r="Q111" i="78"/>
  <c r="Q108" i="78"/>
  <c r="Q105" i="78"/>
  <c r="Q102" i="78"/>
  <c r="Q99" i="78"/>
  <c r="Q96" i="78"/>
  <c r="Q93" i="78"/>
  <c r="Q90" i="78"/>
  <c r="Q87" i="78"/>
  <c r="Q84" i="78"/>
  <c r="Q81" i="78"/>
  <c r="Q78" i="78"/>
  <c r="Q75" i="78"/>
  <c r="Q72" i="78"/>
  <c r="Q69" i="78"/>
  <c r="Q66" i="78"/>
  <c r="Q63" i="78"/>
  <c r="Q60" i="78"/>
  <c r="Q57" i="78"/>
  <c r="Q54" i="78"/>
  <c r="Q51" i="78"/>
  <c r="Q48" i="78"/>
  <c r="Q44" i="78"/>
  <c r="Q41" i="78"/>
  <c r="Q38" i="78"/>
  <c r="Q35" i="78"/>
  <c r="Q32" i="78"/>
  <c r="Q29" i="78"/>
  <c r="Q26" i="78"/>
  <c r="Q23" i="78"/>
  <c r="Q20" i="78"/>
  <c r="Q17" i="78"/>
  <c r="Q14" i="78"/>
  <c r="Q11" i="78"/>
  <c r="Q8" i="78"/>
  <c r="J356" i="76"/>
  <c r="J352" i="76"/>
  <c r="J349" i="76"/>
  <c r="J346" i="76"/>
  <c r="J342" i="76"/>
  <c r="J338" i="76"/>
  <c r="J335" i="76"/>
  <c r="J332" i="76"/>
  <c r="J329" i="76"/>
  <c r="J326" i="76"/>
  <c r="J323" i="76"/>
  <c r="J320" i="76"/>
  <c r="J317" i="76"/>
  <c r="J314" i="76"/>
  <c r="J311" i="76"/>
  <c r="J308" i="76"/>
  <c r="J305" i="76"/>
  <c r="J302" i="76"/>
  <c r="J299" i="76"/>
  <c r="J296" i="76"/>
  <c r="J293" i="76"/>
  <c r="J290" i="76"/>
  <c r="J287" i="76"/>
  <c r="J284" i="76"/>
  <c r="J281" i="76"/>
  <c r="J278" i="76"/>
  <c r="J275" i="76"/>
  <c r="J272" i="76"/>
  <c r="J269" i="76"/>
  <c r="J266" i="76"/>
  <c r="J263" i="76"/>
  <c r="J260" i="76"/>
  <c r="J257" i="76"/>
  <c r="J254" i="76"/>
  <c r="J251" i="76"/>
  <c r="J248" i="76"/>
  <c r="J245" i="76"/>
  <c r="J242" i="76"/>
  <c r="J239" i="76"/>
  <c r="J236" i="76"/>
  <c r="J233" i="76"/>
  <c r="J229" i="76"/>
  <c r="J226" i="76"/>
  <c r="J223" i="76"/>
  <c r="J220" i="76"/>
  <c r="J217" i="76"/>
  <c r="J214" i="76"/>
  <c r="J211" i="76"/>
  <c r="J208" i="76"/>
  <c r="J205" i="76"/>
  <c r="J202" i="76"/>
  <c r="J199" i="76"/>
  <c r="J196" i="76"/>
  <c r="J193" i="76"/>
  <c r="J190" i="76"/>
  <c r="J187" i="76"/>
  <c r="J184" i="76"/>
  <c r="J181" i="76"/>
  <c r="J178" i="76"/>
  <c r="J175" i="76"/>
  <c r="J172" i="76"/>
  <c r="J169" i="76"/>
  <c r="J166" i="76"/>
  <c r="J163" i="76"/>
  <c r="J160" i="76"/>
  <c r="J157" i="76"/>
  <c r="J154" i="76"/>
  <c r="J151" i="76"/>
  <c r="J148" i="76"/>
  <c r="H9" i="80"/>
  <c r="Q370" i="78"/>
  <c r="Q349" i="78"/>
  <c r="Q345" i="78"/>
  <c r="Q328" i="78"/>
  <c r="Q316" i="78"/>
  <c r="Q295" i="78"/>
  <c r="Q291" i="78"/>
  <c r="Q271" i="78"/>
  <c r="Q259" i="78"/>
  <c r="Q239" i="78"/>
  <c r="Q235" i="78"/>
  <c r="Q218" i="78"/>
  <c r="Q206" i="78"/>
  <c r="Q185" i="78"/>
  <c r="Q181" i="78"/>
  <c r="Q164" i="78"/>
  <c r="Q152" i="78"/>
  <c r="Q278" i="78"/>
  <c r="Q130" i="78"/>
  <c r="Q119" i="78"/>
  <c r="Q112" i="78"/>
  <c r="Q101" i="78"/>
  <c r="Q94" i="78"/>
  <c r="Q83" i="78"/>
  <c r="Q76" i="78"/>
  <c r="Q65" i="78"/>
  <c r="Q58" i="78"/>
  <c r="Q47" i="78"/>
  <c r="Q39" i="78"/>
  <c r="Q28" i="78"/>
  <c r="Q21" i="78"/>
  <c r="Q10" i="78"/>
  <c r="J353" i="76"/>
  <c r="J341" i="76"/>
  <c r="J333" i="76"/>
  <c r="J322" i="76"/>
  <c r="J315" i="76"/>
  <c r="J304" i="76"/>
  <c r="J297" i="76"/>
  <c r="J286" i="76"/>
  <c r="J279" i="76"/>
  <c r="J268" i="76"/>
  <c r="J261" i="76"/>
  <c r="J250" i="76"/>
  <c r="J243" i="76"/>
  <c r="J232" i="76"/>
  <c r="J224" i="76"/>
  <c r="J213" i="76"/>
  <c r="J206" i="76"/>
  <c r="J195" i="76"/>
  <c r="J188" i="76"/>
  <c r="J177" i="76"/>
  <c r="J170" i="76"/>
  <c r="J159" i="76"/>
  <c r="J152" i="76"/>
  <c r="J145" i="76"/>
  <c r="J142" i="76"/>
  <c r="J139" i="76"/>
  <c r="J136" i="76"/>
  <c r="J133" i="76"/>
  <c r="J130" i="76"/>
  <c r="J127" i="76"/>
  <c r="J124" i="76"/>
  <c r="J121" i="76"/>
  <c r="J118" i="76"/>
  <c r="J115" i="76"/>
  <c r="J112" i="76"/>
  <c r="J109" i="76"/>
  <c r="J106" i="76"/>
  <c r="J103" i="76"/>
  <c r="J100" i="76"/>
  <c r="J97" i="76"/>
  <c r="J94" i="76"/>
  <c r="J91" i="76"/>
  <c r="J88" i="76"/>
  <c r="J85" i="76"/>
  <c r="J82" i="76"/>
  <c r="J79" i="76"/>
  <c r="J76" i="76"/>
  <c r="J73" i="76"/>
  <c r="J70" i="76"/>
  <c r="J67" i="76"/>
  <c r="J64" i="76"/>
  <c r="J61" i="76"/>
  <c r="H18" i="80"/>
  <c r="Q378" i="78"/>
  <c r="Q361" i="78"/>
  <c r="Q357" i="78"/>
  <c r="Q336" i="78"/>
  <c r="Q324" i="78"/>
  <c r="Q307" i="78"/>
  <c r="Q303" i="78"/>
  <c r="Q281" i="78"/>
  <c r="Q267" i="78"/>
  <c r="Q251" i="78"/>
  <c r="Q247" i="78"/>
  <c r="Q226" i="78"/>
  <c r="Q214" i="78"/>
  <c r="Q197" i="78"/>
  <c r="Q193" i="78"/>
  <c r="Q172" i="78"/>
  <c r="Q160" i="78"/>
  <c r="Q143" i="78"/>
  <c r="Q139" i="78"/>
  <c r="Q133" i="78"/>
  <c r="Q122" i="78"/>
  <c r="Q115" i="78"/>
  <c r="Q104" i="78"/>
  <c r="Q97" i="78"/>
  <c r="Q86" i="78"/>
  <c r="Q79" i="78"/>
  <c r="Q68" i="78"/>
  <c r="Q61" i="78"/>
  <c r="Q50" i="78"/>
  <c r="Q42" i="78"/>
  <c r="Q31" i="78"/>
  <c r="Q24" i="78"/>
  <c r="Q13" i="78"/>
  <c r="J357" i="76"/>
  <c r="J344" i="76"/>
  <c r="J336" i="76"/>
  <c r="J325" i="76"/>
  <c r="J318" i="76"/>
  <c r="J307" i="76"/>
  <c r="J300" i="76"/>
  <c r="J289" i="76"/>
  <c r="J282" i="76"/>
  <c r="J271" i="76"/>
  <c r="J264" i="76"/>
  <c r="J253" i="76"/>
  <c r="J246" i="76"/>
  <c r="J235" i="76"/>
  <c r="J227" i="76"/>
  <c r="J216" i="76"/>
  <c r="J209" i="76"/>
  <c r="J198" i="76"/>
  <c r="J191" i="76"/>
  <c r="J180" i="76"/>
  <c r="J173" i="76"/>
  <c r="J162" i="76"/>
  <c r="J155" i="76"/>
  <c r="H8" i="80"/>
  <c r="Q372" i="78"/>
  <c r="Q367" i="78"/>
  <c r="Q363" i="78"/>
  <c r="Q321" i="78"/>
  <c r="Q298" i="78"/>
  <c r="Q254" i="78"/>
  <c r="Q250" i="78"/>
  <c r="Q217" i="78"/>
  <c r="Q208" i="78"/>
  <c r="Q203" i="78"/>
  <c r="Q199" i="78"/>
  <c r="Q157" i="78"/>
  <c r="Q131" i="78"/>
  <c r="Q127" i="78"/>
  <c r="Q110" i="78"/>
  <c r="Q98" i="78"/>
  <c r="Q77" i="78"/>
  <c r="Q73" i="78"/>
  <c r="Q56" i="78"/>
  <c r="Q43" i="78"/>
  <c r="Q22" i="78"/>
  <c r="Q18" i="78"/>
  <c r="J351" i="76"/>
  <c r="J337" i="76"/>
  <c r="J316" i="76"/>
  <c r="J312" i="76"/>
  <c r="J295" i="76"/>
  <c r="J283" i="76"/>
  <c r="J262" i="76"/>
  <c r="J258" i="76"/>
  <c r="J241" i="76"/>
  <c r="J228" i="76"/>
  <c r="J207" i="76"/>
  <c r="J203" i="76"/>
  <c r="J186" i="76"/>
  <c r="J174" i="76"/>
  <c r="J153" i="76"/>
  <c r="J149" i="76"/>
  <c r="J138" i="76"/>
  <c r="J131" i="76"/>
  <c r="J120" i="76"/>
  <c r="J113" i="76"/>
  <c r="J102" i="76"/>
  <c r="J95" i="76"/>
  <c r="J84" i="76"/>
  <c r="J77" i="76"/>
  <c r="J66" i="76"/>
  <c r="J59" i="76"/>
  <c r="J56" i="76"/>
  <c r="J53" i="76"/>
  <c r="J50" i="76"/>
  <c r="J47" i="76"/>
  <c r="J44" i="76"/>
  <c r="J41" i="76"/>
  <c r="J38" i="76"/>
  <c r="J35" i="76"/>
  <c r="J32" i="76"/>
  <c r="J29" i="76"/>
  <c r="J26" i="76"/>
  <c r="J23" i="76"/>
  <c r="J19" i="76"/>
  <c r="J16" i="76"/>
  <c r="J13" i="76"/>
  <c r="J10" i="76"/>
  <c r="K12" i="75"/>
  <c r="K9" i="75"/>
  <c r="K9" i="74"/>
  <c r="J224" i="73"/>
  <c r="J221" i="73"/>
  <c r="J218" i="73"/>
  <c r="J215" i="73"/>
  <c r="J212" i="73"/>
  <c r="J209" i="73"/>
  <c r="J206" i="73"/>
  <c r="J203" i="73"/>
  <c r="J201" i="73"/>
  <c r="J198" i="73"/>
  <c r="J195" i="73"/>
  <c r="J192" i="73"/>
  <c r="J189" i="73"/>
  <c r="J186" i="73"/>
  <c r="J183" i="73"/>
  <c r="J180" i="73"/>
  <c r="J177" i="73"/>
  <c r="J174" i="73"/>
  <c r="J170" i="73"/>
  <c r="J167" i="73"/>
  <c r="J164" i="73"/>
  <c r="J161" i="73"/>
  <c r="J158" i="73"/>
  <c r="J155" i="73"/>
  <c r="J152" i="73"/>
  <c r="J149" i="73"/>
  <c r="J146" i="73"/>
  <c r="J143" i="73"/>
  <c r="J141" i="73"/>
  <c r="J138" i="73"/>
  <c r="J135" i="73"/>
  <c r="J132" i="73"/>
  <c r="J129" i="73"/>
  <c r="J126" i="73"/>
  <c r="J123" i="73"/>
  <c r="J120" i="73"/>
  <c r="J117" i="73"/>
  <c r="J114" i="73"/>
  <c r="J111" i="73"/>
  <c r="J108" i="73"/>
  <c r="J105" i="73"/>
  <c r="J102" i="73"/>
  <c r="J99" i="73"/>
  <c r="J96" i="73"/>
  <c r="J93" i="73"/>
  <c r="J91" i="73"/>
  <c r="J88" i="73"/>
  <c r="J85" i="73"/>
  <c r="J82" i="73"/>
  <c r="J80" i="73"/>
  <c r="J77" i="73"/>
  <c r="J73" i="73"/>
  <c r="J70" i="73"/>
  <c r="J66" i="73"/>
  <c r="J62" i="73"/>
  <c r="J60" i="73"/>
  <c r="J57" i="73"/>
  <c r="J54" i="73"/>
  <c r="J50" i="73"/>
  <c r="J47" i="73"/>
  <c r="J43" i="73"/>
  <c r="J40" i="73"/>
  <c r="J37" i="73"/>
  <c r="J35" i="73"/>
  <c r="J32" i="73"/>
  <c r="J29" i="73"/>
  <c r="J26" i="73"/>
  <c r="J22" i="73"/>
  <c r="J18" i="73"/>
  <c r="J16" i="73"/>
  <c r="J13" i="73"/>
  <c r="J10" i="73"/>
  <c r="L54" i="72"/>
  <c r="L51" i="72"/>
  <c r="L48" i="72"/>
  <c r="L45" i="72"/>
  <c r="L42" i="72"/>
  <c r="L39" i="72"/>
  <c r="L36" i="72"/>
  <c r="L10" i="72"/>
  <c r="R39" i="71"/>
  <c r="R34" i="71"/>
  <c r="R29" i="71"/>
  <c r="R26" i="71"/>
  <c r="R23" i="71"/>
  <c r="R20" i="71"/>
  <c r="R17" i="71"/>
  <c r="R14" i="71"/>
  <c r="R11" i="71"/>
  <c r="J16" i="67"/>
  <c r="J13" i="67"/>
  <c r="J10" i="67"/>
  <c r="K17" i="66"/>
  <c r="H12" i="80"/>
  <c r="Q343" i="78"/>
  <c r="Q339" i="78"/>
  <c r="Q334" i="78"/>
  <c r="Q325" i="78"/>
  <c r="Q292" i="78"/>
  <c r="Q288" i="78"/>
  <c r="Q244" i="78"/>
  <c r="Q221" i="78"/>
  <c r="Q179" i="78"/>
  <c r="Q175" i="78"/>
  <c r="Q170" i="78"/>
  <c r="Q161" i="78"/>
  <c r="Q138" i="78"/>
  <c r="Q118" i="78"/>
  <c r="Q106" i="78"/>
  <c r="Q89" i="78"/>
  <c r="Q85" i="78"/>
  <c r="Q64" i="78"/>
  <c r="Q52" i="78"/>
  <c r="Q34" i="78"/>
  <c r="Q30" i="78"/>
  <c r="Q9" i="78"/>
  <c r="J347" i="76"/>
  <c r="J328" i="76"/>
  <c r="J324" i="76"/>
  <c r="J303" i="76"/>
  <c r="J291" i="76"/>
  <c r="J274" i="76"/>
  <c r="J270" i="76"/>
  <c r="J249" i="76"/>
  <c r="J237" i="76"/>
  <c r="J219" i="76"/>
  <c r="J215" i="76"/>
  <c r="J194" i="76"/>
  <c r="J182" i="76"/>
  <c r="J165" i="76"/>
  <c r="J161" i="76"/>
  <c r="J141" i="76"/>
  <c r="J134" i="76"/>
  <c r="J123" i="76"/>
  <c r="J116" i="76"/>
  <c r="J105" i="76"/>
  <c r="J98" i="76"/>
  <c r="J87" i="76"/>
  <c r="J80" i="76"/>
  <c r="J69" i="76"/>
  <c r="J62" i="76"/>
  <c r="Q375" i="78"/>
  <c r="Q364" i="78"/>
  <c r="Q354" i="78"/>
  <c r="Q318" i="78"/>
  <c r="Q313" i="78"/>
  <c r="Q309" i="78"/>
  <c r="Q253" i="78"/>
  <c r="Q242" i="78"/>
  <c r="Q182" i="78"/>
  <c r="Q146" i="78"/>
  <c r="Q142" i="78"/>
  <c r="Q128" i="78"/>
  <c r="Q124" i="78"/>
  <c r="Q82" i="78"/>
  <c r="Q59" i="78"/>
  <c r="Q16" i="78"/>
  <c r="Q12" i="78"/>
  <c r="J358" i="76"/>
  <c r="J348" i="76"/>
  <c r="J313" i="76"/>
  <c r="J309" i="76"/>
  <c r="J267" i="76"/>
  <c r="J244" i="76"/>
  <c r="J201" i="76"/>
  <c r="J197" i="76"/>
  <c r="J192" i="76"/>
  <c r="J183" i="76"/>
  <c r="J150" i="76"/>
  <c r="J146" i="76"/>
  <c r="J129" i="76"/>
  <c r="J117" i="76"/>
  <c r="J96" i="76"/>
  <c r="J92" i="76"/>
  <c r="J75" i="76"/>
  <c r="J63" i="76"/>
  <c r="J55" i="76"/>
  <c r="J48" i="76"/>
  <c r="J37" i="76"/>
  <c r="J30" i="76"/>
  <c r="J18" i="76"/>
  <c r="J11" i="76"/>
  <c r="J226" i="73"/>
  <c r="J219" i="73"/>
  <c r="J208" i="73"/>
  <c r="J202" i="73"/>
  <c r="J191" i="73"/>
  <c r="J184" i="73"/>
  <c r="J168" i="73"/>
  <c r="J157" i="73"/>
  <c r="J150" i="73"/>
  <c r="J140" i="73"/>
  <c r="J133" i="73"/>
  <c r="J122" i="73"/>
  <c r="J115" i="73"/>
  <c r="J104" i="73"/>
  <c r="J97" i="73"/>
  <c r="J87" i="73"/>
  <c r="J81" i="73"/>
  <c r="J69" i="73"/>
  <c r="J45" i="73"/>
  <c r="J34" i="73"/>
  <c r="J28" i="73"/>
  <c r="J15" i="73"/>
  <c r="L55" i="72"/>
  <c r="L44" i="72"/>
  <c r="L37" i="72"/>
  <c r="R37" i="71"/>
  <c r="R27" i="71"/>
  <c r="R16" i="71"/>
  <c r="R9" i="71"/>
  <c r="K16" i="66"/>
  <c r="K12" i="66"/>
  <c r="K9" i="66"/>
  <c r="K18" i="65"/>
  <c r="K14" i="65"/>
  <c r="K11" i="65"/>
  <c r="N23" i="64"/>
  <c r="N20" i="64"/>
  <c r="N16" i="64"/>
  <c r="N13" i="64"/>
  <c r="N10" i="64"/>
  <c r="M72" i="63"/>
  <c r="M69" i="63"/>
  <c r="M66" i="63"/>
  <c r="M63" i="63"/>
  <c r="M60" i="63"/>
  <c r="M57" i="63"/>
  <c r="M54" i="63"/>
  <c r="M51" i="63"/>
  <c r="M48" i="63"/>
  <c r="M45" i="63"/>
  <c r="M42" i="63"/>
  <c r="M39" i="63"/>
  <c r="M36" i="63"/>
  <c r="M33" i="63"/>
  <c r="M29" i="63"/>
  <c r="M25" i="63"/>
  <c r="M22" i="63"/>
  <c r="M19" i="63"/>
  <c r="M16" i="63"/>
  <c r="M13" i="63"/>
  <c r="M10" i="63"/>
  <c r="N256" i="62"/>
  <c r="N253" i="62"/>
  <c r="N250" i="62"/>
  <c r="N247" i="62"/>
  <c r="N243" i="62"/>
  <c r="N240" i="62"/>
  <c r="N237" i="62"/>
  <c r="N233" i="62"/>
  <c r="N230" i="62"/>
  <c r="N227" i="62"/>
  <c r="N224" i="62"/>
  <c r="N221" i="62"/>
  <c r="N218" i="62"/>
  <c r="N214" i="62"/>
  <c r="N211" i="62"/>
  <c r="N208" i="62"/>
  <c r="N205" i="62"/>
  <c r="N203" i="62"/>
  <c r="N200" i="62"/>
  <c r="N197" i="62"/>
  <c r="N194" i="62"/>
  <c r="N192" i="62"/>
  <c r="N189" i="62"/>
  <c r="N186" i="62"/>
  <c r="N182" i="62"/>
  <c r="N179" i="62"/>
  <c r="N176" i="62"/>
  <c r="N173" i="62"/>
  <c r="N170" i="62"/>
  <c r="N167" i="62"/>
  <c r="N164" i="62"/>
  <c r="N161" i="62"/>
  <c r="N158" i="62"/>
  <c r="N155" i="62"/>
  <c r="N152" i="62"/>
  <c r="N149" i="62"/>
  <c r="N146" i="62"/>
  <c r="N143" i="62"/>
  <c r="N140" i="62"/>
  <c r="N137" i="62"/>
  <c r="N134" i="62"/>
  <c r="N131" i="62"/>
  <c r="N128" i="62"/>
  <c r="N125" i="62"/>
  <c r="N122" i="62"/>
  <c r="N119" i="62"/>
  <c r="N116" i="62"/>
  <c r="N112" i="62"/>
  <c r="N109" i="62"/>
  <c r="N106" i="62"/>
  <c r="N103" i="62"/>
  <c r="N100" i="62"/>
  <c r="N97" i="62"/>
  <c r="N94" i="62"/>
  <c r="N91" i="62"/>
  <c r="N88" i="62"/>
  <c r="N85" i="62"/>
  <c r="N82" i="62"/>
  <c r="N79" i="62"/>
  <c r="N76" i="62"/>
  <c r="N73" i="62"/>
  <c r="N70" i="62"/>
  <c r="N67" i="62"/>
  <c r="N64" i="62"/>
  <c r="N61" i="62"/>
  <c r="N58" i="62"/>
  <c r="N55" i="62"/>
  <c r="N52" i="62"/>
  <c r="N49" i="62"/>
  <c r="N45" i="62"/>
  <c r="N42" i="62"/>
  <c r="N39" i="62"/>
  <c r="N36" i="62"/>
  <c r="N33" i="62"/>
  <c r="N30" i="62"/>
  <c r="N27" i="62"/>
  <c r="N24" i="62"/>
  <c r="N21" i="62"/>
  <c r="N18" i="62"/>
  <c r="N15" i="62"/>
  <c r="N12" i="62"/>
  <c r="N9" i="62"/>
  <c r="T310" i="61"/>
  <c r="T307" i="61"/>
  <c r="T304" i="61"/>
  <c r="T301" i="61"/>
  <c r="T298" i="61"/>
  <c r="T295" i="61"/>
  <c r="T292" i="61"/>
  <c r="T289" i="61"/>
  <c r="T286" i="61"/>
  <c r="T283" i="61"/>
  <c r="T280" i="61"/>
  <c r="T277" i="61"/>
  <c r="T274" i="61"/>
  <c r="T271" i="61"/>
  <c r="T268" i="61"/>
  <c r="T265" i="61"/>
  <c r="T262" i="61"/>
  <c r="T259" i="61"/>
  <c r="T256" i="61"/>
  <c r="T253" i="61"/>
  <c r="T250" i="61"/>
  <c r="T247" i="61"/>
  <c r="T244" i="61"/>
  <c r="T241" i="61"/>
  <c r="T238" i="61"/>
  <c r="T235" i="61"/>
  <c r="T232" i="61"/>
  <c r="T228" i="61"/>
  <c r="T225" i="61"/>
  <c r="T222" i="61"/>
  <c r="T219" i="61"/>
  <c r="T215" i="61"/>
  <c r="T211" i="61"/>
  <c r="T208" i="61"/>
  <c r="T205" i="61"/>
  <c r="T202" i="61"/>
  <c r="T199" i="61"/>
  <c r="T196" i="61"/>
  <c r="T193" i="61"/>
  <c r="T190" i="61"/>
  <c r="T187" i="61"/>
  <c r="T184" i="61"/>
  <c r="T181" i="61"/>
  <c r="T178" i="61"/>
  <c r="T175" i="61"/>
  <c r="T172" i="61"/>
  <c r="T169" i="61"/>
  <c r="T166" i="61"/>
  <c r="T163" i="61"/>
  <c r="T160" i="61"/>
  <c r="T157" i="61"/>
  <c r="T154" i="61"/>
  <c r="T150" i="61"/>
  <c r="T147" i="61"/>
  <c r="T144" i="61"/>
  <c r="T141" i="61"/>
  <c r="T138" i="61"/>
  <c r="T135" i="61"/>
  <c r="T132" i="61"/>
  <c r="T129" i="61"/>
  <c r="T126" i="61"/>
  <c r="T123" i="61"/>
  <c r="T120" i="61"/>
  <c r="T117" i="61"/>
  <c r="T114" i="61"/>
  <c r="T111" i="61"/>
  <c r="T108" i="61"/>
  <c r="T105" i="61"/>
  <c r="T102" i="61"/>
  <c r="T99" i="61"/>
  <c r="T96" i="61"/>
  <c r="T93" i="61"/>
  <c r="T90" i="61"/>
  <c r="T87" i="61"/>
  <c r="T84" i="61"/>
  <c r="T81" i="61"/>
  <c r="T78" i="61"/>
  <c r="T75" i="61"/>
  <c r="T72" i="61"/>
  <c r="T69" i="61"/>
  <c r="T66" i="61"/>
  <c r="T63" i="61"/>
  <c r="T60" i="61"/>
  <c r="T57" i="61"/>
  <c r="T54" i="61"/>
  <c r="T51" i="61"/>
  <c r="T48" i="61"/>
  <c r="T45" i="61"/>
  <c r="T42" i="61"/>
  <c r="T39" i="61"/>
  <c r="T36" i="61"/>
  <c r="T33" i="61"/>
  <c r="T30" i="61"/>
  <c r="T27" i="61"/>
  <c r="T24" i="61"/>
  <c r="T21" i="61"/>
  <c r="T18" i="61"/>
  <c r="T15" i="61"/>
  <c r="T12" i="61"/>
  <c r="T9" i="61"/>
  <c r="Q59" i="59"/>
  <c r="Q56" i="59"/>
  <c r="Q52" i="59"/>
  <c r="Q49" i="59"/>
  <c r="Q46" i="59"/>
  <c r="Q43" i="59"/>
  <c r="Q40" i="59"/>
  <c r="Q36" i="59"/>
  <c r="Q33" i="59"/>
  <c r="Q30" i="59"/>
  <c r="Q27" i="59"/>
  <c r="Q23" i="59"/>
  <c r="Q20" i="59"/>
  <c r="Q17" i="59"/>
  <c r="Q14" i="59"/>
  <c r="Q11" i="59"/>
  <c r="T221" i="61"/>
  <c r="T195" i="61"/>
  <c r="T189" i="61"/>
  <c r="T183" i="61"/>
  <c r="T180" i="61"/>
  <c r="T177" i="61"/>
  <c r="T171" i="61"/>
  <c r="T165" i="61"/>
  <c r="T162" i="61"/>
  <c r="T156" i="61"/>
  <c r="T152" i="61"/>
  <c r="T149" i="61"/>
  <c r="T143" i="61"/>
  <c r="T140" i="61"/>
  <c r="T137" i="61"/>
  <c r="T134" i="61"/>
  <c r="T128" i="61"/>
  <c r="T125" i="61"/>
  <c r="T122" i="61"/>
  <c r="T116" i="61"/>
  <c r="T113" i="61"/>
  <c r="T110" i="61"/>
  <c r="T104" i="61"/>
  <c r="T101" i="61"/>
  <c r="T98" i="61"/>
  <c r="T92" i="61"/>
  <c r="T89" i="61"/>
  <c r="T83" i="61"/>
  <c r="T80" i="61"/>
  <c r="T74" i="61"/>
  <c r="T71" i="61"/>
  <c r="T68" i="61"/>
  <c r="T62" i="61"/>
  <c r="T59" i="61"/>
  <c r="T56" i="61"/>
  <c r="T50" i="61"/>
  <c r="Q379" i="78"/>
  <c r="Q270" i="78"/>
  <c r="Q261" i="78"/>
  <c r="Q256" i="78"/>
  <c r="Q236" i="78"/>
  <c r="Q232" i="78"/>
  <c r="Q196" i="78"/>
  <c r="Q109" i="78"/>
  <c r="Q100" i="78"/>
  <c r="Q95" i="78"/>
  <c r="Q91" i="78"/>
  <c r="Q49" i="78"/>
  <c r="Q25" i="78"/>
  <c r="J331" i="76"/>
  <c r="J327" i="76"/>
  <c r="J294" i="76"/>
  <c r="J285" i="76"/>
  <c r="J280" i="76"/>
  <c r="J276" i="76"/>
  <c r="J234" i="76"/>
  <c r="J210" i="76"/>
  <c r="J168" i="76"/>
  <c r="J164" i="76"/>
  <c r="J137" i="76"/>
  <c r="J125" i="76"/>
  <c r="J108" i="76"/>
  <c r="J104" i="76"/>
  <c r="J83" i="76"/>
  <c r="J71" i="76"/>
  <c r="J58" i="76"/>
  <c r="J51" i="76"/>
  <c r="J40" i="76"/>
  <c r="J33" i="76"/>
  <c r="J22" i="76"/>
  <c r="J14" i="76"/>
  <c r="J222" i="73"/>
  <c r="J211" i="73"/>
  <c r="J204" i="73"/>
  <c r="J194" i="73"/>
  <c r="J187" i="73"/>
  <c r="J176" i="73"/>
  <c r="J171" i="73"/>
  <c r="J160" i="73"/>
  <c r="J153" i="73"/>
  <c r="J142" i="73"/>
  <c r="J136" i="73"/>
  <c r="J125" i="73"/>
  <c r="J118" i="73"/>
  <c r="J107" i="73"/>
  <c r="J100" i="73"/>
  <c r="J90" i="73"/>
  <c r="J83" i="73"/>
  <c r="J72" i="73"/>
  <c r="J64" i="73"/>
  <c r="J53" i="73"/>
  <c r="J48" i="73"/>
  <c r="J30" i="73"/>
  <c r="J17" i="73"/>
  <c r="J11" i="73"/>
  <c r="L47" i="72"/>
  <c r="L40" i="72"/>
  <c r="L9" i="72"/>
  <c r="R30" i="71"/>
  <c r="R19" i="71"/>
  <c r="R12" i="71"/>
  <c r="J9" i="67"/>
  <c r="Q327" i="78"/>
  <c r="Q274" i="78"/>
  <c r="Q211" i="78"/>
  <c r="Q200" i="78"/>
  <c r="Q190" i="78"/>
  <c r="Q154" i="78"/>
  <c r="Q149" i="78"/>
  <c r="Q145" i="78"/>
  <c r="Q136" i="78"/>
  <c r="Q113" i="78"/>
  <c r="Q71" i="78"/>
  <c r="Q67" i="78"/>
  <c r="Q62" i="78"/>
  <c r="Q53" i="78"/>
  <c r="Q19" i="78"/>
  <c r="Q15" i="78"/>
  <c r="J321" i="76"/>
  <c r="J298" i="76"/>
  <c r="J256" i="76"/>
  <c r="J252" i="76"/>
  <c r="J247" i="76"/>
  <c r="J238" i="76"/>
  <c r="J204" i="76"/>
  <c r="J200" i="76"/>
  <c r="J158" i="76"/>
  <c r="J132" i="76"/>
  <c r="J128" i="76"/>
  <c r="J111" i="76"/>
  <c r="J99" i="76"/>
  <c r="J78" i="76"/>
  <c r="J74" i="76"/>
  <c r="J54" i="76"/>
  <c r="J43" i="76"/>
  <c r="J36" i="76"/>
  <c r="J25" i="76"/>
  <c r="J17" i="76"/>
  <c r="K11" i="75"/>
  <c r="J225" i="73"/>
  <c r="J214" i="73"/>
  <c r="J207" i="73"/>
  <c r="J197" i="73"/>
  <c r="J190" i="73"/>
  <c r="J179" i="73"/>
  <c r="J173" i="73"/>
  <c r="J163" i="73"/>
  <c r="J156" i="73"/>
  <c r="J145" i="73"/>
  <c r="J139" i="73"/>
  <c r="J128" i="73"/>
  <c r="J121" i="73"/>
  <c r="J110" i="73"/>
  <c r="J103" i="73"/>
  <c r="J86" i="73"/>
  <c r="J76" i="73"/>
  <c r="J67" i="73"/>
  <c r="J56" i="73"/>
  <c r="J51" i="73"/>
  <c r="J39" i="73"/>
  <c r="J33" i="73"/>
  <c r="J20" i="73"/>
  <c r="J14" i="73"/>
  <c r="L50" i="72"/>
  <c r="L43" i="72"/>
  <c r="L11" i="72"/>
  <c r="R36" i="71"/>
  <c r="R31" i="71"/>
  <c r="R15" i="71"/>
  <c r="J12" i="67"/>
  <c r="K15" i="66"/>
  <c r="K11" i="66"/>
  <c r="K20" i="65"/>
  <c r="K17" i="65"/>
  <c r="K13" i="65"/>
  <c r="K10" i="65"/>
  <c r="N22" i="64"/>
  <c r="N19" i="64"/>
  <c r="N15" i="64"/>
  <c r="N12" i="64"/>
  <c r="N9" i="64"/>
  <c r="M71" i="63"/>
  <c r="M68" i="63"/>
  <c r="M65" i="63"/>
  <c r="M62" i="63"/>
  <c r="M59" i="63"/>
  <c r="M56" i="63"/>
  <c r="M53" i="63"/>
  <c r="M50" i="63"/>
  <c r="M47" i="63"/>
  <c r="M44" i="63"/>
  <c r="M41" i="63"/>
  <c r="M38" i="63"/>
  <c r="M35" i="63"/>
  <c r="M31" i="63"/>
  <c r="M28" i="63"/>
  <c r="M24" i="63"/>
  <c r="M21" i="63"/>
  <c r="M18" i="63"/>
  <c r="M15" i="63"/>
  <c r="M12" i="63"/>
  <c r="M9" i="63"/>
  <c r="N255" i="62"/>
  <c r="N252" i="62"/>
  <c r="N249" i="62"/>
  <c r="N245" i="62"/>
  <c r="N242" i="62"/>
  <c r="N239" i="62"/>
  <c r="N236" i="62"/>
  <c r="N232" i="62"/>
  <c r="N229" i="62"/>
  <c r="N226" i="62"/>
  <c r="N223" i="62"/>
  <c r="N220" i="62"/>
  <c r="N217" i="62"/>
  <c r="N213" i="62"/>
  <c r="N210" i="62"/>
  <c r="N207" i="62"/>
  <c r="N204" i="62"/>
  <c r="N202" i="62"/>
  <c r="N199" i="62"/>
  <c r="N196" i="62"/>
  <c r="N193" i="62"/>
  <c r="N191" i="62"/>
  <c r="N188" i="62"/>
  <c r="N185" i="62"/>
  <c r="N181" i="62"/>
  <c r="N178" i="62"/>
  <c r="N175" i="62"/>
  <c r="N172" i="62"/>
  <c r="N169" i="62"/>
  <c r="N166" i="62"/>
  <c r="N163" i="62"/>
  <c r="N160" i="62"/>
  <c r="N157" i="62"/>
  <c r="N154" i="62"/>
  <c r="N151" i="62"/>
  <c r="N148" i="62"/>
  <c r="N145" i="62"/>
  <c r="N142" i="62"/>
  <c r="N139" i="62"/>
  <c r="N136" i="62"/>
  <c r="N133" i="62"/>
  <c r="N130" i="62"/>
  <c r="N127" i="62"/>
  <c r="N124" i="62"/>
  <c r="N121" i="62"/>
  <c r="N118" i="62"/>
  <c r="N115" i="62"/>
  <c r="N111" i="62"/>
  <c r="N108" i="62"/>
  <c r="N105" i="62"/>
  <c r="N102" i="62"/>
  <c r="N99" i="62"/>
  <c r="N96" i="62"/>
  <c r="N93" i="62"/>
  <c r="N90" i="62"/>
  <c r="N87" i="62"/>
  <c r="N84" i="62"/>
  <c r="N81" i="62"/>
  <c r="N78" i="62"/>
  <c r="N75" i="62"/>
  <c r="N72" i="62"/>
  <c r="N69" i="62"/>
  <c r="N66" i="62"/>
  <c r="N63" i="62"/>
  <c r="N60" i="62"/>
  <c r="N57" i="62"/>
  <c r="N54" i="62"/>
  <c r="N51" i="62"/>
  <c r="N48" i="62"/>
  <c r="N44" i="62"/>
  <c r="N41" i="62"/>
  <c r="N38" i="62"/>
  <c r="N35" i="62"/>
  <c r="N32" i="62"/>
  <c r="N29" i="62"/>
  <c r="N26" i="62"/>
  <c r="N23" i="62"/>
  <c r="N20" i="62"/>
  <c r="N17" i="62"/>
  <c r="N14" i="62"/>
  <c r="N11" i="62"/>
  <c r="T312" i="61"/>
  <c r="T309" i="61"/>
  <c r="T306" i="61"/>
  <c r="T303" i="61"/>
  <c r="T300" i="61"/>
  <c r="T297" i="61"/>
  <c r="T294" i="61"/>
  <c r="T291" i="61"/>
  <c r="T288" i="61"/>
  <c r="T285" i="61"/>
  <c r="T282" i="61"/>
  <c r="T279" i="61"/>
  <c r="T276" i="61"/>
  <c r="T273" i="61"/>
  <c r="T270" i="61"/>
  <c r="T267" i="61"/>
  <c r="T264" i="61"/>
  <c r="T261" i="61"/>
  <c r="T258" i="61"/>
  <c r="T255" i="61"/>
  <c r="T252" i="61"/>
  <c r="T249" i="61"/>
  <c r="T246" i="61"/>
  <c r="T243" i="61"/>
  <c r="T240" i="61"/>
  <c r="T237" i="61"/>
  <c r="T234" i="61"/>
  <c r="T231" i="61"/>
  <c r="T227" i="61"/>
  <c r="T224" i="61"/>
  <c r="T218" i="61"/>
  <c r="T213" i="61"/>
  <c r="T210" i="61"/>
  <c r="T207" i="61"/>
  <c r="T204" i="61"/>
  <c r="T201" i="61"/>
  <c r="T198" i="61"/>
  <c r="T192" i="61"/>
  <c r="T186" i="61"/>
  <c r="T174" i="61"/>
  <c r="T168" i="61"/>
  <c r="T159" i="61"/>
  <c r="T146" i="61"/>
  <c r="T131" i="61"/>
  <c r="T119" i="61"/>
  <c r="T107" i="61"/>
  <c r="T95" i="61"/>
  <c r="T86" i="61"/>
  <c r="T77" i="61"/>
  <c r="T65" i="61"/>
  <c r="Q346" i="78"/>
  <c r="Q268" i="78"/>
  <c r="Q125" i="78"/>
  <c r="Q45" i="78"/>
  <c r="Q40" i="78"/>
  <c r="Q36" i="78"/>
  <c r="J310" i="76"/>
  <c r="J230" i="76"/>
  <c r="J225" i="76"/>
  <c r="J221" i="76"/>
  <c r="J147" i="76"/>
  <c r="J143" i="76"/>
  <c r="J93" i="76"/>
  <c r="J89" i="76"/>
  <c r="K10" i="66"/>
  <c r="K12" i="65"/>
  <c r="N17" i="64"/>
  <c r="M73" i="63"/>
  <c r="M64" i="63"/>
  <c r="M55" i="63"/>
  <c r="M46" i="63"/>
  <c r="M37" i="63"/>
  <c r="M27" i="63"/>
  <c r="M17" i="63"/>
  <c r="N257" i="62"/>
  <c r="N248" i="62"/>
  <c r="N238" i="62"/>
  <c r="N228" i="62"/>
  <c r="N219" i="62"/>
  <c r="N209" i="62"/>
  <c r="N201" i="62"/>
  <c r="N234" i="62"/>
  <c r="N183" i="62"/>
  <c r="N174" i="62"/>
  <c r="N165" i="62"/>
  <c r="N156" i="62"/>
  <c r="N147" i="62"/>
  <c r="N138" i="62"/>
  <c r="N129" i="62"/>
  <c r="N120" i="62"/>
  <c r="N110" i="62"/>
  <c r="N101" i="62"/>
  <c r="N92" i="62"/>
  <c r="N83" i="62"/>
  <c r="N74" i="62"/>
  <c r="N65" i="62"/>
  <c r="N56" i="62"/>
  <c r="N47" i="62"/>
  <c r="N37" i="62"/>
  <c r="N28" i="62"/>
  <c r="Q80" i="78"/>
  <c r="Q70" i="78"/>
  <c r="Q37" i="78"/>
  <c r="Q33" i="78"/>
  <c r="J350" i="76"/>
  <c r="J265" i="76"/>
  <c r="J255" i="76"/>
  <c r="J222" i="76"/>
  <c r="J218" i="76"/>
  <c r="J185" i="76"/>
  <c r="J144" i="76"/>
  <c r="J140" i="76"/>
  <c r="J135" i="76"/>
  <c r="J110" i="76"/>
  <c r="J90" i="76"/>
  <c r="J86" i="76"/>
  <c r="J81" i="76"/>
  <c r="K19" i="65"/>
  <c r="K9" i="65"/>
  <c r="N14" i="64"/>
  <c r="M70" i="63"/>
  <c r="M61" i="63"/>
  <c r="M52" i="63"/>
  <c r="M43" i="63"/>
  <c r="M34" i="63"/>
  <c r="M23" i="63"/>
  <c r="M14" i="63"/>
  <c r="N254" i="62"/>
  <c r="N244" i="62"/>
  <c r="N235" i="62"/>
  <c r="N225" i="62"/>
  <c r="N206" i="62"/>
  <c r="N198" i="62"/>
  <c r="N190" i="62"/>
  <c r="N180" i="62"/>
  <c r="N171" i="62"/>
  <c r="N162" i="62"/>
  <c r="N153" i="62"/>
  <c r="N144" i="62"/>
  <c r="N135" i="62"/>
  <c r="N126" i="62"/>
  <c r="N117" i="62"/>
  <c r="N107" i="62"/>
  <c r="N98" i="62"/>
  <c r="N89" i="62"/>
  <c r="N80" i="62"/>
  <c r="N71" i="62"/>
  <c r="N62" i="62"/>
  <c r="N53" i="62"/>
  <c r="N43" i="62"/>
  <c r="N34" i="62"/>
  <c r="N25" i="62"/>
  <c r="N16" i="62"/>
  <c r="T311" i="61"/>
  <c r="T302" i="61"/>
  <c r="T293" i="61"/>
  <c r="T284" i="61"/>
  <c r="T275" i="61"/>
  <c r="T266" i="61"/>
  <c r="T257" i="61"/>
  <c r="T248" i="61"/>
  <c r="T239" i="61"/>
  <c r="T230" i="61"/>
  <c r="T220" i="61"/>
  <c r="T209" i="61"/>
  <c r="T200" i="61"/>
  <c r="T191" i="61"/>
  <c r="T182" i="61"/>
  <c r="T173" i="61"/>
  <c r="T164" i="61"/>
  <c r="T155" i="61"/>
  <c r="T145" i="61"/>
  <c r="T136" i="61"/>
  <c r="T127" i="61"/>
  <c r="T118" i="61"/>
  <c r="T109" i="61"/>
  <c r="T100" i="61"/>
  <c r="T91" i="61"/>
  <c r="T82" i="61"/>
  <c r="T73" i="61"/>
  <c r="T64" i="61"/>
  <c r="T55" i="61"/>
  <c r="T47" i="61"/>
  <c r="T40" i="61"/>
  <c r="Q233" i="78"/>
  <c r="Q178" i="78"/>
  <c r="Q167" i="78"/>
  <c r="Q134" i="78"/>
  <c r="Q107" i="78"/>
  <c r="J343" i="76"/>
  <c r="J240" i="76"/>
  <c r="J167" i="76"/>
  <c r="J156" i="76"/>
  <c r="J122" i="76"/>
  <c r="J107" i="76"/>
  <c r="J68" i="76"/>
  <c r="J49" i="76"/>
  <c r="J45" i="76"/>
  <c r="J31" i="76"/>
  <c r="J27" i="76"/>
  <c r="J12" i="76"/>
  <c r="K13" i="75"/>
  <c r="J220" i="73"/>
  <c r="J216" i="73"/>
  <c r="J199" i="73"/>
  <c r="J185" i="73"/>
  <c r="J181" i="73"/>
  <c r="J169" i="73"/>
  <c r="J165" i="73"/>
  <c r="J151" i="73"/>
  <c r="J147" i="73"/>
  <c r="J134" i="73"/>
  <c r="J130" i="73"/>
  <c r="J116" i="73"/>
  <c r="J112" i="73"/>
  <c r="J98" i="73"/>
  <c r="J94" i="73"/>
  <c r="J78" i="73"/>
  <c r="J61" i="73"/>
  <c r="J58" i="73"/>
  <c r="J46" i="73"/>
  <c r="J41" i="73"/>
  <c r="J23" i="73"/>
  <c r="J9" i="73"/>
  <c r="L52" i="72"/>
  <c r="L38" i="72"/>
  <c r="R28" i="71"/>
  <c r="R24" i="71"/>
  <c r="R10" i="71"/>
  <c r="J14" i="67"/>
  <c r="N13" i="62"/>
  <c r="T278" i="61"/>
  <c r="T263" i="61"/>
  <c r="T223" i="61"/>
  <c r="T206" i="61"/>
  <c r="T167" i="61"/>
  <c r="T151" i="61"/>
  <c r="T112" i="61"/>
  <c r="T97" i="61"/>
  <c r="T58" i="61"/>
  <c r="T53" i="61"/>
  <c r="T49" i="61"/>
  <c r="T41" i="61"/>
  <c r="T37" i="61"/>
  <c r="T26" i="61"/>
  <c r="T19" i="61"/>
  <c r="Q61" i="59"/>
  <c r="Q54" i="59"/>
  <c r="Q42" i="59"/>
  <c r="Q34" i="59"/>
  <c r="Q22" i="59"/>
  <c r="Q15" i="59"/>
  <c r="Q306" i="78"/>
  <c r="Q285" i="78"/>
  <c r="Q277" i="78"/>
  <c r="Q188" i="78"/>
  <c r="Q74" i="78"/>
  <c r="Q27" i="78"/>
  <c r="J354" i="76"/>
  <c r="J273" i="76"/>
  <c r="J176" i="76"/>
  <c r="J171" i="76"/>
  <c r="J126" i="76"/>
  <c r="J101" i="76"/>
  <c r="J72" i="76"/>
  <c r="K13" i="66"/>
  <c r="N11" i="64"/>
  <c r="M49" i="63"/>
  <c r="M20" i="63"/>
  <c r="N241" i="62"/>
  <c r="N212" i="62"/>
  <c r="N187" i="62"/>
  <c r="N159" i="62"/>
  <c r="N132" i="62"/>
  <c r="N104" i="62"/>
  <c r="N77" i="62"/>
  <c r="N50" i="62"/>
  <c r="N22" i="62"/>
  <c r="T287" i="61"/>
  <c r="T272" i="61"/>
  <c r="T233" i="61"/>
  <c r="T216" i="61"/>
  <c r="T176" i="61"/>
  <c r="T161" i="61"/>
  <c r="T121" i="61"/>
  <c r="T106" i="61"/>
  <c r="T67" i="61"/>
  <c r="T44" i="61"/>
  <c r="T29" i="61"/>
  <c r="T22" i="61"/>
  <c r="T11" i="61"/>
  <c r="Q58" i="59"/>
  <c r="Q45" i="59"/>
  <c r="Q38" i="59"/>
  <c r="Q26" i="59"/>
  <c r="Q18" i="59"/>
  <c r="N141" i="62"/>
  <c r="N113" i="62"/>
  <c r="N86" i="62"/>
  <c r="Q360" i="78"/>
  <c r="Q310" i="78"/>
  <c r="Q300" i="78"/>
  <c r="Q289" i="78"/>
  <c r="Q121" i="78"/>
  <c r="Q116" i="78"/>
  <c r="J288" i="76"/>
  <c r="J277" i="76"/>
  <c r="J57" i="76"/>
  <c r="J52" i="76"/>
  <c r="J39" i="76"/>
  <c r="J34" i="76"/>
  <c r="J21" i="76"/>
  <c r="J15" i="76"/>
  <c r="J223" i="73"/>
  <c r="J210" i="73"/>
  <c r="J205" i="73"/>
  <c r="J193" i="73"/>
  <c r="J188" i="73"/>
  <c r="J175" i="73"/>
  <c r="J172" i="73"/>
  <c r="J159" i="73"/>
  <c r="J154" i="73"/>
  <c r="J137" i="73"/>
  <c r="J124" i="73"/>
  <c r="J119" i="73"/>
  <c r="J106" i="73"/>
  <c r="J101" i="73"/>
  <c r="J89" i="73"/>
  <c r="J84" i="73"/>
  <c r="J71" i="73"/>
  <c r="J65" i="73"/>
  <c r="J52" i="73"/>
  <c r="J49" i="73"/>
  <c r="J36" i="73"/>
  <c r="J31" i="73"/>
  <c r="J12" i="73"/>
  <c r="L46" i="72"/>
  <c r="L41" i="72"/>
  <c r="R38" i="71"/>
  <c r="R33" i="71"/>
  <c r="R18" i="71"/>
  <c r="R13" i="71"/>
  <c r="K18" i="66"/>
  <c r="T296" i="61"/>
  <c r="T281" i="61"/>
  <c r="T242" i="61"/>
  <c r="T226" i="61"/>
  <c r="T185" i="61"/>
  <c r="T170" i="61"/>
  <c r="T130" i="61"/>
  <c r="T115" i="61"/>
  <c r="T76" i="61"/>
  <c r="T61" i="61"/>
  <c r="T52" i="61"/>
  <c r="T32" i="61"/>
  <c r="T25" i="61"/>
  <c r="T14" i="61"/>
  <c r="Q60" i="59"/>
  <c r="Q48" i="59"/>
  <c r="Q41" i="59"/>
  <c r="Q29" i="59"/>
  <c r="Q21" i="59"/>
  <c r="Q10" i="59"/>
  <c r="J9" i="81"/>
  <c r="H16" i="80"/>
  <c r="Q264" i="78"/>
  <c r="Q215" i="78"/>
  <c r="Q55" i="78"/>
  <c r="J330" i="76"/>
  <c r="J319" i="76"/>
  <c r="J292" i="76"/>
  <c r="J179" i="76"/>
  <c r="N21" i="64"/>
  <c r="M58" i="63"/>
  <c r="M30" i="63"/>
  <c r="N251" i="62"/>
  <c r="N222" i="62"/>
  <c r="N195" i="62"/>
  <c r="N168" i="62"/>
  <c r="Q229" i="78"/>
  <c r="Q224" i="78"/>
  <c r="J42" i="76"/>
  <c r="J213" i="73"/>
  <c r="J162" i="73"/>
  <c r="J109" i="73"/>
  <c r="J55" i="73"/>
  <c r="L49" i="72"/>
  <c r="R22" i="71"/>
  <c r="T305" i="61"/>
  <c r="T251" i="61"/>
  <c r="T194" i="61"/>
  <c r="T139" i="61"/>
  <c r="T85" i="61"/>
  <c r="T46" i="61"/>
  <c r="T28" i="61"/>
  <c r="T23" i="61"/>
  <c r="T10" i="61"/>
  <c r="Q44" i="59"/>
  <c r="Q39" i="59"/>
  <c r="Q25" i="59"/>
  <c r="Q19" i="59"/>
  <c r="Q342" i="78"/>
  <c r="Q331" i="78"/>
  <c r="J46" i="76"/>
  <c r="J217" i="73"/>
  <c r="J166" i="73"/>
  <c r="J113" i="73"/>
  <c r="J59" i="73"/>
  <c r="L53" i="72"/>
  <c r="R25" i="71"/>
  <c r="K15" i="65"/>
  <c r="M11" i="63"/>
  <c r="N177" i="62"/>
  <c r="N95" i="62"/>
  <c r="N10" i="62"/>
  <c r="T299" i="61"/>
  <c r="T260" i="61"/>
  <c r="T245" i="61"/>
  <c r="T203" i="61"/>
  <c r="T188" i="61"/>
  <c r="T148" i="61"/>
  <c r="T133" i="61"/>
  <c r="T94" i="61"/>
  <c r="T79" i="61"/>
  <c r="Q352" i="78"/>
  <c r="Q163" i="78"/>
  <c r="J119" i="76"/>
  <c r="J114" i="76"/>
  <c r="J24" i="76"/>
  <c r="J196" i="73"/>
  <c r="J144" i="73"/>
  <c r="J92" i="73"/>
  <c r="J38" i="73"/>
  <c r="J11" i="67"/>
  <c r="N31" i="62"/>
  <c r="T308" i="61"/>
  <c r="T254" i="61"/>
  <c r="T197" i="61"/>
  <c r="T142" i="61"/>
  <c r="T88" i="61"/>
  <c r="T35" i="61"/>
  <c r="T31" i="61"/>
  <c r="T17" i="61"/>
  <c r="T13" i="61"/>
  <c r="Q51" i="59"/>
  <c r="Q47" i="59"/>
  <c r="Q32" i="59"/>
  <c r="Q28" i="59"/>
  <c r="Q13" i="59"/>
  <c r="Q88" i="78"/>
  <c r="J306" i="76"/>
  <c r="J301" i="76"/>
  <c r="J212" i="76"/>
  <c r="J189" i="76"/>
  <c r="J28" i="76"/>
  <c r="J200" i="73"/>
  <c r="J148" i="73"/>
  <c r="J95" i="73"/>
  <c r="J42" i="73"/>
  <c r="J15" i="67"/>
  <c r="M40" i="63"/>
  <c r="N246" i="62"/>
  <c r="N123" i="62"/>
  <c r="N19" i="62"/>
  <c r="T269" i="61"/>
  <c r="T212" i="61"/>
  <c r="T158" i="61"/>
  <c r="T103" i="61"/>
  <c r="Q103" i="78"/>
  <c r="Q92" i="78"/>
  <c r="J339" i="76"/>
  <c r="J334" i="76"/>
  <c r="J259" i="76"/>
  <c r="J65" i="76"/>
  <c r="J60" i="76"/>
  <c r="K10" i="75"/>
  <c r="J178" i="73"/>
  <c r="J127" i="73"/>
  <c r="J74" i="73"/>
  <c r="J19" i="73"/>
  <c r="N40" i="62"/>
  <c r="T43" i="61"/>
  <c r="T38" i="61"/>
  <c r="T34" i="61"/>
  <c r="T20" i="61"/>
  <c r="T16" i="61"/>
  <c r="Q55" i="59"/>
  <c r="Q50" i="59"/>
  <c r="Q35" i="59"/>
  <c r="Q31" i="59"/>
  <c r="Q16" i="59"/>
  <c r="Q12" i="59"/>
  <c r="J9" i="76"/>
  <c r="J182" i="73"/>
  <c r="J131" i="73"/>
  <c r="J79" i="73"/>
  <c r="J25" i="73"/>
  <c r="M67" i="63"/>
  <c r="N231" i="62"/>
  <c r="N150" i="62"/>
  <c r="N68" i="62"/>
  <c r="T290" i="61"/>
  <c r="T236" i="61"/>
  <c r="T179" i="61"/>
  <c r="T124" i="61"/>
  <c r="T70" i="61"/>
  <c r="Q9" i="59"/>
  <c r="N59" i="62"/>
  <c r="K52" i="58"/>
  <c r="K45" i="58"/>
  <c r="K41" i="58"/>
  <c r="K34" i="58"/>
  <c r="K27" i="58"/>
  <c r="K23" i="58"/>
  <c r="K16" i="58"/>
  <c r="K47" i="58"/>
  <c r="K29" i="58"/>
  <c r="K11" i="58"/>
  <c r="K56" i="58"/>
  <c r="K48" i="58"/>
  <c r="K44" i="58"/>
  <c r="K37" i="58"/>
  <c r="K30" i="58"/>
  <c r="K26" i="58"/>
  <c r="K12" i="58"/>
  <c r="K51" i="58"/>
  <c r="K40" i="58"/>
  <c r="K33" i="58"/>
  <c r="K22" i="58"/>
  <c r="K15" i="58"/>
  <c r="K38" i="58"/>
  <c r="K31" i="58"/>
  <c r="K24" i="58"/>
  <c r="K50" i="58"/>
  <c r="K43" i="58"/>
  <c r="K36" i="58"/>
  <c r="K14" i="58"/>
  <c r="K58" i="58"/>
  <c r="K35" i="58"/>
  <c r="K28" i="58"/>
  <c r="K21" i="58"/>
  <c r="K57" i="58"/>
  <c r="K49" i="58"/>
  <c r="K42" i="58"/>
  <c r="K20" i="58"/>
  <c r="K13" i="58"/>
  <c r="K54" i="58"/>
  <c r="K32" i="58"/>
  <c r="K25" i="58"/>
  <c r="K46" i="58"/>
  <c r="K39" i="58"/>
  <c r="K17" i="58"/>
  <c r="K10" i="58"/>
  <c r="D25" i="88"/>
  <c r="D29" i="88"/>
  <c r="D18" i="88"/>
  <c r="D14" i="88"/>
  <c r="D17" i="88"/>
  <c r="D22" i="88"/>
  <c r="D11" i="88"/>
  <c r="K19" i="58"/>
  <c r="D27" i="88"/>
  <c r="D28" i="88"/>
  <c r="D30" i="88"/>
  <c r="D19" i="88"/>
  <c r="D24" i="88"/>
  <c r="D41" i="88"/>
  <c r="D16" i="88"/>
  <c r="D34" i="88"/>
  <c r="D37" i="88"/>
  <c r="D36" i="88"/>
  <c r="D20" i="88"/>
  <c r="D12" i="88"/>
  <c r="D15" i="88"/>
  <c r="D32" i="88"/>
  <c r="D26" i="88"/>
  <c r="K9" i="58"/>
  <c r="K8" i="58"/>
  <c r="D10" i="88"/>
  <c r="M216" i="62" l="1"/>
  <c r="N216" i="62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6">
    <s v="Migdal Hashkaot Neches Boded"/>
    <s v="{[Time].[Hie Time].[Yom].&amp;[20231231]}"/>
    <s v="{[Medida].[Medida].&amp;[2]}"/>
    <s v="{[Keren].[Keren].[All]}"/>
    <s v="{[Cheshbon KM].[Hie Peilut].[Peilut 7].&amp;[Kod_Peilut_L7_708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5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7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3" si="36">
        <n x="1" s="1"/>
        <n x="34"/>
        <n x="35"/>
      </t>
    </mdx>
    <mdx n="0" f="v">
      <t c="3" si="36">
        <n x="1" s="1"/>
        <n x="37"/>
        <n x="35"/>
      </t>
    </mdx>
    <mdx n="0" f="v">
      <t c="3" si="36">
        <n x="1" s="1"/>
        <n x="38"/>
        <n x="35"/>
      </t>
    </mdx>
    <mdx n="0" f="v">
      <t c="3" si="36">
        <n x="1" s="1"/>
        <n x="39"/>
        <n x="35"/>
      </t>
    </mdx>
    <mdx n="0" f="v">
      <t c="3" si="36">
        <n x="1" s="1"/>
        <n x="40"/>
        <n x="35"/>
      </t>
    </mdx>
    <mdx n="0" f="v">
      <t c="3" si="36">
        <n x="1" s="1"/>
        <n x="41"/>
        <n x="35"/>
      </t>
    </mdx>
    <mdx n="0" f="v">
      <t c="3" si="36">
        <n x="1" s="1"/>
        <n x="42"/>
        <n x="35"/>
      </t>
    </mdx>
    <mdx n="0" f="v">
      <t c="3" si="36">
        <n x="1" s="1"/>
        <n x="43"/>
        <n x="35"/>
      </t>
    </mdx>
    <mdx n="0" f="v">
      <t c="3" si="36">
        <n x="1" s="1"/>
        <n x="44"/>
        <n x="35"/>
      </t>
    </mdx>
    <mdx n="0" f="v">
      <t c="3" si="36">
        <n x="1" s="1"/>
        <n x="45"/>
        <n x="35"/>
      </t>
    </mdx>
  </mdxMetadata>
  <valueMetadata count="4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</valueMetadata>
</metadata>
</file>

<file path=xl/sharedStrings.xml><?xml version="1.0" encoding="utf-8"?>
<sst xmlns="http://schemas.openxmlformats.org/spreadsheetml/2006/main" count="16650" uniqueCount="3311">
  <si>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</si>
  <si>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</si>
  <si>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</si>
  <si>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</si>
  <si>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</si>
  <si>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</si>
  <si>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</si>
  <si>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</si>
  <si>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</si>
  <si>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</si>
  <si>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</si>
  <si>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</si>
  <si>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</si>
  <si>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</si>
  <si>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</si>
  <si>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</si>
  <si>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</si>
  <si>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</si>
  <si>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</si>
  <si>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</si>
  <si>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</si>
  <si>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</si>
  <si>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</si>
  <si>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</si>
  <si>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</si>
  <si>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</si>
  <si>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</si>
  <si>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</si>
  <si>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</si>
  <si>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</si>
  <si>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</si>
  <si>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</si>
  <si>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</si>
  <si>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</si>
  <si>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</si>
  <si>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</si>
  <si>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</si>
  <si>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</si>
  <si>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</si>
  <si>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</si>
  <si>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</si>
  <si>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</si>
  <si>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</si>
  <si>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</si>
  <si>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</si>
  <si>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</si>
  <si>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</si>
  <si>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</si>
  <si>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</si>
  <si>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</si>
  <si>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</si>
  <si>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</si>
  <si>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</si>
  <si>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</si>
  <si>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</si>
  <si>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</si>
  <si>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</si>
  <si>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</si>
  <si>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</si>
  <si>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</si>
  <si>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</si>
  <si>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</si>
  <si>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</si>
  <si>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</si>
  <si>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</si>
  <si>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</si>
  <si>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</si>
  <si>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</si>
  <si>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</si>
  <si>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</si>
  <si>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</si>
  <si>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</si>
  <si>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</si>
  <si>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</si>
  <si>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</si>
  <si>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</si>
  <si>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</si>
  <si>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</si>
  <si>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</si>
  <si>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</si>
  <si>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</si>
  <si>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</si>
  <si>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</si>
  <si>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</si>
  <si>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</si>
  <si>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</si>
  <si>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</si>
  <si>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</si>
  <si>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</si>
  <si>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</si>
  <si>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</si>
  <si>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</si>
  <si>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</si>
  <si>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</si>
  <si>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</si>
  <si>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</si>
  <si>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</si>
  <si>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</si>
  <si>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</si>
  <si>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</si>
  <si>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</si>
  <si>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</si>
  <si>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</si>
  <si>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</si>
  <si>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</si>
  <si>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</si>
  <si>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</si>
  <si>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</si>
  <si>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</si>
  <si>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</si>
  <si>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</si>
  <si>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</si>
  <si>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</si>
  <si>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</si>
  <si>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</si>
  <si>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</si>
  <si>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</si>
  <si>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</si>
  <si>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</si>
  <si>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</si>
  <si>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</si>
  <si>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</si>
  <si>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</si>
  <si>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</si>
  <si>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</si>
  <si>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</si>
  <si>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</si>
  <si>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</si>
  <si>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</si>
  <si>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</si>
  <si>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</si>
  <si>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</si>
  <si>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</si>
  <si>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</si>
  <si>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</si>
  <si>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</si>
  <si>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</si>
  <si>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</si>
  <si>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</si>
  <si>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</si>
  <si>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</si>
  <si>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</si>
  <si>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</si>
  <si>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</si>
  <si>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</si>
  <si>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</si>
  <si>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</si>
  <si>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</si>
  <si>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</si>
  <si>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</si>
  <si>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</si>
  <si>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</si>
  <si>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</si>
  <si>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</si>
  <si>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</si>
  <si>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</si>
  <si>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</si>
  <si>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</si>
  <si>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</si>
  <si>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</si>
  <si>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</si>
  <si>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</si>
  <si>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</si>
  <si>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</si>
  <si>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</si>
  <si>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</si>
  <si>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</si>
  <si>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</si>
  <si>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</si>
  <si>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</si>
  <si>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</si>
  <si>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</si>
  <si>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</si>
  <si>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</si>
  <si>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</si>
  <si>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</si>
  <si>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</si>
  <si>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</si>
  <si>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</si>
  <si>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</si>
  <si>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</si>
  <si>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</si>
  <si>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</si>
  <si>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</si>
  <si>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</si>
  <si>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</si>
  <si>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</si>
  <si>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</si>
  <si>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</si>
  <si>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</si>
  <si>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</si>
  <si>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</si>
  <si>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</si>
  <si>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</si>
  <si>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</si>
  <si>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</si>
  <si>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</si>
  <si>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</si>
  <si>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</si>
  <si>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</si>
  <si>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</si>
  <si>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</si>
  <si>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</si>
  <si>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</si>
  <si>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</si>
  <si>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</si>
  <si>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</si>
  <si>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</si>
  <si>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</si>
  <si>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</si>
  <si>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</si>
  <si>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</si>
  <si>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</si>
  <si>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</si>
  <si>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</si>
  <si>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</si>
  <si>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</si>
  <si>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</si>
  <si>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</si>
  <si>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</si>
  <si>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</si>
  <si>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</si>
  <si>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</si>
  <si>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משלימה (מספר אוצר 659) - 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</si>
  <si>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</si>
  <si>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</si>
  <si>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</si>
  <si>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</si>
  <si>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</si>
  <si>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</si>
  <si>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</si>
  <si>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</si>
  <si>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</si>
  <si>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</si>
  <si>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</si>
  <si>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</si>
  <si>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</si>
  <si>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</si>
  <si>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</si>
  <si>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</si>
  <si>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</si>
  <si>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</si>
  <si>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</si>
  <si>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</si>
  <si>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</si>
  <si>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</si>
  <si>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</si>
  <si>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1114</t>
  </si>
  <si>
    <t>8241119</t>
  </si>
  <si>
    <t>מ.ק.מ. 114</t>
  </si>
  <si>
    <t>8240111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</si>
  <si>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</si>
  <si>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</si>
  <si>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</si>
  <si>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</si>
  <si>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</si>
  <si>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</si>
  <si>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</si>
  <si>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</si>
  <si>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</si>
  <si>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</si>
  <si>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</si>
  <si>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</si>
  <si>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814</t>
  </si>
  <si>
    <t>8240814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</si>
  <si>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</si>
  <si>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</si>
  <si>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</si>
  <si>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</si>
  <si>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</si>
  <si>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</si>
  <si>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</si>
  <si>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</si>
  <si>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</si>
  <si>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</si>
  <si>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</si>
  <si>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</si>
  <si>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</si>
  <si>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</si>
  <si>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</si>
  <si>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</si>
  <si>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</si>
  <si>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</si>
  <si>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</si>
  <si>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</si>
  <si>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</si>
  <si>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</si>
  <si>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</si>
  <si>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</si>
  <si>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</si>
  <si>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</si>
  <si>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</si>
  <si>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</si>
  <si>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</si>
  <si>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</si>
  <si>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</si>
  <si>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</si>
  <si>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</si>
  <si>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</si>
  <si>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</si>
  <si>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</si>
  <si>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</si>
  <si>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</si>
  <si>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</si>
  <si>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</si>
  <si>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</si>
  <si>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</si>
  <si>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</si>
  <si>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</si>
  <si>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</si>
  <si>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</si>
  <si>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</si>
  <si>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</si>
  <si>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</si>
  <si>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</si>
  <si>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</si>
  <si>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</si>
  <si>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</si>
  <si>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</si>
  <si>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</si>
  <si>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</si>
  <si>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</si>
  <si>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</si>
  <si>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</si>
  <si>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</si>
  <si>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</si>
  <si>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</si>
  <si>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</si>
  <si>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</si>
  <si>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</si>
  <si>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</si>
  <si>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</si>
  <si>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</si>
  <si>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</si>
  <si>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</si>
  <si>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</si>
  <si>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</si>
  <si>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</si>
  <si>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</si>
  <si>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</si>
  <si>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</si>
  <si>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</si>
  <si>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</si>
  <si>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</si>
  <si>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</si>
  <si>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</si>
  <si>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</si>
  <si>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</si>
  <si>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</si>
  <si>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</si>
  <si>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</si>
  <si>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</si>
  <si>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</si>
  <si>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</si>
  <si>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</si>
  <si>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</si>
  <si>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</si>
  <si>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</si>
  <si>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</si>
  <si>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</si>
  <si>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</si>
  <si>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</si>
  <si>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</si>
  <si>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</si>
  <si>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</si>
  <si>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</si>
  <si>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</si>
  <si>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</si>
  <si>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</si>
  <si>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</si>
  <si>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</si>
  <si>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</si>
  <si>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</si>
  <si>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</si>
  <si>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</si>
  <si>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</si>
  <si>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</si>
  <si>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</si>
  <si>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</si>
  <si>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</si>
  <si>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</si>
  <si>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</si>
  <si>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</si>
  <si>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</si>
  <si>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</si>
  <si>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</si>
  <si>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</si>
  <si>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</si>
  <si>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</si>
  <si>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</si>
  <si>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</si>
  <si>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</si>
  <si>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</si>
  <si>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</si>
  <si>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</si>
  <si>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</si>
  <si>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</si>
  <si>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</si>
  <si>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</si>
  <si>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</si>
  <si>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</si>
  <si>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</si>
  <si>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</si>
  <si>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</si>
  <si>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</si>
  <si>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</si>
  <si>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</si>
  <si>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</si>
  <si>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</si>
  <si>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</si>
  <si>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</si>
  <si>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</si>
  <si>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</si>
  <si>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</si>
  <si>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</si>
  <si>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</si>
  <si>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</si>
  <si>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</si>
  <si>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</si>
  <si>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</si>
  <si>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</si>
  <si>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</si>
  <si>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</si>
  <si>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</si>
  <si>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</si>
  <si>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</si>
  <si>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</si>
  <si>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</si>
  <si>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</si>
  <si>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</si>
  <si>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</si>
  <si>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</si>
  <si>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</si>
  <si>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</si>
  <si>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</si>
  <si>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</si>
  <si>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</si>
  <si>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</si>
  <si>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</si>
  <si>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</si>
  <si>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</si>
  <si>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</si>
  <si>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</si>
  <si>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</si>
  <si>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</si>
  <si>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</si>
  <si>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</si>
  <si>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</si>
  <si>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</si>
  <si>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</si>
  <si>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</si>
  <si>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</si>
  <si>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</si>
  <si>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</si>
  <si>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</si>
  <si>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</si>
  <si>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</si>
  <si>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</si>
  <si>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</si>
  <si>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</si>
  <si>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</si>
  <si>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</si>
  <si>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</si>
  <si>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</si>
  <si>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</si>
  <si>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</si>
  <si>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</si>
  <si>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</si>
  <si>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</si>
  <si>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</si>
  <si>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</si>
  <si>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</si>
  <si>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</si>
  <si>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</si>
  <si>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</si>
  <si>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</si>
  <si>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</si>
  <si>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</si>
  <si>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</si>
  <si>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</si>
  <si>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</si>
  <si>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</si>
  <si>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</si>
  <si>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</si>
  <si>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</si>
  <si>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</si>
  <si>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</si>
  <si>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</si>
  <si>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</si>
  <si>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</si>
  <si>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</si>
  <si>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</si>
  <si>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</si>
  <si>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</si>
  <si>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</si>
  <si>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</si>
  <si>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</si>
  <si>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</si>
  <si>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</si>
  <si>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</si>
  <si>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</si>
  <si>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</si>
  <si>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</si>
  <si>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</si>
  <si>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</si>
  <si>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</si>
  <si>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</si>
  <si>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</si>
  <si>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</si>
  <si>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</si>
  <si>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</si>
  <si>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</si>
  <si>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</si>
  <si>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</si>
  <si>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</si>
  <si>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</si>
  <si>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</si>
  <si>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</si>
  <si>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</si>
  <si>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</si>
  <si>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</si>
  <si>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</si>
  <si>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</si>
  <si>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</si>
  <si>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</si>
  <si>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</si>
  <si>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</si>
  <si>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</si>
  <si>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</si>
  <si>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</si>
  <si>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</si>
  <si>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</si>
  <si>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</si>
  <si>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</si>
  <si>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</si>
  <si>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</si>
  <si>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</si>
  <si>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</si>
  <si>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</si>
  <si>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</si>
  <si>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</si>
  <si>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</si>
  <si>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</si>
  <si>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</si>
  <si>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</si>
  <si>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</si>
  <si>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</si>
  <si>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</si>
  <si>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</si>
  <si>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</si>
  <si>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</si>
  <si>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</si>
  <si>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</si>
  <si>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</si>
  <si>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</si>
  <si>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</si>
  <si>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</si>
  <si>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</si>
  <si>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</si>
  <si>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</si>
  <si>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</si>
  <si>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</si>
  <si>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</si>
  <si>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</si>
  <si>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</si>
  <si>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</si>
  <si>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</si>
  <si>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</si>
  <si>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</si>
  <si>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</si>
  <si>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</si>
  <si>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</si>
  <si>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</si>
  <si>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</si>
  <si>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</si>
  <si>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</si>
  <si>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</si>
  <si>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</si>
  <si>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</si>
  <si>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</si>
  <si>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</si>
  <si>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</si>
  <si>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</si>
  <si>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</si>
  <si>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</si>
  <si>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</si>
  <si>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</si>
  <si>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</si>
  <si>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</si>
  <si>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</si>
  <si>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</si>
  <si>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</si>
  <si>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</si>
  <si>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</si>
  <si>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</si>
  <si>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</si>
  <si>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</si>
  <si>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</si>
  <si>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</si>
  <si>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</si>
  <si>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</si>
  <si>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</si>
  <si>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</si>
  <si>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</si>
  <si>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</si>
  <si>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</si>
  <si>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</si>
  <si>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</si>
  <si>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</si>
  <si>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</si>
  <si>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</si>
  <si>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</si>
  <si>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</si>
  <si>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</si>
  <si>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</si>
  <si>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</si>
  <si>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</si>
  <si>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</si>
  <si>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</si>
  <si>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</si>
  <si>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</si>
  <si>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</si>
  <si>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</si>
  <si>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</si>
  <si>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</si>
  <si>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</si>
  <si>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</si>
  <si>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</si>
  <si>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</si>
  <si>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</si>
  <si>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</si>
  <si>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</si>
  <si>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</si>
  <si>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</si>
  <si>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</si>
  <si>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</si>
  <si>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</si>
  <si>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</si>
  <si>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</si>
  <si>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</si>
  <si>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</si>
  <si>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</si>
  <si>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</si>
  <si>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</si>
  <si>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</si>
  <si>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</si>
  <si>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</si>
  <si>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</si>
  <si>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</si>
  <si>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</si>
  <si>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</si>
  <si>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</si>
  <si>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</si>
  <si>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</si>
  <si>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</si>
  <si>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</si>
  <si>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</si>
  <si>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</si>
  <si>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</si>
  <si>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</si>
  <si>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</si>
  <si>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</si>
  <si>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</si>
  <si>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</si>
  <si>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</si>
  <si>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</si>
  <si>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</si>
  <si>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</si>
  <si>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</si>
  <si>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</si>
  <si>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</si>
  <si>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</si>
  <si>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</si>
  <si>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</si>
  <si>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</si>
  <si>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</si>
  <si>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</si>
  <si>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</si>
  <si>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</si>
  <si>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</si>
  <si>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</si>
  <si>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</si>
  <si>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</si>
  <si>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</si>
  <si>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</si>
  <si>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</si>
  <si>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</si>
  <si>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</si>
  <si>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</si>
  <si>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</si>
  <si>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</si>
  <si>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</si>
  <si>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</si>
  <si>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</si>
  <si>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</si>
  <si>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</si>
  <si>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</si>
  <si>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</si>
  <si>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</si>
  <si>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</si>
  <si>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</si>
  <si>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</si>
  <si>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</si>
  <si>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</si>
  <si>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</si>
  <si>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</si>
  <si>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</si>
  <si>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</si>
  <si>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</si>
  <si>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</si>
  <si>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</si>
  <si>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</si>
  <si>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</si>
  <si>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</si>
  <si>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</si>
  <si>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</si>
  <si>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</si>
  <si>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</si>
  <si>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</si>
  <si>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</si>
  <si>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</si>
  <si>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</si>
  <si>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</si>
  <si>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</si>
  <si>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</si>
  <si>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</si>
  <si>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</si>
  <si>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</si>
  <si>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</si>
  <si>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</si>
  <si>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</si>
  <si>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</si>
  <si>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</si>
  <si>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</si>
  <si>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</si>
  <si>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</si>
  <si>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</si>
  <si>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</si>
  <si>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</si>
  <si>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</si>
  <si>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</si>
  <si>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</si>
  <si>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</si>
  <si>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</si>
  <si>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</si>
  <si>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</si>
  <si>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</si>
  <si>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</si>
  <si>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</si>
  <si>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</si>
  <si>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</si>
  <si>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</si>
  <si>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</si>
  <si>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</si>
  <si>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</si>
  <si>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</si>
  <si>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</si>
  <si>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</si>
  <si>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</si>
  <si>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</si>
  <si>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</si>
  <si>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</si>
  <si>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</si>
  <si>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</si>
  <si>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</si>
  <si>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</si>
  <si>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</si>
  <si>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</si>
  <si>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</si>
  <si>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</si>
  <si>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</si>
  <si>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</si>
  <si>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</si>
  <si>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</si>
  <si>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</si>
  <si>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</si>
  <si>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</si>
  <si>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</si>
  <si>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</si>
  <si>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</si>
  <si>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</si>
  <si>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</si>
  <si>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</si>
  <si>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</si>
  <si>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</si>
  <si>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</si>
  <si>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</si>
  <si>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</si>
  <si>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</si>
  <si>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</si>
  <si>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</si>
  <si>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</si>
  <si>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</si>
  <si>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</si>
  <si>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</si>
  <si>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</si>
  <si>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</si>
  <si>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</si>
  <si>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</si>
  <si>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</si>
  <si>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</si>
  <si>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</si>
  <si>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</si>
  <si>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</si>
  <si>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</si>
  <si>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</si>
  <si>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</si>
  <si>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</si>
  <si>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</si>
  <si>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</si>
  <si>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</si>
  <si>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</si>
  <si>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</si>
  <si>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</si>
  <si>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</si>
  <si>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</si>
  <si>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</si>
  <si>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</si>
  <si>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</si>
  <si>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</si>
  <si>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</si>
  <si>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</si>
  <si>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</si>
  <si>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</si>
  <si>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</si>
  <si>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</si>
  <si>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</si>
  <si>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</si>
  <si>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Pharmaceuticals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</si>
  <si>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</si>
  <si>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</si>
  <si>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</si>
  <si>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</si>
  <si>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</si>
  <si>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</si>
  <si>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</si>
  <si>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</si>
  <si>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</si>
  <si>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</si>
  <si>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</si>
  <si>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</si>
  <si>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</si>
  <si>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</si>
  <si>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</si>
  <si>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</si>
  <si>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</si>
  <si>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</si>
  <si>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</si>
  <si>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</si>
  <si>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</si>
  <si>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</si>
  <si>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</si>
  <si>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</si>
  <si>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</si>
  <si>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</si>
  <si>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</si>
  <si>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</si>
  <si>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</si>
  <si>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</si>
  <si>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</si>
  <si>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</si>
  <si>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</si>
  <si>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</si>
  <si>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Retail REITs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</si>
  <si>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</si>
  <si>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</si>
  <si>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</si>
  <si>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</si>
  <si>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</si>
  <si>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</si>
  <si>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</si>
  <si>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</si>
  <si>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</si>
  <si>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</si>
  <si>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</si>
  <si>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</t>
  </si>
  <si>
    <t>INTNED 4.125 08/33</t>
  </si>
  <si>
    <t>XS2524746687</t>
  </si>
  <si>
    <t>MQGAU 6.798 01/33</t>
  </si>
  <si>
    <t>USQ568A9SS79</t>
  </si>
  <si>
    <t>Capital Markets</t>
  </si>
  <si>
    <t>PRU 6 09/52</t>
  </si>
  <si>
    <t>US744320BK76</t>
  </si>
  <si>
    <t>TD 8.125 10/82</t>
  </si>
  <si>
    <t>US89117F8Z56</t>
  </si>
  <si>
    <t>TPR 7.85 11/27/33</t>
  </si>
  <si>
    <t>US876030AF42</t>
  </si>
  <si>
    <t>Textiles Apparel &amp; Luxury Goods</t>
  </si>
  <si>
    <t>ACAFP 7.25 PERP</t>
  </si>
  <si>
    <t>FR001400F067</t>
  </si>
  <si>
    <t>BACR 7.119 06/34</t>
  </si>
  <si>
    <t>US06738ECH62</t>
  </si>
  <si>
    <t>BCRED 2.625 12/26</t>
  </si>
  <si>
    <t>US09261HAD98</t>
  </si>
  <si>
    <t>Financial Services</t>
  </si>
  <si>
    <t>BCRED 7.05 09/25</t>
  </si>
  <si>
    <t>US09261HBA41</t>
  </si>
  <si>
    <t>ENBCN 5.5 07/77</t>
  </si>
  <si>
    <t>US29250NAS45</t>
  </si>
  <si>
    <t>Oil, Gas &amp; Consumable Fuels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</si>
  <si>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</si>
  <si>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</si>
  <si>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</si>
  <si>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</si>
  <si>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</si>
  <si>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</si>
  <si>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</si>
  <si>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</si>
  <si>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Electric Utilities</t>
  </si>
  <si>
    <t>J 5.9 03/33</t>
  </si>
  <si>
    <t>US469814AA50</t>
  </si>
  <si>
    <t>Professional Services</t>
  </si>
  <si>
    <t>KD 3.15 10/31</t>
  </si>
  <si>
    <t>US50155QAL41</t>
  </si>
  <si>
    <t>LKQ 6.25 6/33</t>
  </si>
  <si>
    <t>US501889AF63</t>
  </si>
  <si>
    <t>MTZ 4.5 08/28</t>
  </si>
  <si>
    <t>US576323AP42</t>
  </si>
  <si>
    <t>Construction &amp; Engineering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</si>
  <si>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</si>
  <si>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</si>
  <si>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</si>
  <si>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</si>
  <si>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</si>
  <si>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</si>
  <si>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</si>
  <si>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</si>
  <si>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</si>
  <si>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</si>
  <si>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</si>
  <si>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</si>
  <si>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</si>
  <si>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</si>
  <si>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</si>
  <si>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</si>
  <si>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</si>
  <si>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</si>
  <si>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</si>
  <si>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</si>
  <si>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</si>
  <si>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</si>
  <si>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</si>
  <si>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Entertainment</t>
  </si>
  <si>
    <t>AER 6.5 06/45</t>
  </si>
  <si>
    <t>US00773HAA59</t>
  </si>
  <si>
    <t>BB+</t>
  </si>
  <si>
    <t>AY 4.125 06/28</t>
  </si>
  <si>
    <t>US04916WAA27</t>
  </si>
  <si>
    <t>Independent Power and Renewabl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</si>
  <si>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</si>
  <si>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</si>
  <si>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</si>
  <si>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</si>
  <si>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</si>
  <si>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</si>
  <si>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</si>
  <si>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</si>
  <si>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</si>
  <si>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</si>
  <si>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</si>
  <si>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</si>
  <si>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</si>
  <si>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</si>
  <si>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</si>
  <si>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</si>
  <si>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</si>
  <si>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</si>
  <si>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</si>
  <si>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</si>
  <si>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Electrical Equipment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</si>
  <si>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</si>
  <si>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</si>
  <si>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</si>
  <si>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</si>
  <si>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</si>
  <si>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</si>
  <si>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</si>
  <si>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</si>
  <si>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</si>
  <si>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</si>
  <si>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</si>
  <si>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</si>
  <si>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Machinery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</si>
  <si>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</si>
  <si>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</si>
  <si>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</si>
  <si>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</si>
  <si>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</si>
  <si>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</si>
  <si>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</si>
  <si>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</si>
  <si>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</si>
  <si>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</si>
  <si>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</si>
  <si>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</si>
  <si>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</si>
  <si>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</si>
  <si>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</si>
  <si>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</si>
  <si>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</si>
  <si>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</si>
  <si>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</si>
  <si>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</si>
  <si>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</si>
  <si>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</si>
  <si>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</si>
  <si>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</si>
  <si>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</si>
  <si>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</si>
  <si>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</si>
  <si>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</si>
  <si>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</si>
  <si>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</si>
  <si>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</si>
  <si>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</si>
  <si>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</si>
  <si>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</si>
  <si>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</si>
  <si>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</si>
  <si>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Real Estate Management &amp; Development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</si>
  <si>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</si>
  <si>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</si>
  <si>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</si>
  <si>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</si>
  <si>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</si>
  <si>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</si>
  <si>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</si>
  <si>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</si>
  <si>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</si>
  <si>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</si>
  <si>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</si>
  <si>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</si>
  <si>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</si>
  <si>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</si>
  <si>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</si>
  <si>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</si>
  <si>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</si>
  <si>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</si>
  <si>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</si>
  <si>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</si>
  <si>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</si>
  <si>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</si>
  <si>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</si>
  <si>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</si>
  <si>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</si>
  <si>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</si>
  <si>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</si>
  <si>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</si>
  <si>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</si>
  <si>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</si>
  <si>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</si>
  <si>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</si>
  <si>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</si>
  <si>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</si>
  <si>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</si>
  <si>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</si>
  <si>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</si>
  <si>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</si>
  <si>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</si>
  <si>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</si>
  <si>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</si>
  <si>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</si>
  <si>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</si>
  <si>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</si>
  <si>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</si>
  <si>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</si>
  <si>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</si>
  <si>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</si>
  <si>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</si>
  <si>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</si>
  <si>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</si>
  <si>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</si>
  <si>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</si>
  <si>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</si>
  <si>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</si>
  <si>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</si>
  <si>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</si>
  <si>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</si>
  <si>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</si>
  <si>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</si>
  <si>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</si>
  <si>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</si>
  <si>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</si>
  <si>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</si>
  <si>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</si>
  <si>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</si>
  <si>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</si>
  <si>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</si>
  <si>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</si>
  <si>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</si>
  <si>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</si>
  <si>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</si>
  <si>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</si>
  <si>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</si>
  <si>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</si>
  <si>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</si>
  <si>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</si>
  <si>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</si>
  <si>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</si>
  <si>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</si>
  <si>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</si>
  <si>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</si>
  <si>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</si>
  <si>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</si>
  <si>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</si>
  <si>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</si>
  <si>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</si>
  <si>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</si>
  <si>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</si>
  <si>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</si>
  <si>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</si>
  <si>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</si>
  <si>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</si>
  <si>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</si>
  <si>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</si>
  <si>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</si>
  <si>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</si>
  <si>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</si>
  <si>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</si>
  <si>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</si>
  <si>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</si>
  <si>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</si>
  <si>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</si>
  <si>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</si>
  <si>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</si>
  <si>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</si>
  <si>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</si>
  <si>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</si>
  <si>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</si>
  <si>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</si>
  <si>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</si>
  <si>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</si>
  <si>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</si>
  <si>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</si>
  <si>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</si>
  <si>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</si>
  <si>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</si>
  <si>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</si>
  <si>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</si>
  <si>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</si>
  <si>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</si>
  <si>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</si>
  <si>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</si>
  <si>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</si>
  <si>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</si>
  <si>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</si>
  <si>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</si>
  <si>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</si>
  <si>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</si>
  <si>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</si>
  <si>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</si>
  <si>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</si>
  <si>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</si>
  <si>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</si>
  <si>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</si>
  <si>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</si>
  <si>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</si>
  <si>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</si>
  <si>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</si>
  <si>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</si>
  <si>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</si>
  <si>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</si>
  <si>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</si>
  <si>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</si>
  <si>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</si>
  <si>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</si>
  <si>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</si>
  <si>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</si>
  <si>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</si>
  <si>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</si>
  <si>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</si>
  <si>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</si>
  <si>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</si>
  <si>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</si>
  <si>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</si>
  <si>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</si>
  <si>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</si>
  <si>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</si>
  <si>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</si>
  <si>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</si>
  <si>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</si>
  <si>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</si>
  <si>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</si>
  <si>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</si>
  <si>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</si>
  <si>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</si>
  <si>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</si>
  <si>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</si>
  <si>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</si>
  <si>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</si>
  <si>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</si>
  <si>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</si>
  <si>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</si>
  <si>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</si>
  <si>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</si>
  <si>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</si>
  <si>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</si>
  <si>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</si>
  <si>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</si>
  <si>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</si>
  <si>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</si>
  <si>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</si>
  <si>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</si>
  <si>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</si>
  <si>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</si>
  <si>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</si>
  <si>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</si>
  <si>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</si>
  <si>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</si>
  <si>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</si>
  <si>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</si>
  <si>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</si>
  <si>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</si>
  <si>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</si>
  <si>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</si>
  <si>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</si>
  <si>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</si>
  <si>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</si>
  <si>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</si>
  <si>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</si>
  <si>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</si>
  <si>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</si>
  <si>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</si>
  <si>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</si>
  <si>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</si>
  <si>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</si>
  <si>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</si>
  <si>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</si>
  <si>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</si>
  <si>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</si>
  <si>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</si>
  <si>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</si>
  <si>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</si>
  <si>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</si>
  <si>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</si>
  <si>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</si>
  <si>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</si>
  <si>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</si>
  <si>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</si>
  <si>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</si>
  <si>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</si>
  <si>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</si>
  <si>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</si>
  <si>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</si>
  <si>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</si>
  <si>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</si>
  <si>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</si>
  <si>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</si>
  <si>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</si>
  <si>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</si>
  <si>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</si>
  <si>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</si>
  <si>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</si>
  <si>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</si>
  <si>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</si>
  <si>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</si>
  <si>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</si>
  <si>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</si>
  <si>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</si>
  <si>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</si>
  <si>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</si>
  <si>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</si>
  <si>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</si>
  <si>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</si>
  <si>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</si>
  <si>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</si>
  <si>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</si>
  <si>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</si>
  <si>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</si>
  <si>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</si>
  <si>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</si>
  <si>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</si>
  <si>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</si>
  <si>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</si>
  <si>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</si>
  <si>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</si>
  <si>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</si>
  <si>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</si>
  <si>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</si>
  <si>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</si>
  <si>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</si>
  <si>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</si>
  <si>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</si>
  <si>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</si>
  <si>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</si>
  <si>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</si>
  <si>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</si>
  <si>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</si>
  <si>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</si>
  <si>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</si>
  <si>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</si>
  <si>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</si>
  <si>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</si>
  <si>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</si>
  <si>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</si>
  <si>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</si>
  <si>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</si>
  <si>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</si>
  <si>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</si>
  <si>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</si>
  <si>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</si>
  <si>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</si>
  <si>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</si>
  <si>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</si>
  <si>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</si>
  <si>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</si>
  <si>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</si>
  <si>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</si>
  <si>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</si>
  <si>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</si>
  <si>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</si>
  <si>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</si>
  <si>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</si>
  <si>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</si>
  <si>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</si>
  <si>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</si>
  <si>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</si>
  <si>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</si>
  <si>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</si>
  <si>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</si>
  <si>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</si>
  <si>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</si>
  <si>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</si>
  <si>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</si>
  <si>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</si>
  <si>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</si>
  <si>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</si>
  <si>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</si>
  <si>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</si>
  <si>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</si>
  <si>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</si>
  <si>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</si>
  <si>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</si>
  <si>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</si>
  <si>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</si>
  <si>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</si>
  <si>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</si>
  <si>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</si>
  <si>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</si>
  <si>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</si>
  <si>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</si>
  <si>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</si>
  <si>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</si>
  <si>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</si>
  <si>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</si>
  <si>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</si>
  <si>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</si>
  <si>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</si>
  <si>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</si>
  <si>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</si>
  <si>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</si>
  <si>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</si>
  <si>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</si>
  <si>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</si>
  <si>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</si>
  <si>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</si>
  <si>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</si>
  <si>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</si>
  <si>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</si>
  <si>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</si>
  <si>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</si>
  <si>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</si>
  <si>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</si>
  <si>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</si>
  <si>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</si>
  <si>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</si>
  <si>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</si>
  <si>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</si>
  <si>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</si>
  <si>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</si>
  <si>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</si>
  <si>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</si>
  <si>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</si>
  <si>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</si>
  <si>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</si>
  <si>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</si>
  <si>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</si>
  <si>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</si>
  <si>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</si>
  <si>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</si>
  <si>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</si>
  <si>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</si>
  <si>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</si>
  <si>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</si>
  <si>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</si>
  <si>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</si>
  <si>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</si>
  <si>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</si>
  <si>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</si>
  <si>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</si>
  <si>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</si>
  <si>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</si>
  <si>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</si>
  <si>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</si>
  <si>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</si>
  <si>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</si>
  <si>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</si>
  <si>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</si>
  <si>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</si>
  <si>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</si>
  <si>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</si>
  <si>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</si>
  <si>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</si>
  <si>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</si>
  <si>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</si>
  <si>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</si>
  <si>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</si>
  <si>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</si>
  <si>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</si>
  <si>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</si>
  <si>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</si>
  <si>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</si>
  <si>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</si>
  <si>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</si>
  <si>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</si>
  <si>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</si>
  <si>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</si>
  <si>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</si>
  <si>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</si>
  <si>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</si>
  <si>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</si>
  <si>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</si>
  <si>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</si>
  <si>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</si>
  <si>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</si>
  <si>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</si>
  <si>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</si>
  <si>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</si>
  <si>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</si>
  <si>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</si>
  <si>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</si>
  <si>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</si>
  <si>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</si>
  <si>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</si>
  <si>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</si>
  <si>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</si>
  <si>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</si>
  <si>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</si>
  <si>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</si>
  <si>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</si>
  <si>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</si>
  <si>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</si>
  <si>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</si>
  <si>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</si>
  <si>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</si>
  <si>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</si>
  <si>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</si>
  <si>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</si>
  <si>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</si>
  <si>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</si>
  <si>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</si>
  <si>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</si>
  <si>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</si>
  <si>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</si>
  <si>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</si>
  <si>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</si>
  <si>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</si>
  <si>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</si>
  <si>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</si>
  <si>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</si>
  <si>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</si>
  <si>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</si>
  <si>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</si>
  <si>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</si>
  <si>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</si>
  <si>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</si>
  <si>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</si>
  <si>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</si>
  <si>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</si>
  <si>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</si>
  <si>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</si>
  <si>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</si>
  <si>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</si>
  <si>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</si>
  <si>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</si>
  <si>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</si>
  <si>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</si>
  <si>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</si>
  <si>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</si>
  <si>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</si>
  <si>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</si>
  <si>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</si>
  <si>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</si>
  <si>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</si>
  <si>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</si>
  <si>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</si>
  <si>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</si>
  <si>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</si>
  <si>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</si>
  <si>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</si>
  <si>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</si>
  <si>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</si>
  <si>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</si>
  <si>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</si>
  <si>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</si>
  <si>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</si>
  <si>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</si>
  <si>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</si>
  <si>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</si>
  <si>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</si>
  <si>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</si>
  <si>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</si>
  <si>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</si>
  <si>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</si>
  <si>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</si>
  <si>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</si>
  <si>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</si>
  <si>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</si>
  <si>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Technology Hardware, Storage &amp; Peripherals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</si>
  <si>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</si>
  <si>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</si>
  <si>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</si>
  <si>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</si>
  <si>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</si>
  <si>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</si>
  <si>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</si>
  <si>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</si>
  <si>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</si>
  <si>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</si>
  <si>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</si>
  <si>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</si>
  <si>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Software</t>
  </si>
  <si>
    <t>ELBIT SYSTEMS LTD</t>
  </si>
  <si>
    <t>IL0010811243</t>
  </si>
  <si>
    <t>Aerospace &amp; Defense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</si>
  <si>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</si>
  <si>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</si>
  <si>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</si>
  <si>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</si>
  <si>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</si>
  <si>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</si>
  <si>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</si>
  <si>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</si>
  <si>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</si>
  <si>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</si>
  <si>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</si>
  <si>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</si>
  <si>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</si>
  <si>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</si>
  <si>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Health Care Equipment &amp; Supplies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</si>
  <si>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</si>
  <si>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</si>
  <si>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</si>
  <si>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</si>
  <si>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</si>
  <si>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</si>
  <si>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</si>
  <si>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</si>
  <si>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</si>
  <si>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</si>
  <si>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</si>
  <si>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</si>
  <si>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</si>
  <si>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</si>
  <si>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</si>
  <si>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</si>
  <si>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</si>
  <si>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</si>
  <si>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</si>
  <si>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</si>
  <si>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</si>
  <si>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</si>
  <si>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</si>
  <si>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</si>
  <si>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</si>
  <si>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</si>
  <si>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</si>
  <si>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</si>
  <si>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</si>
  <si>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</si>
  <si>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</si>
  <si>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</si>
  <si>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</si>
  <si>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</si>
  <si>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</si>
  <si>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</si>
  <si>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</si>
  <si>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</si>
  <si>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</si>
  <si>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</si>
  <si>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</si>
  <si>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</si>
  <si>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</si>
  <si>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</si>
  <si>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</si>
  <si>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</si>
  <si>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</si>
  <si>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</si>
  <si>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</si>
  <si>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</si>
  <si>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Marine Transportation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</si>
  <si>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</si>
  <si>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</si>
  <si>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</si>
  <si>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</si>
  <si>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</si>
  <si>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</si>
  <si>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</si>
  <si>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</si>
  <si>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Broadline Retail</t>
  </si>
  <si>
    <t>ALPHABET INC CL C</t>
  </si>
  <si>
    <t>US02079K1079</t>
  </si>
  <si>
    <t>Interactive Media &amp; Services</t>
  </si>
  <si>
    <t>AMAZON.COM INC</t>
  </si>
  <si>
    <t>US0231351067</t>
  </si>
  <si>
    <t>AMERICAN TOWER</t>
  </si>
  <si>
    <t>US03027X1000</t>
  </si>
  <si>
    <t>Specialized REITs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</si>
  <si>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</si>
  <si>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</si>
  <si>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</si>
  <si>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</si>
  <si>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</si>
  <si>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</si>
  <si>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</si>
  <si>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</si>
  <si>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</si>
  <si>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</si>
  <si>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</si>
  <si>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</si>
  <si>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</si>
  <si>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</si>
  <si>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</si>
  <si>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</si>
  <si>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</si>
  <si>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</si>
  <si>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</si>
  <si>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</si>
  <si>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</si>
  <si>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</si>
  <si>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</si>
  <si>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</si>
  <si>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</si>
  <si>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</si>
  <si>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</si>
  <si>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Specialty Retail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</si>
  <si>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</si>
  <si>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</si>
  <si>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</si>
  <si>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</si>
  <si>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</si>
  <si>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</si>
  <si>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</si>
  <si>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</si>
  <si>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</si>
  <si>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</si>
  <si>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</si>
  <si>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</si>
  <si>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</si>
  <si>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</si>
  <si>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</si>
  <si>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</si>
  <si>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</si>
  <si>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</si>
  <si>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</si>
  <si>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</si>
  <si>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</si>
  <si>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</si>
  <si>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Industrial REITs</t>
  </si>
  <si>
    <t>PUMA</t>
  </si>
  <si>
    <t>DE0006969603</t>
  </si>
  <si>
    <t>Household Durables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</si>
  <si>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</si>
  <si>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</si>
  <si>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</si>
  <si>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</si>
  <si>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</si>
  <si>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</si>
  <si>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</si>
  <si>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</si>
  <si>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</si>
  <si>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</si>
  <si>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</si>
  <si>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</si>
  <si>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</si>
  <si>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</si>
  <si>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</si>
  <si>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</si>
  <si>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</si>
  <si>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</si>
  <si>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</si>
  <si>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</si>
  <si>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</si>
  <si>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</si>
  <si>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</si>
  <si>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</si>
  <si>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</si>
  <si>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</si>
  <si>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</si>
  <si>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</si>
  <si>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</si>
  <si>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</si>
  <si>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</si>
  <si>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</si>
  <si>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</si>
  <si>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</si>
  <si>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</si>
  <si>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</si>
  <si>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</si>
  <si>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</si>
  <si>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</si>
  <si>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</si>
  <si>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</si>
  <si>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</si>
  <si>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</si>
  <si>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</si>
  <si>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</si>
  <si>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</si>
  <si>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</si>
  <si>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</si>
  <si>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</si>
  <si>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</si>
  <si>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</si>
  <si>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</si>
  <si>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</si>
  <si>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</si>
  <si>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</si>
  <si>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</si>
  <si>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</si>
  <si>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</si>
  <si>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</si>
  <si>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</si>
  <si>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</si>
  <si>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</si>
  <si>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</si>
  <si>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</si>
  <si>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</si>
  <si>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</si>
  <si>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</si>
  <si>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</si>
  <si>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</si>
  <si>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</si>
  <si>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</si>
  <si>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</si>
  <si>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</si>
  <si>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</si>
  <si>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</si>
  <si>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</si>
  <si>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</si>
  <si>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</si>
  <si>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</si>
  <si>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</si>
  <si>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</si>
  <si>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</si>
  <si>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</si>
  <si>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</si>
  <si>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</si>
  <si>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</si>
  <si>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</si>
  <si>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</si>
  <si>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</si>
  <si>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</si>
  <si>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</si>
  <si>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</si>
  <si>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</si>
  <si>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</si>
  <si>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</si>
  <si>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</si>
  <si>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</si>
  <si>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</si>
  <si>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</si>
  <si>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</si>
  <si>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</si>
  <si>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</si>
  <si>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</si>
  <si>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</si>
  <si>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</si>
  <si>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</si>
  <si>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</si>
  <si>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</si>
  <si>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</si>
  <si>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</si>
  <si>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</si>
  <si>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</si>
  <si>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</si>
  <si>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</si>
  <si>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</si>
  <si>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</si>
  <si>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</si>
  <si>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</si>
  <si>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</si>
  <si>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</si>
  <si>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</si>
  <si>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</si>
  <si>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</si>
  <si>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</si>
  <si>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</si>
  <si>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</si>
  <si>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</si>
  <si>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</si>
  <si>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</si>
  <si>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</si>
  <si>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</si>
  <si>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</si>
  <si>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</si>
  <si>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</si>
  <si>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</si>
  <si>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</si>
  <si>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</si>
  <si>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</si>
  <si>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</si>
  <si>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</si>
  <si>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</si>
  <si>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</si>
  <si>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</si>
  <si>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</si>
  <si>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</si>
  <si>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</si>
  <si>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</si>
  <si>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</si>
  <si>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</si>
  <si>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</si>
  <si>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</si>
  <si>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</si>
  <si>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</si>
  <si>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</si>
  <si>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</si>
  <si>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</si>
  <si>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</si>
  <si>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</si>
  <si>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</si>
  <si>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</si>
  <si>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</si>
  <si>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</si>
  <si>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</si>
  <si>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</si>
  <si>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</si>
  <si>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</si>
  <si>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</si>
  <si>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</si>
  <si>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</si>
  <si>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</si>
  <si>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</si>
  <si>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</si>
  <si>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</si>
  <si>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</si>
  <si>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</si>
  <si>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</si>
  <si>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</si>
  <si>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</si>
  <si>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</si>
  <si>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</si>
  <si>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</si>
  <si>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</si>
  <si>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</si>
  <si>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</si>
  <si>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</si>
  <si>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</si>
  <si>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</si>
  <si>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</si>
  <si>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</si>
  <si>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</si>
  <si>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</si>
  <si>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</si>
  <si>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</si>
  <si>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</si>
  <si>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</si>
  <si>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</si>
  <si>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</si>
  <si>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</si>
  <si>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</si>
  <si>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</si>
  <si>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</si>
  <si>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</si>
  <si>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</si>
  <si>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</si>
  <si>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</si>
  <si>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</si>
  <si>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</si>
  <si>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</si>
  <si>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</si>
  <si>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</si>
  <si>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</si>
  <si>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</si>
  <si>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</si>
  <si>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</si>
  <si>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</si>
  <si>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</si>
  <si>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</si>
  <si>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</si>
  <si>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</si>
  <si>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</si>
  <si>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</si>
  <si>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</si>
  <si>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</si>
  <si>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</si>
  <si>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</si>
  <si>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</si>
  <si>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</si>
  <si>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</si>
  <si>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</si>
  <si>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</si>
  <si>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</si>
  <si>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</si>
  <si>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</si>
  <si>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</si>
  <si>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</si>
  <si>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</si>
  <si>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</si>
  <si>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</si>
  <si>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</si>
  <si>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</si>
  <si>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</si>
  <si>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</si>
  <si>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</si>
  <si>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</si>
  <si>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</si>
  <si>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</si>
  <si>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</si>
  <si>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</si>
  <si>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</si>
  <si>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</si>
  <si>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</si>
  <si>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</si>
  <si>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</si>
  <si>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</si>
  <si>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</si>
  <si>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</si>
  <si>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</si>
  <si>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</si>
  <si>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</si>
  <si>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</si>
  <si>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</si>
  <si>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</si>
  <si>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</si>
  <si>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</si>
  <si>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</si>
  <si>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</si>
  <si>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</si>
  <si>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</si>
  <si>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</si>
  <si>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</si>
  <si>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</si>
  <si>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</si>
  <si>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</si>
  <si>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</si>
  <si>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</si>
  <si>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</si>
  <si>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</si>
  <si>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</si>
  <si>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</si>
  <si>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</si>
  <si>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</si>
  <si>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</si>
  <si>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</si>
  <si>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</si>
  <si>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</si>
  <si>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</si>
  <si>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</si>
  <si>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</si>
  <si>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</si>
  <si>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</si>
  <si>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</si>
  <si>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</si>
  <si>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</si>
  <si>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</si>
  <si>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</si>
  <si>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</si>
  <si>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</si>
  <si>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</si>
  <si>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</si>
  <si>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</si>
  <si>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</si>
  <si>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</si>
  <si>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</si>
  <si>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SPVNI 2 Next 2021 LP</t>
  </si>
  <si>
    <t>Sunbit</t>
  </si>
  <si>
    <t>USBT INVESTOR HOLDCO 2 LP*</t>
  </si>
  <si>
    <t>חברת Earnix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</si>
  <si>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</si>
  <si>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</si>
  <si>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</si>
  <si>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</si>
  <si>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</si>
  <si>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</si>
  <si>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</si>
  <si>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</si>
  <si>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</si>
  <si>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</si>
  <si>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</si>
  <si>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992880</t>
  </si>
  <si>
    <t>JTLV III LIMITED PARTNERSHIP</t>
  </si>
  <si>
    <t>Diagnostic Robotics Ltd</t>
  </si>
  <si>
    <t>FIMI ISRAEL OPPORTUNITY 6</t>
  </si>
  <si>
    <t>FIMI Israel Opportunity VII</t>
  </si>
  <si>
    <t>Fortissimo Capital Fund V L.P.</t>
  </si>
  <si>
    <t>Fortissimo Partners VI</t>
  </si>
  <si>
    <t>Gad</t>
  </si>
  <si>
    <t>GESM Via Maris Limited Partnership</t>
  </si>
  <si>
    <t>Green Lantern GL II LP</t>
  </si>
  <si>
    <t>Kedma Capital III</t>
  </si>
  <si>
    <t>Noy 4 Infrastructure and energy</t>
  </si>
  <si>
    <t>Panorays. Ltd (ISR)</t>
  </si>
  <si>
    <t>RAM COASTAL ENERGY LIMITED PARTNERSHIP</t>
  </si>
  <si>
    <t>S.H. SKY 3 L.P</t>
  </si>
  <si>
    <t>S.H. SKY 4 L.P</t>
  </si>
  <si>
    <t>S.H. SKY II L.P.s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</si>
  <si>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</si>
  <si>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</si>
  <si>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</si>
  <si>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</si>
  <si>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</si>
  <si>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</si>
  <si>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</si>
  <si>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</si>
  <si>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</si>
  <si>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</si>
  <si>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</si>
  <si>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</si>
  <si>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</si>
  <si>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</si>
  <si>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</si>
  <si>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</si>
  <si>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</si>
  <si>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</si>
  <si>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</si>
  <si>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</si>
  <si>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</si>
  <si>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</si>
  <si>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Electra America Multifamily III</t>
  </si>
  <si>
    <t>ELECTRA AMERICA PRINCIPAL HOSPITALITY</t>
  </si>
  <si>
    <t>EQT Exeter Main Fund</t>
  </si>
  <si>
    <t>Faropoint III FEEDER 6</t>
  </si>
  <si>
    <t>LCN European Fund IV SLP</t>
  </si>
  <si>
    <t>Accelmed Partners II</t>
  </si>
  <si>
    <t>Accelmed Partners LP</t>
  </si>
  <si>
    <t>ACE IV*</t>
  </si>
  <si>
    <t>ACE V*</t>
  </si>
  <si>
    <t>ADLS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</si>
  <si>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</si>
  <si>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</si>
  <si>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</si>
  <si>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</si>
  <si>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VIII</t>
  </si>
  <si>
    <t>Andreessen Horowitz LSV Fund III</t>
  </si>
  <si>
    <t>AP IX Connect Holdings L.P</t>
  </si>
  <si>
    <t>APCS LP*</t>
  </si>
  <si>
    <t>Arcmont SLF II</t>
  </si>
  <si>
    <t>Ardonagh*</t>
  </si>
  <si>
    <t>Ares Capital Europe VI</t>
  </si>
  <si>
    <t>Ares Private Capital Solutions II*</t>
  </si>
  <si>
    <t>Artemis*</t>
  </si>
  <si>
    <t>Astorg MidCap</t>
  </si>
  <si>
    <t>Astorg VIII</t>
  </si>
  <si>
    <t>Audax Direct Lending Solutions Fund II</t>
  </si>
  <si>
    <t>BCP V DEXKO CO INVEST LP</t>
  </si>
  <si>
    <t>Boom Co invest B LP</t>
  </si>
  <si>
    <t>Brookfield Capital Partners Fund VI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</si>
  <si>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</si>
  <si>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</si>
  <si>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</si>
  <si>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</si>
  <si>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</si>
  <si>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</si>
  <si>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</si>
  <si>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</si>
  <si>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</si>
  <si>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</si>
  <si>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</si>
  <si>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</si>
  <si>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</si>
  <si>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Partners IV F2</t>
  </si>
  <si>
    <t>Creandum VI Select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</si>
  <si>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</si>
  <si>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</si>
  <si>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</si>
  <si>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</si>
  <si>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</si>
  <si>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</si>
  <si>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</si>
  <si>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</si>
  <si>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</si>
  <si>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EIP Renewables invest SCS</t>
  </si>
  <si>
    <t>Elatec GmbH</t>
  </si>
  <si>
    <t>Euromoney*</t>
  </si>
  <si>
    <t>European Camping Group ECG*</t>
  </si>
  <si>
    <t>Fastmarkets*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</si>
  <si>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</si>
  <si>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</si>
  <si>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</si>
  <si>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</si>
  <si>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</si>
  <si>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</si>
  <si>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</si>
  <si>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</si>
  <si>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</si>
  <si>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</si>
  <si>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</si>
  <si>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</si>
  <si>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</si>
  <si>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</si>
  <si>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</si>
  <si>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 Senior Debt Partners Fund 5 A SCSp</t>
  </si>
  <si>
    <t>IK Small Cap Fund II No.1 SCSp</t>
  </si>
  <si>
    <t>Incline Equity Partners IV, L.P.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</si>
  <si>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</si>
  <si>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</si>
  <si>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</si>
  <si>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</si>
  <si>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</si>
  <si>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</si>
  <si>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</si>
  <si>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</si>
  <si>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</si>
  <si>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</si>
  <si>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</si>
  <si>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</si>
  <si>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</si>
  <si>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</si>
  <si>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</si>
  <si>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</si>
  <si>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</si>
  <si>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</si>
  <si>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</si>
  <si>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</si>
  <si>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</si>
  <si>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</si>
  <si>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</si>
  <si>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</si>
  <si>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</si>
  <si>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</si>
  <si>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</si>
  <si>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</si>
  <si>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</si>
  <si>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</si>
  <si>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</si>
  <si>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</si>
  <si>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</si>
  <si>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</si>
  <si>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</si>
  <si>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</si>
  <si>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</si>
  <si>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</si>
  <si>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VII</t>
  </si>
  <si>
    <t>Paragon Fund III Feeder Limited</t>
  </si>
  <si>
    <t>PCSIII LP</t>
  </si>
  <si>
    <t>Permira VIII   2 SCSp</t>
  </si>
  <si>
    <t>Point Nine Annex II GmbH &amp; Co. KG</t>
  </si>
  <si>
    <t>Point Nine VI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</si>
  <si>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</si>
  <si>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</si>
  <si>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</si>
  <si>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</si>
  <si>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</si>
  <si>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</si>
  <si>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</si>
  <si>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</si>
  <si>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</si>
  <si>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</si>
  <si>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SDP IV</t>
  </si>
  <si>
    <t>SDPIII</t>
  </si>
  <si>
    <t>SLF1</t>
  </si>
  <si>
    <t>SONNEDIX</t>
  </si>
  <si>
    <t>Spark Capital Growth Fund IV</t>
  </si>
  <si>
    <t>Spark Capital VII</t>
  </si>
  <si>
    <t>Spectrum</t>
  </si>
  <si>
    <t>Strategic Investors Fund X</t>
  </si>
  <si>
    <t>Sun Capital Partners VII, L.P.</t>
  </si>
  <si>
    <t>TDLIV</t>
  </si>
  <si>
    <t>Thoma Bravo Discover Fund II, L.P.</t>
  </si>
  <si>
    <t>Thoma Bravo Fund XIV A</t>
  </si>
  <si>
    <t>Thor Investment Trust 1</t>
  </si>
  <si>
    <t>Tikehau Direct Lending V</t>
  </si>
  <si>
    <t>U.S. Anesthesia Partners Holdings, Inc.</t>
  </si>
  <si>
    <t>Vintage Fund of Funds VI Access</t>
  </si>
  <si>
    <t>Vintage Fund of Funds VII (Access)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</si>
  <si>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</si>
  <si>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</si>
  <si>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</si>
  <si>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</si>
  <si>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</si>
  <si>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</si>
  <si>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</si>
  <si>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</si>
  <si>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</si>
  <si>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נוסטרומו אופ*</t>
  </si>
  <si>
    <t>אופציה על מניה לא סחירה Agritask</t>
  </si>
  <si>
    <t>הגנה ממשלתית מסלול 43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</si>
  <si>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</si>
  <si>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</si>
  <si>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</si>
  <si>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</si>
  <si>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</si>
  <si>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</si>
  <si>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</si>
  <si>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</si>
  <si>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</si>
  <si>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</si>
  <si>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</si>
  <si>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</si>
  <si>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</si>
  <si>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</si>
  <si>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</si>
  <si>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</si>
  <si>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</si>
  <si>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</si>
  <si>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</si>
  <si>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</si>
  <si>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</si>
  <si>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</si>
  <si>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</si>
  <si>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</si>
  <si>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</si>
  <si>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</si>
  <si>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</si>
  <si>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</si>
  <si>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</si>
  <si>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</si>
  <si>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</si>
  <si>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</si>
  <si>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</si>
  <si>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</si>
  <si>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</si>
  <si>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</si>
  <si>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</si>
  <si>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</si>
  <si>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</si>
  <si>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</si>
  <si>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</si>
  <si>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</si>
  <si>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</si>
  <si>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</si>
  <si>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</si>
  <si>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</si>
  <si>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</si>
  <si>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</si>
  <si>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</si>
  <si>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</si>
  <si>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</si>
  <si>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</si>
  <si>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</si>
  <si>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</si>
  <si>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</si>
  <si>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</si>
  <si>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</si>
  <si>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</si>
  <si>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</si>
  <si>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</si>
  <si>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</si>
  <si>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</si>
  <si>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</si>
  <si>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</si>
  <si>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</si>
  <si>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</si>
  <si>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</si>
  <si>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</si>
  <si>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</si>
  <si>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</si>
  <si>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</si>
  <si>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</si>
  <si>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</si>
  <si>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</si>
  <si>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</si>
  <si>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</si>
  <si>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</si>
  <si>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</si>
  <si>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</si>
  <si>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</si>
  <si>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</si>
  <si>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</si>
  <si>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</si>
  <si>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</si>
  <si>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</si>
  <si>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</si>
  <si>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</si>
  <si>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</si>
  <si>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</si>
  <si>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</si>
  <si>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</si>
  <si>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</si>
  <si>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</si>
  <si>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</si>
  <si>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</si>
  <si>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</si>
  <si>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</si>
  <si>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</si>
  <si>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</si>
  <si>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</si>
  <si>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</si>
  <si>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</si>
  <si>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</si>
  <si>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</si>
  <si>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</si>
  <si>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</si>
  <si>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</si>
  <si>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</si>
  <si>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</si>
  <si>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</si>
  <si>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</si>
  <si>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</si>
  <si>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</si>
  <si>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</si>
  <si>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</si>
  <si>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</si>
  <si>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</si>
  <si>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</si>
  <si>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</si>
  <si>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</si>
  <si>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</si>
  <si>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</si>
  <si>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</si>
  <si>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</si>
  <si>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</si>
  <si>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</si>
  <si>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</si>
  <si>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</si>
  <si>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</si>
  <si>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</si>
  <si>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</si>
  <si>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</si>
  <si>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</si>
  <si>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</si>
  <si>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</si>
  <si>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</si>
  <si>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</si>
  <si>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</si>
  <si>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</si>
  <si>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</si>
  <si>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</si>
  <si>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</si>
  <si>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</si>
  <si>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</si>
  <si>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</si>
  <si>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</si>
  <si>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</si>
  <si>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</si>
  <si>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</si>
  <si>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10000274</t>
  </si>
  <si>
    <t>+ILS/-USD 3.7697 25-01-24 (10) -308</t>
  </si>
  <si>
    <t>10000265</t>
  </si>
  <si>
    <t>+ILS/-USD 3.77 28-02-24 (11) -340</t>
  </si>
  <si>
    <t>10004077</t>
  </si>
  <si>
    <t>10000801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</si>
  <si>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</si>
  <si>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</si>
  <si>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</si>
  <si>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</si>
  <si>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</si>
  <si>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</si>
  <si>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</si>
  <si>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</si>
  <si>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</si>
  <si>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</si>
  <si>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</si>
  <si>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</si>
  <si>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</si>
  <si>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</si>
  <si>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</si>
  <si>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</si>
  <si>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</si>
  <si>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</si>
  <si>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</si>
  <si>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</si>
  <si>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</si>
  <si>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</si>
  <si>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</si>
  <si>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</si>
  <si>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</si>
  <si>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</si>
  <si>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</si>
  <si>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</si>
  <si>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</si>
  <si>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</si>
  <si>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</si>
  <si>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</si>
  <si>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</si>
  <si>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</si>
  <si>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</si>
  <si>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</si>
  <si>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</si>
  <si>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</si>
  <si>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</si>
  <si>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</si>
  <si>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</si>
  <si>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</si>
  <si>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</si>
  <si>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</si>
  <si>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</si>
  <si>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</si>
  <si>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</si>
  <si>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</si>
  <si>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</si>
  <si>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</si>
  <si>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</si>
  <si>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</si>
  <si>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</si>
  <si>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</si>
  <si>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</si>
  <si>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</si>
  <si>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</si>
  <si>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</si>
  <si>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</si>
  <si>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</si>
  <si>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</si>
  <si>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</si>
  <si>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</si>
  <si>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</si>
  <si>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</si>
  <si>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</si>
  <si>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</si>
  <si>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</si>
  <si>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</si>
  <si>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</si>
  <si>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</si>
  <si>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</si>
  <si>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</si>
  <si>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</si>
  <si>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</si>
  <si>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</si>
  <si>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</si>
  <si>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</si>
  <si>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</si>
  <si>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</si>
  <si>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</si>
  <si>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</si>
  <si>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</si>
  <si>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</si>
  <si>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</si>
  <si>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</si>
  <si>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</si>
  <si>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</si>
  <si>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</si>
  <si>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</si>
  <si>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3.8135 26-02-24 (10) -330</t>
  </si>
  <si>
    <t>10000282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</si>
  <si>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</si>
  <si>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</si>
  <si>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</si>
  <si>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</si>
  <si>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</si>
  <si>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</si>
  <si>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</si>
  <si>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</si>
  <si>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</si>
  <si>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</si>
  <si>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</si>
  <si>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</si>
  <si>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</si>
  <si>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</si>
  <si>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</si>
  <si>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</si>
  <si>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</si>
  <si>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</si>
  <si>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</si>
  <si>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</si>
  <si>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</si>
  <si>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</si>
  <si>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</si>
  <si>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</si>
  <si>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</si>
  <si>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</si>
  <si>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</si>
  <si>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</si>
  <si>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</si>
  <si>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</si>
  <si>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</si>
  <si>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</si>
  <si>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</si>
  <si>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</si>
  <si>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</si>
  <si>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</si>
  <si>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</si>
  <si>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</si>
  <si>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</si>
  <si>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</si>
  <si>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</si>
  <si>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</si>
  <si>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</si>
  <si>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</si>
  <si>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</si>
  <si>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</si>
  <si>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</si>
  <si>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</si>
  <si>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</si>
  <si>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</si>
  <si>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</si>
  <si>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</si>
  <si>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</si>
  <si>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</si>
  <si>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</si>
  <si>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</si>
  <si>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</si>
  <si>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</si>
  <si>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</si>
  <si>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</si>
  <si>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</si>
  <si>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</si>
  <si>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</si>
  <si>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</si>
  <si>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</si>
  <si>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</si>
  <si>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</si>
  <si>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</si>
  <si>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</si>
  <si>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</si>
  <si>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</si>
  <si>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</si>
  <si>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</si>
  <si>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</si>
  <si>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</si>
  <si>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</si>
  <si>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</si>
  <si>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</si>
  <si>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</si>
  <si>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</si>
  <si>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</si>
  <si>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</si>
  <si>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</si>
  <si>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</si>
  <si>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</si>
  <si>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</si>
  <si>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</si>
  <si>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</si>
  <si>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</si>
  <si>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</si>
  <si>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</si>
  <si>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</si>
  <si>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</si>
  <si>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</si>
  <si>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</si>
  <si>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</si>
  <si>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</si>
  <si>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</si>
  <si>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</si>
  <si>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</si>
  <si>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</si>
  <si>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</si>
  <si>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</si>
  <si>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</si>
  <si>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</si>
  <si>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</si>
  <si>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</si>
  <si>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</si>
  <si>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</si>
  <si>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</si>
  <si>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</si>
  <si>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</si>
  <si>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</si>
  <si>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</si>
  <si>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</si>
  <si>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</si>
  <si>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</si>
  <si>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</si>
  <si>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</si>
  <si>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</si>
  <si>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</si>
  <si>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</si>
  <si>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</si>
  <si>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</si>
  <si>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</si>
  <si>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</si>
  <si>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</si>
  <si>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</si>
  <si>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</si>
  <si>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</si>
  <si>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</si>
  <si>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</si>
  <si>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</si>
  <si>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</si>
  <si>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</si>
  <si>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</si>
  <si>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</si>
  <si>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</si>
  <si>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</si>
  <si>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</si>
  <si>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</si>
  <si>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</si>
  <si>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</si>
  <si>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</si>
  <si>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+ILS/-USD 3.652 28-05-24 (12) -365</t>
  </si>
  <si>
    <t>10001109</t>
  </si>
  <si>
    <t>+USD/-ILS 3.6536 28-05-24 (10) -344</t>
  </si>
  <si>
    <t>10001111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</si>
  <si>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</si>
  <si>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</si>
  <si>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</si>
  <si>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</si>
  <si>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</si>
  <si>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</si>
  <si>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</si>
  <si>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</si>
  <si>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</si>
  <si>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</si>
  <si>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</si>
  <si>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</si>
  <si>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</si>
  <si>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</si>
  <si>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</si>
  <si>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</si>
  <si>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</si>
  <si>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</si>
  <si>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</si>
  <si>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</si>
  <si>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</si>
  <si>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</si>
  <si>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</si>
  <si>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</si>
  <si>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</si>
  <si>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</si>
  <si>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</si>
  <si>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</si>
  <si>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</si>
  <si>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</si>
  <si>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</si>
  <si>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</si>
  <si>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</si>
  <si>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</si>
  <si>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</si>
  <si>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</si>
  <si>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</si>
  <si>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</si>
  <si>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</si>
  <si>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</si>
  <si>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</si>
  <si>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</si>
  <si>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</si>
  <si>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</si>
  <si>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</si>
  <si>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</si>
  <si>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</si>
  <si>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</si>
  <si>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</si>
  <si>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</si>
  <si>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</si>
  <si>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</si>
  <si>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</si>
  <si>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</si>
  <si>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</si>
  <si>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</si>
  <si>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</si>
  <si>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</si>
  <si>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</si>
  <si>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</si>
  <si>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</si>
  <si>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</si>
  <si>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</si>
  <si>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</si>
  <si>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</si>
  <si>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</si>
  <si>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</si>
  <si>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</si>
  <si>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</si>
  <si>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</si>
  <si>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</si>
  <si>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</si>
  <si>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</si>
  <si>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</si>
  <si>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</si>
  <si>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</si>
  <si>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</si>
  <si>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</si>
  <si>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</si>
  <si>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</si>
  <si>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</si>
  <si>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</si>
  <si>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</si>
  <si>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</si>
  <si>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</si>
  <si>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</si>
  <si>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</si>
  <si>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</si>
  <si>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</si>
  <si>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</si>
  <si>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</si>
  <si>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</si>
  <si>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</si>
  <si>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</si>
  <si>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</si>
  <si>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</si>
  <si>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</si>
  <si>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</si>
  <si>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</si>
  <si>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</si>
  <si>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</si>
  <si>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</si>
  <si>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</si>
  <si>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</si>
  <si>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</si>
  <si>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</si>
  <si>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</si>
  <si>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</si>
  <si>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</si>
  <si>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</si>
  <si>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</si>
  <si>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</si>
  <si>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</si>
  <si>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</si>
  <si>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</si>
  <si>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</si>
  <si>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</si>
  <si>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</si>
  <si>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</si>
  <si>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</si>
  <si>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</si>
  <si>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</si>
  <si>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</si>
  <si>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10000253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</si>
  <si>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</si>
  <si>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</si>
  <si>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</si>
  <si>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</si>
  <si>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</si>
  <si>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</si>
  <si>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</si>
  <si>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</si>
  <si>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</si>
  <si>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</si>
  <si>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</si>
  <si>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</si>
  <si>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</si>
  <si>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</si>
  <si>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</si>
  <si>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</si>
  <si>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</si>
  <si>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</si>
  <si>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</si>
  <si>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</si>
  <si>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</si>
  <si>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</si>
  <si>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</si>
  <si>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</si>
  <si>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</si>
  <si>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</si>
  <si>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</si>
  <si>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</si>
  <si>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</si>
  <si>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</si>
  <si>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</si>
  <si>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</si>
  <si>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</si>
  <si>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</si>
  <si>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</si>
  <si>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</si>
  <si>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</si>
  <si>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</si>
  <si>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</si>
  <si>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</si>
  <si>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</si>
  <si>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</si>
  <si>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</si>
  <si>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</si>
  <si>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</si>
  <si>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</si>
  <si>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</si>
  <si>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</si>
  <si>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</si>
  <si>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</si>
  <si>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</si>
  <si>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</si>
  <si>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</si>
  <si>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</si>
  <si>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</si>
  <si>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</si>
  <si>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</si>
  <si>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</si>
  <si>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</si>
  <si>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</si>
  <si>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+USD/-AUD 0.68645 16-01-24 (12) +34.5</t>
  </si>
  <si>
    <t>10001077</t>
  </si>
  <si>
    <t>+USD/-EUR 1.05772 13-02-24 (10) +68.2</t>
  </si>
  <si>
    <t>+USD/-EUR 1.0625 13-02-24 (12) +70</t>
  </si>
  <si>
    <t>+USD/-EUR 1.1099 13-02-24 (10) +109</t>
  </si>
  <si>
    <t>+USD/-EUR 1.1099 13-02-24 (12) +109</t>
  </si>
  <si>
    <t>10001084</t>
  </si>
  <si>
    <t>+USD/-GBP 1.21621 11-01-24 (10) +9.1</t>
  </si>
  <si>
    <t>10001095</t>
  </si>
  <si>
    <t>10001074</t>
  </si>
  <si>
    <t>10001072</t>
  </si>
  <si>
    <t>+USD/-JPY 135.623 16-01-24 (10) -393.5</t>
  </si>
  <si>
    <t>10001081</t>
  </si>
  <si>
    <t>SW1228__3.2/TELBOR3M_2</t>
  </si>
  <si>
    <t>10000046</t>
  </si>
  <si>
    <t>SW1228__3.205/TELBOR3M</t>
  </si>
  <si>
    <t>10000045</t>
  </si>
  <si>
    <t>SW1228__3.28/TELBOR3M</t>
  </si>
  <si>
    <t>10000044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</si>
  <si>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</si>
  <si>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</si>
  <si>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</si>
  <si>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</si>
  <si>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</si>
  <si>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</si>
  <si>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</si>
  <si>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</si>
  <si>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</si>
  <si>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</si>
  <si>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</si>
  <si>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</si>
  <si>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</si>
  <si>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</si>
  <si>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</si>
  <si>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</si>
  <si>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</si>
  <si>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</si>
  <si>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</si>
  <si>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</si>
  <si>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</si>
  <si>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</si>
  <si>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</si>
  <si>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</si>
  <si>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</si>
  <si>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</si>
  <si>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</si>
  <si>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</si>
  <si>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</si>
  <si>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</si>
  <si>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</si>
  <si>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</si>
  <si>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</si>
  <si>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</si>
  <si>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</si>
  <si>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</si>
  <si>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</si>
  <si>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</si>
  <si>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</si>
  <si>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</si>
  <si>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32610000</t>
  </si>
  <si>
    <t>34510000</t>
  </si>
  <si>
    <t>30310000</t>
  </si>
  <si>
    <t>32010000</t>
  </si>
  <si>
    <t>33810000</t>
  </si>
  <si>
    <t>31110000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</si>
  <si>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</si>
  <si>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</si>
  <si>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</si>
  <si>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</si>
  <si>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</si>
  <si>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</si>
  <si>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</si>
  <si>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</si>
  <si>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</si>
  <si>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</si>
  <si>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31720000</t>
  </si>
  <si>
    <t>32020000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</si>
  <si>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</si>
  <si>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</si>
  <si>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</si>
  <si>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</si>
  <si>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</si>
  <si>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</si>
  <si>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</si>
  <si>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</si>
  <si>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</si>
  <si>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</si>
  <si>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</si>
  <si>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</si>
  <si>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</si>
  <si>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</si>
  <si>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</si>
  <si>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</si>
  <si>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</si>
  <si>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</si>
  <si>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</si>
  <si>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</si>
  <si>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</si>
  <si>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</si>
  <si>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</si>
  <si>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</si>
  <si>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</si>
  <si>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</si>
  <si>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</si>
  <si>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</si>
  <si>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</si>
  <si>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</si>
  <si>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</si>
  <si>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</si>
  <si>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</si>
  <si>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</si>
  <si>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</si>
  <si>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</si>
  <si>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</si>
  <si>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</si>
  <si>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</si>
  <si>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</si>
  <si>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</si>
  <si>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</si>
  <si>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</si>
  <si>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</si>
  <si>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</si>
  <si>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</si>
  <si>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</si>
  <si>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</si>
  <si>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</si>
  <si>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</si>
  <si>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</si>
  <si>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</si>
  <si>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</si>
  <si>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</si>
  <si>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</si>
  <si>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</si>
  <si>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</si>
  <si>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</si>
  <si>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</si>
  <si>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</si>
  <si>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</si>
  <si>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</si>
  <si>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</si>
  <si>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</si>
  <si>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</si>
  <si>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</si>
  <si>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</si>
  <si>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</si>
  <si>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</si>
  <si>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</si>
  <si>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</si>
  <si>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</si>
  <si>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</si>
  <si>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</si>
  <si>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</si>
  <si>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</si>
  <si>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</si>
  <si>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</si>
  <si>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</si>
  <si>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</si>
  <si>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</si>
  <si>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</si>
  <si>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</si>
  <si>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</si>
  <si>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</si>
  <si>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</si>
  <si>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</si>
  <si>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</si>
  <si>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</si>
  <si>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</si>
  <si>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</si>
  <si>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</si>
  <si>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</si>
  <si>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</si>
  <si>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</si>
  <si>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</si>
  <si>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</si>
  <si>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</si>
  <si>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</si>
  <si>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</si>
  <si>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</si>
  <si>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</si>
  <si>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</si>
  <si>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</si>
  <si>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</si>
  <si>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</si>
  <si>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</si>
  <si>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</si>
  <si>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</si>
  <si>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</si>
  <si>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</si>
  <si>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</si>
  <si>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</si>
  <si>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</si>
  <si>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</si>
  <si>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</si>
  <si>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</si>
  <si>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</si>
  <si>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</si>
  <si>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</si>
  <si>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</si>
  <si>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</si>
  <si>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</si>
  <si>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</si>
  <si>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</si>
  <si>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</si>
  <si>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</si>
  <si>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</si>
  <si>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</si>
  <si>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</si>
  <si>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</si>
  <si>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</si>
  <si>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</si>
  <si>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</si>
  <si>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</si>
  <si>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</si>
  <si>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</si>
  <si>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</si>
  <si>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</si>
  <si>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</si>
  <si>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</si>
  <si>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</si>
  <si>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</si>
  <si>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</si>
  <si>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</si>
  <si>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</si>
  <si>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</si>
  <si>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</si>
  <si>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</si>
  <si>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</si>
  <si>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</si>
  <si>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</si>
  <si>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</si>
  <si>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</si>
  <si>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</si>
  <si>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</si>
  <si>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</si>
  <si>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</si>
  <si>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</si>
  <si>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</si>
  <si>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</si>
  <si>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</si>
  <si>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</si>
  <si>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</si>
  <si>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</si>
  <si>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</si>
  <si>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</si>
  <si>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</si>
  <si>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</si>
  <si>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</si>
  <si>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</si>
  <si>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</si>
  <si>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</si>
  <si>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</si>
  <si>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</si>
  <si>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</si>
  <si>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</si>
  <si>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</si>
  <si>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</si>
  <si>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</si>
  <si>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</si>
  <si>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</si>
  <si>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</si>
  <si>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</si>
  <si>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</si>
  <si>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</si>
  <si>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</si>
  <si>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</si>
  <si>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</si>
  <si>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</si>
  <si>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</si>
  <si>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</si>
  <si>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</si>
  <si>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</si>
  <si>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</si>
  <si>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</si>
  <si>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</si>
  <si>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</si>
  <si>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</si>
  <si>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</si>
  <si>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</si>
  <si>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</si>
  <si>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</si>
  <si>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</si>
  <si>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</si>
  <si>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</si>
  <si>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</si>
  <si>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</si>
  <si>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</si>
  <si>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</si>
  <si>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</si>
  <si>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</si>
  <si>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</si>
  <si>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</si>
  <si>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</si>
  <si>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</si>
  <si>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</si>
  <si>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</si>
  <si>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</si>
  <si>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</si>
  <si>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</si>
  <si>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</si>
  <si>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</si>
  <si>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</si>
  <si>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</si>
  <si>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</si>
  <si>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</si>
  <si>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</si>
  <si>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</si>
  <si>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אגח הפחתת שווי ניירות חסומים</t>
  </si>
  <si>
    <t>259026600</t>
  </si>
  <si>
    <t>מניות הפחתת שווי ניירות חסומים</t>
  </si>
  <si>
    <t>112239100</t>
  </si>
  <si>
    <t>סה"כ מוצרים מובנים</t>
  </si>
  <si>
    <t>סה"כ  פקדונות מעל 3 חודשים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</si>
  <si>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</si>
  <si>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</si>
  <si>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</si>
  <si>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</si>
  <si>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</si>
  <si>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</si>
  <si>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 xml:space="preserve"> </t>
  </si>
  <si>
    <t>Silverfort</t>
  </si>
  <si>
    <t xml:space="preserve">        8.39 </t>
  </si>
  <si>
    <t xml:space="preserve">        8.28 </t>
  </si>
  <si>
    <t xml:space="preserve">        7.92 </t>
  </si>
  <si>
    <t xml:space="preserve">        8.38 </t>
  </si>
  <si>
    <t xml:space="preserve">        8.88 </t>
  </si>
  <si>
    <t xml:space="preserve">        9.57 </t>
  </si>
  <si>
    <t xml:space="preserve">        9.99 </t>
  </si>
  <si>
    <t xml:space="preserve">        9.58 </t>
  </si>
  <si>
    <t>Accelmed Growth Partners</t>
  </si>
  <si>
    <t>Arkin Bio Ventures II</t>
  </si>
  <si>
    <t>Fimi Israel Opportunity 6</t>
  </si>
  <si>
    <t>Fortissimo Capital Fund V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</si>
  <si>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</si>
  <si>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</si>
  <si>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</si>
  <si>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</si>
  <si>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</si>
  <si>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</si>
  <si>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Manor Evergreen Investments Fund L.P</t>
  </si>
  <si>
    <t>Noy 4 Infrastructure and energy investments l.p</t>
  </si>
  <si>
    <t>Ram Coastal Energy Limited Partnership</t>
  </si>
  <si>
    <t>REALITY REAL ESTATE INVESTMENT FUND 5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</si>
  <si>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</si>
  <si>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</si>
  <si>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</si>
  <si>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</si>
  <si>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</si>
  <si>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U.M Accelmed Medical Partners L.P</t>
  </si>
  <si>
    <t>Accelmed Partners II, L.P</t>
  </si>
  <si>
    <t>Advent International GPE X-B L.P</t>
  </si>
  <si>
    <t>AIOF II Woolly Co-Invest Parallel Fund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</si>
  <si>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</si>
  <si>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</si>
  <si>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</si>
  <si>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</si>
  <si>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</si>
  <si>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</si>
  <si>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</si>
  <si>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</si>
  <si>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</si>
  <si>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</si>
  <si>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Blackstone Real Estate Partners Europe VII SCSp</t>
  </si>
  <si>
    <t>Bluebay Senior Loan Fund I</t>
  </si>
  <si>
    <t>CDR XII</t>
  </si>
  <si>
    <t>Clayton Dubilier and Rice XI L.P</t>
  </si>
  <si>
    <t>Copenhagen infrastructure Energy Transition Fund I</t>
  </si>
  <si>
    <t>Copenhagen Infrastructure Partners IV</t>
  </si>
  <si>
    <t>Court Sqaure Capital Partners 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</si>
  <si>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</si>
  <si>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</si>
  <si>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</si>
  <si>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</si>
  <si>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</si>
  <si>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</si>
  <si>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</si>
  <si>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</si>
  <si>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</si>
  <si>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</si>
  <si>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</si>
  <si>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Spectrum Fund (Parallel), L.P</t>
  </si>
  <si>
    <t>Global Infrastrcture Partners V</t>
  </si>
  <si>
    <t>Global Infrastructure Partners Core C L.P</t>
  </si>
  <si>
    <t>Greenfield Partners FloLIVE Co-Investment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</si>
  <si>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</si>
  <si>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</si>
  <si>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</si>
  <si>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</si>
  <si>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</si>
  <si>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</si>
  <si>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</si>
  <si>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</si>
  <si>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</si>
  <si>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</si>
  <si>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</si>
  <si>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</si>
  <si>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</si>
  <si>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</si>
  <si>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</si>
  <si>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</si>
  <si>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</si>
  <si>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</si>
  <si>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</si>
  <si>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</si>
  <si>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</si>
  <si>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</si>
  <si>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</si>
  <si>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</si>
  <si>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</si>
  <si>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Secondary Fund VII</t>
  </si>
  <si>
    <t>Permira Credit Solutions III</t>
  </si>
  <si>
    <t>Permira Credit Solutions IV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</si>
  <si>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</si>
  <si>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</si>
  <si>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</si>
  <si>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</si>
  <si>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</si>
  <si>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X Cayman LP</t>
  </si>
  <si>
    <t>Thoma Bravo Fund XIV L.P.</t>
  </si>
  <si>
    <t>Tikehau Direct Lending IV</t>
  </si>
  <si>
    <t>Vintage Co-Invest III</t>
  </si>
  <si>
    <t>Vintage Fund of Funds VI (Access, LP)</t>
  </si>
  <si>
    <t>Vintage Growth Fund IV L.P</t>
  </si>
  <si>
    <t>Walton Street Real Estate Debt Fund II</t>
  </si>
  <si>
    <t>Whitehorse Liquidity Partners IV</t>
  </si>
  <si>
    <t>Whitehorse Liquidity Partners VI</t>
  </si>
  <si>
    <t>Real Estate</t>
  </si>
  <si>
    <t>Capital Goods</t>
  </si>
  <si>
    <t>Automobiles &amp; Components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</si>
  <si>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</si>
  <si>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</si>
  <si>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</si>
  <si>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</si>
  <si>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</si>
  <si>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</si>
  <si>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</si>
  <si>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</si>
  <si>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Transportation</t>
  </si>
  <si>
    <t>Retailing</t>
  </si>
  <si>
    <t>Technology Hardware &amp; Equipment</t>
  </si>
  <si>
    <t>זכאים הלוואות בארץ בגין עמלת up-front</t>
  </si>
  <si>
    <t>חייבים REWIRE 8839</t>
  </si>
  <si>
    <t>זכאים עסקת תענך</t>
  </si>
  <si>
    <t>נדלן דאבל יו אילת</t>
  </si>
  <si>
    <t>זכאים הלוואות חול בגין עמלת upfront</t>
  </si>
  <si>
    <t>חייבים בגין עסקה עתידית SPAC-Byte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</si>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</sst>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7" fontId="5" fillId="0" borderId="23" xfId="7" applyNumberFormat="1" applyFont="1" applyBorder="1" applyAlignment="1">
      <alignment horizontal="center"/>
    </xf>
    <xf numFmtId="0" fontId="25" fillId="0" borderId="20" xfId="0" applyFont="1" applyBorder="1" applyAlignment="1">
      <alignment horizontal="right"/>
    </xf>
    <xf numFmtId="166" fontId="25" fillId="0" borderId="20" xfId="0" applyNumberFormat="1" applyFont="1" applyBorder="1" applyAlignment="1">
      <alignment horizontal="right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2" fontId="25" fillId="0" borderId="20" xfId="0" applyNumberFormat="1" applyFont="1" applyBorder="1" applyAlignment="1">
      <alignment horizontal="right"/>
    </xf>
    <xf numFmtId="2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9" fillId="0" borderId="0" xfId="0" applyFont="1"/>
    <xf numFmtId="2" fontId="29" fillId="0" borderId="0" xfId="0" applyNumberFormat="1" applyFont="1"/>
    <xf numFmtId="10" fontId="29" fillId="0" borderId="0" xfId="14" applyNumberFormat="1" applyFont="1" applyFill="1"/>
    <xf numFmtId="0" fontId="28" fillId="0" borderId="0" xfId="0" applyFont="1" applyAlignment="1">
      <alignment horizontal="right" readingOrder="2"/>
    </xf>
    <xf numFmtId="0" fontId="31" fillId="0" borderId="0" xfId="0" applyFont="1"/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 indent="5"/>
    </xf>
    <xf numFmtId="0" fontId="25" fillId="0" borderId="21" xfId="0" applyFont="1" applyBorder="1" applyAlignment="1">
      <alignment horizontal="right"/>
    </xf>
    <xf numFmtId="0" fontId="25" fillId="0" borderId="22" xfId="0" applyFont="1" applyBorder="1" applyAlignment="1">
      <alignment horizontal="right" indent="1"/>
    </xf>
    <xf numFmtId="0" fontId="25" fillId="0" borderId="22" xfId="0" applyFont="1" applyBorder="1" applyAlignment="1">
      <alignment horizontal="right" indent="2"/>
    </xf>
    <xf numFmtId="0" fontId="26" fillId="0" borderId="22" xfId="0" applyFont="1" applyBorder="1" applyAlignment="1">
      <alignment horizontal="right" indent="3"/>
    </xf>
    <xf numFmtId="10" fontId="26" fillId="0" borderId="0" xfId="14" applyNumberFormat="1" applyFont="1" applyFill="1" applyAlignment="1">
      <alignment horizontal="right"/>
    </xf>
    <xf numFmtId="4" fontId="30" fillId="0" borderId="0" xfId="0" applyNumberFormat="1" applyFont="1" applyAlignment="1">
      <alignment horizontal="right"/>
    </xf>
    <xf numFmtId="10" fontId="30" fillId="0" borderId="0" xfId="0" applyNumberFormat="1" applyFont="1" applyAlignment="1">
      <alignment horizontal="right" vertical="center" readingOrder="1"/>
    </xf>
    <xf numFmtId="10" fontId="25" fillId="0" borderId="0" xfId="14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32" fillId="0" borderId="0" xfId="16" applyFont="1" applyAlignment="1">
      <alignment horizontal="right" indent="1"/>
    </xf>
    <xf numFmtId="43" fontId="0" fillId="0" borderId="0" xfId="13" applyFont="1"/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3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20" xfId="0" applyNumberFormat="1" applyFont="1" applyBorder="1" applyAlignment="1">
      <alignment horizontal="right"/>
    </xf>
    <xf numFmtId="168" fontId="25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 indent="2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168" fontId="26" fillId="0" borderId="0" xfId="0" applyNumberFormat="1" applyFont="1" applyAlignment="1">
      <alignment horizontal="right" indent="3"/>
    </xf>
    <xf numFmtId="3" fontId="5" fillId="3" borderId="9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4" xfId="7" applyNumberFormat="1" applyFont="1" applyFill="1" applyBorder="1" applyAlignment="1">
      <alignment horizontal="center" vertical="center" wrapText="1" readingOrder="2"/>
    </xf>
    <xf numFmtId="0" fontId="5" fillId="2" borderId="25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26" fillId="0" borderId="22" xfId="0" applyNumberFormat="1" applyFont="1" applyBorder="1" applyAlignment="1">
      <alignment horizontal="right" indent="2"/>
    </xf>
    <xf numFmtId="168" fontId="26" fillId="0" borderId="22" xfId="0" applyNumberFormat="1" applyFont="1" applyBorder="1" applyAlignment="1">
      <alignment horizontal="right" indent="3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26" fillId="0" borderId="0" xfId="14" applyNumberFormat="1" applyFont="1" applyFill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Normal_גיליון2" xfId="16" xr:uid="{710ABA44-1E4D-4535-ACD1-EB8CA97713E2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F1825F-2836-4741-8322-9EF6BE290E6F}" name="RowTitleRegion1.b1.c4.1" displayName="RowTitleRegion1.b1.c4.1" ref="B1:C4" totalsRowShown="0" headerRowDxfId="641" dataDxfId="640" tableBorderDxfId="639" headerRowCellStyle="Normal_2007-16618" dataCellStyle="Normal_2007-16618">
  <autoFilter ref="B1:C4" xr:uid="{2DF1825F-2836-4741-8322-9EF6BE290E6F}">
    <filterColumn colId="0" hiddenButton="1"/>
    <filterColumn colId="1" hiddenButton="1"/>
  </autoFilter>
  <tableColumns count="2">
    <tableColumn id="1" xr3:uid="{913D2090-A4EB-49E8-9AD2-21981F3CE001}" name="תאריך הדיווח" dataDxfId="638" dataCellStyle="Normal_2007-16618"/>
    <tableColumn id="2" xr3:uid="{86BA4898-48E6-4CA0-AD86-65C852D630B7}" name="31/12/2023" dataDxfId="637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8D398F-68C1-488D-BB7F-1AD38805C1C5}" name="TitleRegion1.a5.d63.2" displayName="TitleRegion1.a5.d63.2" ref="A5:D63" totalsRowShown="0">
  <autoFilter ref="A5:D63" xr:uid="{AE8D398F-68C1-488D-BB7F-1AD38805C1C5}">
    <filterColumn colId="0" hiddenButton="1"/>
    <filterColumn colId="1" hiddenButton="1"/>
    <filterColumn colId="2" hiddenButton="1"/>
    <filterColumn colId="3" hiddenButton="1"/>
  </autoFilter>
  <tableColumns count="4">
    <tableColumn id="1" xr3:uid="{E8E376CC-16AE-4F8C-9611-188C9E96BA6B}" name="ריק במקור" dataDxfId="636" dataCellStyle="Normal_2007-16618"/>
    <tableColumn id="2" xr3:uid="{F3F1D177-44C5-4189-9361-1FCDE9ED96D4}" name="סכום נכסי ההשקעה:" dataDxfId="635" dataCellStyle="Normal_2007-16618"/>
    <tableColumn id="3" xr3:uid="{C684F63D-46CB-4A04-946F-C720A2DAF70F}" name="ריק במקור2" dataDxfId="634" dataCellStyle="Normal_2007-16618"/>
    <tableColumn id="4" xr3:uid="{4A785CA9-1674-4E96-94D3-3AE825CA8AC6}" name="ריק במקור3" dataDxfId="633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6D33F4-4367-42DD-808B-6E88217F69CB}" name="RowTitleRegion1.a1.b4.1" displayName="RowTitleRegion1.a1.b4.1" ref="A1:B4" totalsRowShown="0" headerRowDxfId="632" dataDxfId="631" tableBorderDxfId="630" headerRowCellStyle="Normal_2007-16618" dataCellStyle="Normal_2007-16618">
  <autoFilter ref="A1:B4" xr:uid="{876D33F4-4367-42DD-808B-6E88217F69CB}">
    <filterColumn colId="0" hiddenButton="1"/>
    <filterColumn colId="1" hiddenButton="1"/>
  </autoFilter>
  <tableColumns count="2">
    <tableColumn id="1" xr3:uid="{D3A2BD7D-B42F-4520-9C0C-AA77E72A2D4D}" name="תאריך הדיווח" dataDxfId="629" dataCellStyle="Normal_2007-16618"/>
    <tableColumn id="2" xr3:uid="{F94ADB56-2EDF-4ABF-9627-115E5659E67F}" name="31/12/2023" dataDxfId="628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D86F82-CAD0-47C5-9C9F-8C7A78F1A344}" name="TitleRegion1.a5.k74.1" displayName="TitleRegion1.a5.k74.1" ref="A5:K74" totalsRowShown="0" headerRowDxfId="627" dataDxfId="625" headerRowBorderDxfId="626">
  <autoFilter ref="A5:K74" xr:uid="{9ED86F82-CAD0-47C5-9C9F-8C7A78F1A3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DDC5BE3-65A0-49CD-BB2F-2B6E41AABA82}" name="שם המנפיק/שם נייר ערך " dataDxfId="624"/>
    <tableColumn id="2" xr3:uid="{96AD8C8D-F451-475D-BE4E-474ED3F3CE42}" name="מספר ני&quot;ע" dataDxfId="623"/>
    <tableColumn id="3" xr3:uid="{CD8D209E-1FC8-46C0-9924-031AA97986B6}" name="מספר מנפיק" dataDxfId="622"/>
    <tableColumn id="4" xr3:uid="{BEEC74A0-82D8-4D66-AC8A-F00159540A18}" name="דירוג" dataDxfId="621"/>
    <tableColumn id="5" xr3:uid="{9828867D-AAE1-4F03-9009-72D90CFFCCF5}" name="שם מדרג" dataDxfId="620"/>
    <tableColumn id="6" xr3:uid="{40DE3D96-9C2D-4404-B03B-27156E756CF0}" name="סוג מטבע" dataDxfId="619"/>
    <tableColumn id="7" xr3:uid="{758A582D-379F-4068-84AC-C19E8C5AED6F}" name="שיעור ריבית" dataDxfId="618"/>
    <tableColumn id="8" xr3:uid="{8BA9DFA2-E1DF-45F9-A169-E0E648F76BE6}" name="תשואה לפידיון" dataDxfId="617"/>
    <tableColumn id="9" xr3:uid="{E004D86B-31A7-4CC5-8214-CE410F80A872}" name="שווי שוק" dataDxfId="616"/>
    <tableColumn id="10" xr3:uid="{4D8CFC96-F2F6-4809-B1D1-2D61A2B6DEDF}" name="שעור מנכסי אפיק ההשקעה" dataDxfId="615"/>
    <tableColumn id="11" xr3:uid="{778F5428-CDEF-4048-90BF-03A24095D2BE}" name="שעור מסך נכסי השקעה" dataDxfId="614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D9606F-D89D-490F-81D7-AEA3FCBCE27D}" name="RowTitleRegion1.a1.b4.1" displayName="RowTitleRegion1.a1.b4.1_" ref="A1:B4" totalsRowShown="0" headerRowDxfId="613" dataDxfId="612" tableBorderDxfId="611" headerRowCellStyle="Normal_2007-16618" dataCellStyle="Normal_2007-16618">
  <autoFilter ref="A1:B4" xr:uid="{C6D9606F-D89D-490F-81D7-AEA3FCBCE27D}">
    <filterColumn colId="0" hiddenButton="1"/>
    <filterColumn colId="1" hiddenButton="1"/>
  </autoFilter>
  <tableColumns count="2">
    <tableColumn id="1" xr3:uid="{E3D0A161-5F52-4474-8B31-5D6F5009F3AA}" name="תאריך הדיווח" dataDxfId="610" dataCellStyle="Normal_2007-16618"/>
    <tableColumn id="2" xr3:uid="{CCC710B1-98F9-4563-B8CC-DA9202BFE936}" name="31/12/2023" dataDxfId="609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27B456-E834-4AC1-9F67-5AF4A4D560AA}" name="TitleRegion1.a6.q67.1" displayName="TitleRegion1.a6.q67.1" ref="A6:Q67" totalsRowShown="0" headerRowDxfId="608" dataDxfId="606" headerRowBorderDxfId="607" tableBorderDxfId="605">
  <autoFilter ref="A6:Q67" xr:uid="{0427B456-E834-4AC1-9F67-5AF4A4D560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D6EE20C-7DDA-4CDD-BFC6-FFD029BB2B55}" name="שם המנפיק/שם נייר ערך " dataDxfId="604"/>
    <tableColumn id="2" xr3:uid="{6AE8A77B-F0A6-49A2-9AC3-F1641AD224B1}" name="מספר ני&quot;ע"/>
    <tableColumn id="3" xr3:uid="{611BB445-2C2A-42AF-AAF4-8445CF43A7CD}" name="זירת מסחר"/>
    <tableColumn id="4" xr3:uid="{C0713B2C-A11A-4695-91D7-560566F12BA1}" name="דירוג" dataDxfId="603"/>
    <tableColumn id="5" xr3:uid="{BD6D7689-3C34-40D2-B662-65EC3142C16D}" name="שם מדרג" dataDxfId="602"/>
    <tableColumn id="6" xr3:uid="{F8CC8889-D0BC-4624-BB5E-394C9148DECD}" name="תאריך רכישה" dataDxfId="601"/>
    <tableColumn id="7" xr3:uid="{0CD08F8E-5458-4957-B738-52FECDB603E4}" name="מח&quot;מ" dataDxfId="600"/>
    <tableColumn id="8" xr3:uid="{BB745363-35C2-4F8E-A053-2F22CDF83EB5}" name="סוג מטבע" dataDxfId="599"/>
    <tableColumn id="9" xr3:uid="{7A747D5B-F35C-43A5-8B8D-FD2115603DD6}" name="שיעור ריבית" dataDxfId="598"/>
    <tableColumn id="10" xr3:uid="{33B2783D-CAC1-4612-A483-3E1FFF23C430}" name="תשואה לפידיון" dataDxfId="597"/>
    <tableColumn id="11" xr3:uid="{CD57C382-40D7-48A5-93D4-F06B0669EAEF}" name="ערך נקוב****" dataDxfId="596"/>
    <tableColumn id="12" xr3:uid="{D08ACBA8-C5F6-45D7-9F3A-5B070895D21E}" name="שער***" dataDxfId="595"/>
    <tableColumn id="13" xr3:uid="{7D6C5B45-73EE-4844-9C61-F3D7D5C22DB2}" name="פדיון/ ריבית/ דיבידנד לקבל*****  " dataDxfId="594"/>
    <tableColumn id="14" xr3:uid="{6F6B8D79-8DF8-4FEF-8A43-AFA720503AFE}" name="שווי שוק" dataDxfId="593"/>
    <tableColumn id="15" xr3:uid="{A6B71706-D5C7-4BCF-946C-3E5242E3680C}" name="שעור מערך נקוב**** מונפק" dataDxfId="592"/>
    <tableColumn id="16" xr3:uid="{E1BAE1C6-06B7-4ADC-BC1C-F97DC8BF797C}" name="שעור מנכסי אפיק ההשקעה" dataDxfId="591"/>
    <tableColumn id="17" xr3:uid="{0D659EB7-7BC8-40D3-92B0-FF11DFB13F38}" name="שעור מסך נכסי השקעה**" dataDxfId="590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8022C69-B4D2-45D1-9B79-F08932D84801}" name="RowTitleRegion1.a1.b4.1" displayName="_RowTitleRegion1.a1.b4.1" ref="A1:B4" totalsRowShown="0" headerRowDxfId="589" dataDxfId="588" tableBorderDxfId="587" headerRowCellStyle="Normal_2007-16618" dataCellStyle="Normal_2007-16618">
  <autoFilter ref="A1:B4" xr:uid="{A8022C69-B4D2-45D1-9B79-F08932D84801}">
    <filterColumn colId="0" hiddenButton="1"/>
    <filterColumn colId="1" hiddenButton="1"/>
  </autoFilter>
  <tableColumns count="2">
    <tableColumn id="1" xr3:uid="{3C85B143-2343-4A55-A67A-630C82C35A64}" name="תאריך הדיווח" dataDxfId="586" dataCellStyle="Normal_2007-16618"/>
    <tableColumn id="2" xr3:uid="{F81F693F-55E3-482C-84BF-2F96654CA4AF}" name="31/12/2023" dataDxfId="585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62C1273-122B-4C60-A49B-26E198B73F8C}" name="TitleRegion1.a6.s13.1" displayName="TitleRegion1.a6.s13.1" ref="A6:S13" totalsRowShown="0" headerRowDxfId="584" dataDxfId="582" headerRowBorderDxfId="583" tableBorderDxfId="581">
  <autoFilter ref="A6:S13" xr:uid="{A62C1273-122B-4C60-A49B-26E198B73F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FA67396C-CCBE-45AB-9D65-B25D4ECAD610}" name="שם המנפיק/שם נייר ערך " dataDxfId="580"/>
    <tableColumn id="2" xr3:uid="{F73E0404-E7BE-4117-AF88-0E938DCB88CA}" name="מספר ני&quot;ע" dataDxfId="579"/>
    <tableColumn id="3" xr3:uid="{2E924842-A628-487D-A657-2CE379C2ED6F}" name="זירת מסחר" dataDxfId="578"/>
    <tableColumn id="4" xr3:uid="{935EDC07-05AF-459D-A5A4-8EE6D97B8360}" name="ספק מידע" dataDxfId="577"/>
    <tableColumn id="5" xr3:uid="{E5AB964B-58F4-42DE-AB1F-DEC9D434B188}" name="מספר מנפיק" dataDxfId="576"/>
    <tableColumn id="6" xr3:uid="{971E3925-EC4F-49E9-8F45-560CD9857AFF}" name="ענף מסחר" dataDxfId="575"/>
    <tableColumn id="7" xr3:uid="{78715012-6587-46A6-88A0-3D216DCED3BD}" name="דירוג" dataDxfId="574"/>
    <tableColumn id="8" xr3:uid="{F72B76EF-BA40-4DC9-BC0E-57320A519831}" name="שם מדרג" dataDxfId="573"/>
    <tableColumn id="9" xr3:uid="{26A2E727-9367-4C97-BA65-69EAD12680B7}" name="תאריך רכישה" dataDxfId="572"/>
    <tableColumn id="10" xr3:uid="{3938DDB3-159E-48F4-B0AE-6830311DD823}" name="מח&quot;מ" dataDxfId="571"/>
    <tableColumn id="11" xr3:uid="{699DF5DE-0426-47C7-83D4-545C4361B437}" name="סוג מטבע" dataDxfId="570"/>
    <tableColumn id="12" xr3:uid="{5C50C40A-8490-477B-B45D-8E8DE9CB54A8}" name="שיעור ריבית" dataDxfId="569"/>
    <tableColumn id="13" xr3:uid="{9836FBC2-96B5-42F5-B0B7-D1B2CAA1224F}" name="תשואה לפידיון" dataDxfId="568"/>
    <tableColumn id="14" xr3:uid="{D410CECC-4CCF-451A-8D6A-C4AFB97B08E7}" name="ערך נקוב****" dataDxfId="567"/>
    <tableColumn id="15" xr3:uid="{CFF38E75-A9E0-447F-9C1D-A0537AD825B9}" name="שער***" dataDxfId="566"/>
    <tableColumn id="16" xr3:uid="{25A61240-4C20-4F91-9970-CADB05ABB7A2}" name="שווי שוק" dataDxfId="565"/>
    <tableColumn id="17" xr3:uid="{BC7B80D7-9B4B-4DAB-8CA3-0C10671DF121}" name="שעור מערך נקוב מונפק" dataDxfId="564"/>
    <tableColumn id="18" xr3:uid="{F8457A6A-792F-4DEF-90CF-D6ED491EFE91}" name="שעור מנכסי אפיק ההשקעה" dataDxfId="563"/>
    <tableColumn id="19" xr3:uid="{9EBC88D8-51A2-4BF7-968B-B8298BF42D80}" name="שעור מסך נכסי השקעה**" dataDxfId="56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CD84B27-1BDB-4119-8E46-8DBCBA59D971}" name="RowTitleRegion1.a1.b4.1" displayName="_RowTitleRegion1.a1.b4.1_1" ref="A1:B4" totalsRowShown="0" headerRowDxfId="561" dataDxfId="560" tableBorderDxfId="559" headerRowCellStyle="Normal_2007-16618" dataCellStyle="Normal_2007-16618">
  <autoFilter ref="A1:B4" xr:uid="{7CD84B27-1BDB-4119-8E46-8DBCBA59D971}">
    <filterColumn colId="0" hiddenButton="1"/>
    <filterColumn colId="1" hiddenButton="1"/>
  </autoFilter>
  <tableColumns count="2">
    <tableColumn id="1" xr3:uid="{99A595E7-A289-4BFA-9216-6D6AD33140A1}" name="תאריך הדיווח" dataDxfId="558" dataCellStyle="Normal_2007-16618"/>
    <tableColumn id="2" xr3:uid="{95BB8F99-25F8-45A7-B4A0-CEA2B46012B3}" name="31/12/2023" dataDxfId="557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96FF5CC-75FA-4497-8363-E4B8CE991758}" name="TitleRegion1.a6.t320.1" displayName="TitleRegion1.a6.t320.1" ref="A6:T320" totalsRowShown="0" headerRowDxfId="556" dataDxfId="554" headerRowBorderDxfId="555" tableBorderDxfId="553">
  <autoFilter ref="A6:T320" xr:uid="{696FF5CC-75FA-4497-8363-E4B8CE9917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84367E7-6825-4536-98AB-96FC01B6BB90}" name="שם המנפיק/שם נייר ערך " dataDxfId="552"/>
    <tableColumn id="2" xr3:uid="{9B137CC7-F8C3-468B-A9D3-A419BBBFEAC7}" name="מספר ני&quot;ע" dataDxfId="551"/>
    <tableColumn id="3" xr3:uid="{F372E487-FA41-406E-AE08-B7ABA112D8B8}" name="זירת מסחר" dataDxfId="550"/>
    <tableColumn id="4" xr3:uid="{4199F645-53E0-41AA-A458-09C9F772A1F4}" name="ספק מידע" dataDxfId="549"/>
    <tableColumn id="5" xr3:uid="{1DD850CF-3133-4C25-BCF9-9927E188098C}" name="מספר מנפיק" dataDxfId="548"/>
    <tableColumn id="6" xr3:uid="{50135A46-E680-4B8A-850E-5B746636E452}" name="ענף מסחר" dataDxfId="547"/>
    <tableColumn id="7" xr3:uid="{C1E6D408-D55B-4E55-8988-B8A7B87191D2}" name="דירוג" dataDxfId="546"/>
    <tableColumn id="8" xr3:uid="{C2BB6B2D-4690-4E50-9BC8-2651E5F854CD}" name="שם מדרג" dataDxfId="545"/>
    <tableColumn id="9" xr3:uid="{A30ED264-74AB-4AB9-B1DB-781A0997BC84}" name="תאריך רכישה" dataDxfId="544"/>
    <tableColumn id="10" xr3:uid="{48061BC9-1613-4302-9F84-874C9245E1E2}" name="מח&quot;מ" dataDxfId="543"/>
    <tableColumn id="11" xr3:uid="{332157E9-DE78-4207-8E6C-8EDA51B76B77}" name="סוג מטבע" dataDxfId="542"/>
    <tableColumn id="12" xr3:uid="{1487DBFD-A218-40F6-AE06-7FE9A5AF47E4}" name="שיעור ריבית" dataDxfId="541"/>
    <tableColumn id="13" xr3:uid="{AFA3DF97-B938-4C59-B6CD-3C14477FB03B}" name="תשואה לפידיון" dataDxfId="540"/>
    <tableColumn id="14" xr3:uid="{F9E06471-8A18-4E66-AD6E-5554F23422C7}" name="ערך נקוב****" dataDxfId="539"/>
    <tableColumn id="15" xr3:uid="{5680E9DA-FCAF-4377-9AA2-013ECF2A773C}" name="שער***" dataDxfId="538"/>
    <tableColumn id="16" xr3:uid="{763329EE-23C5-401A-9E19-7A76DFFDA667}" name="פדיון/ ריבית/ דיבידנד לקבל*****  " dataDxfId="537"/>
    <tableColumn id="17" xr3:uid="{4B49FECA-15E4-4B71-BBB7-81C339F3204C}" name="שווי שוק" dataDxfId="536"/>
    <tableColumn id="18" xr3:uid="{C6E0C64D-5215-4972-B0C6-A7D7F51BE181}" name="שעור מערך נקוב מונפק" dataDxfId="535"/>
    <tableColumn id="19" xr3:uid="{1BD1F8E3-8B88-4A2B-9BC7-1D4DBC46909A}" name="שעור מנכסי אפיק ההשקעה" dataDxfId="534"/>
    <tableColumn id="20" xr3:uid="{9764C357-A917-4E51-AF96-1EAB3A9EC4A8}" name="שעור מסך נכסי השקעה**" dataDxfId="533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0B1B391-D95D-4BD5-9442-5F97A4F4BC7E}" name="RowTitleRegion1.a1.b4.1" displayName="_RowTitleRegion1.a1.b4.1_2" ref="A1:B4" totalsRowShown="0" headerRowDxfId="532" dataDxfId="531" tableBorderDxfId="530" headerRowCellStyle="Normal_2007-16618" dataCellStyle="Normal_2007-16618">
  <autoFilter ref="A1:B4" xr:uid="{60B1B391-D95D-4BD5-9442-5F97A4F4BC7E}">
    <filterColumn colId="0" hiddenButton="1"/>
    <filterColumn colId="1" hiddenButton="1"/>
  </autoFilter>
  <tableColumns count="2">
    <tableColumn id="1" xr3:uid="{31B8362A-5E21-48F8-9B3F-9864720920C7}" name="תאריך הדיווח" dataDxfId="529" dataCellStyle="Normal_2007-16618"/>
    <tableColumn id="2" xr3:uid="{B7D6EE15-BD40-4385-B8EE-109C6594DDC4}" name="31/12/2023" dataDxfId="528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1FABF90-9946-4D5F-8E79-F6D103CC6ABE}" name="TitleRegion1.a6.n263.1" displayName="TitleRegion1.a6.n263.1" ref="A6:N263" totalsRowShown="0" headerRowDxfId="527" dataDxfId="525" headerRowBorderDxfId="526" tableBorderDxfId="524">
  <autoFilter ref="A6:N263" xr:uid="{11FABF90-9946-4D5F-8E79-F6D103CC6A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4A30E12-18DF-4ACB-8E47-2F932F0A3F56}" name="שם המנפיק/שם נייר ערך " dataDxfId="523"/>
    <tableColumn id="2" xr3:uid="{82D6422A-B2C5-4584-AB38-8AB007B2F8F6}" name="מספר ני&quot;ע" dataDxfId="522"/>
    <tableColumn id="3" xr3:uid="{880AEBDA-5588-4869-A271-4381DF7FE88F}" name="זירת מסחר" dataDxfId="521"/>
    <tableColumn id="4" xr3:uid="{78625852-15C4-4083-B6A7-5830A3289959}" name="ספק מידע" dataDxfId="520"/>
    <tableColumn id="5" xr3:uid="{90FA8F6B-A6E8-4523-928A-BD9A771C87D9}" name="מספר מנפיק" dataDxfId="519"/>
    <tableColumn id="6" xr3:uid="{2DECEB47-8CD5-41DD-B735-D1B28151E584}" name="ענף מסחר" dataDxfId="518"/>
    <tableColumn id="7" xr3:uid="{4FC8DEB6-C703-4DF2-8EDF-DD1D7F2FA3B9}" name="סוג מטבע" dataDxfId="517"/>
    <tableColumn id="8" xr3:uid="{880CA0A9-19F1-4EE7-8B7A-2149D08D0ABE}" name="ערך נקוב****" dataDxfId="516"/>
    <tableColumn id="9" xr3:uid="{1C78E84F-442B-41DC-89DC-EBEAD7EAA2FD}" name="שער***" dataDxfId="515"/>
    <tableColumn id="10" xr3:uid="{6D906DAC-9E38-4D2A-B25B-7CB5A03B042C}" name="פדיון/ ריבית/ דיבידנד לקבל*****  " dataDxfId="514"/>
    <tableColumn id="11" xr3:uid="{54A0D825-6D20-4EB8-887F-0EDE01702CF0}" name="שווי שוק" dataDxfId="513"/>
    <tableColumn id="12" xr3:uid="{B0C283D1-DE46-4867-A827-99192B010E6B}" name="שעור מערך נקוב מונפק" dataDxfId="512"/>
    <tableColumn id="13" xr3:uid="{04E6F273-A0D2-4AD8-8915-485875444E98}" name="שעור מנכסי אפיק ההשקעה" dataDxfId="511"/>
    <tableColumn id="14" xr3:uid="{3D52E6E0-24BF-44CD-B95D-396AC69E827C}" name="שעור מסך נכסי השקעה**" dataDxfId="510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F8BA647-C23F-4F17-ABC1-DB0B744A96BC}" name="RowTitleRegion1.a1.b4.1" displayName="_RowTitleRegion1.a1.b4.1_3" ref="A1:B4" totalsRowShown="0" headerRowDxfId="509" dataDxfId="508" tableBorderDxfId="507" headerRowCellStyle="Normal_2007-16618" dataCellStyle="Normal_2007-16618">
  <autoFilter ref="A1:B4" xr:uid="{8F8BA647-C23F-4F17-ABC1-DB0B744A96BC}">
    <filterColumn colId="0" hiddenButton="1"/>
    <filterColumn colId="1" hiddenButton="1"/>
  </autoFilter>
  <tableColumns count="2">
    <tableColumn id="1" xr3:uid="{6741BDF2-4341-42FC-BE58-585111714824}" name="תאריך הדיווח" dataDxfId="506" dataCellStyle="Normal_2007-16618"/>
    <tableColumn id="2" xr3:uid="{D701ECE2-59BB-4B99-B182-1DA9809F1824}" name="31/12/2023" dataDxfId="505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1775404-5034-4CCC-894B-02C17941D6C5}" name="TitleRegion1.a6.m81.1" displayName="TitleRegion1.a6.m81.1" ref="A6:M81" totalsRowShown="0" headerRowDxfId="504" dataDxfId="502" headerRowBorderDxfId="503" tableBorderDxfId="501">
  <autoFilter ref="A6:M81" xr:uid="{11775404-5034-4CCC-894B-02C17941D6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C309AC3-0D40-4833-AAD7-AFD97C07E1A3}" name="שם המנפיק/שם נייר ערך " dataDxfId="500"/>
    <tableColumn id="2" xr3:uid="{B46724D4-AF1C-42F5-8600-4BD323811B7D}" name="מספר ני&quot;ע" dataDxfId="499"/>
    <tableColumn id="3" xr3:uid="{A1CDABD5-6E58-4554-92FF-3E8D45D8B0DE}" name="זירת מסחר" dataDxfId="498"/>
    <tableColumn id="4" xr3:uid="{121CA394-3EC1-4EDE-8639-5F61A7BB399E}" name="מספר מנפיק" dataDxfId="497"/>
    <tableColumn id="5" xr3:uid="{01730E19-5579-4A4B-A682-217E3DF6BC8D}" name="ענף מסחר" dataDxfId="496"/>
    <tableColumn id="6" xr3:uid="{E41E4071-4BD2-4960-B974-DCDD67316655}" name="סוג מטבע" dataDxfId="495"/>
    <tableColumn id="7" xr3:uid="{1CADDAC4-71CC-45DE-A41F-BCD80B474385}" name="ערך נקוב****" dataDxfId="494"/>
    <tableColumn id="8" xr3:uid="{D76F091C-E96B-49D5-9B9A-18061EAF12FC}" name="שער***" dataDxfId="493"/>
    <tableColumn id="9" xr3:uid="{5705FAA0-7B0B-4E69-BBD7-CB752EF5BE6F}" name="פדיון/ ריבית/ דיבידנד לקבל*****  " dataDxfId="492"/>
    <tableColumn id="10" xr3:uid="{722A8CD2-96C5-4126-A13C-251FBCD727AC}" name="שווי שוק" dataDxfId="491"/>
    <tableColumn id="11" xr3:uid="{D43EAA6A-593D-4DEE-AB25-DB4D0733C914}" name="שעור מערך נקוב מונפק" dataDxfId="490"/>
    <tableColumn id="12" xr3:uid="{F7C8A713-927E-481E-96D9-DC82F4846839}" name="שעור מנכסי אפיק ההשקעה" dataDxfId="489"/>
    <tableColumn id="13" xr3:uid="{7B7E9252-C604-4385-BB05-0A6D1328EDE6}" name="שעור מסך נכסי השקעה**" dataDxfId="488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D3B20B3-FA0E-4B5C-B6A7-3DF90DB2AB06}" name="RowTitleRegion1.a1.b4.1" displayName="_RowTitleRegion1.a1.b4.1_4" ref="A1:B4" totalsRowShown="0" headerRowDxfId="487" dataDxfId="486" tableBorderDxfId="485" headerRowCellStyle="Normal_2007-16618" dataCellStyle="Normal_2007-16618">
  <autoFilter ref="A1:B4" xr:uid="{8D3B20B3-FA0E-4B5C-B6A7-3DF90DB2AB06}">
    <filterColumn colId="0" hiddenButton="1"/>
    <filterColumn colId="1" hiddenButton="1"/>
  </autoFilter>
  <tableColumns count="2">
    <tableColumn id="1" xr3:uid="{F2877516-0357-433F-ADE6-A93FDCB2E74A}" name="תאריך הדיווח" dataDxfId="484" dataCellStyle="Normal_2007-16618"/>
    <tableColumn id="2" xr3:uid="{2C256A41-C51A-41ED-A7D5-2490EB3C1533}" name="31/12/2023" dataDxfId="483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6BD8F5F-0EFC-433D-9B70-41501017CF8A}" name="TitleRegion1.a6.n30.1" displayName="TitleRegion1.a6.n30.1" ref="A6:N30" totalsRowShown="0" headerRowDxfId="482" dataDxfId="480" headerRowBorderDxfId="481" tableBorderDxfId="479">
  <autoFilter ref="A6:N30" xr:uid="{B6BD8F5F-0EFC-433D-9B70-41501017CF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0A180B3-8A8B-4E77-9B44-6FB61569A6C6}" name="שם המנפיק/שם נייר ערך " dataDxfId="478"/>
    <tableColumn id="2" xr3:uid="{058E37EB-A55D-48C8-B3B7-2238F700071C}" name="מספר ני&quot;ע" dataDxfId="477"/>
    <tableColumn id="3" xr3:uid="{99E452AC-E3E6-4787-82BC-F3D5B4A9C667}" name="זירת מסחר" dataDxfId="476"/>
    <tableColumn id="4" xr3:uid="{C58A5631-313B-40B7-BF58-657A54BE71A9}" name="מספר מנפיק" dataDxfId="475"/>
    <tableColumn id="5" xr3:uid="{3E2B8B19-0933-458E-B8CB-43D0CC5B8D5F}" name="ענף מסחר" dataDxfId="474"/>
    <tableColumn id="6" xr3:uid="{C9F8F5ED-DF4F-47D2-B73D-1CA522859E10}" name="דירוג" dataDxfId="473"/>
    <tableColumn id="7" xr3:uid="{5959BB77-9645-4537-9FDF-673C5E5FD254}" name="שם מדרג" dataDxfId="472"/>
    <tableColumn id="8" xr3:uid="{9FD594F7-8A3F-4BEC-8E66-0E35E83BE09D}" name="סוג מטבע" dataDxfId="471"/>
    <tableColumn id="9" xr3:uid="{716D64CB-0DBE-4F8F-AFD6-DCDE87648258}" name="ערך נקוב****" dataDxfId="470"/>
    <tableColumn id="10" xr3:uid="{BEA88699-6BE4-4340-BB73-A13CACD96FE9}" name="שער***" dataDxfId="469"/>
    <tableColumn id="11" xr3:uid="{C940EDC6-0953-4CEF-83E7-958DE6171D4A}" name="שווי שוק" dataDxfId="468"/>
    <tableColumn id="12" xr3:uid="{81AF86D0-A86C-4A0F-8272-8172F05698EE}" name="שעור מערך נקוב מונפק" dataDxfId="467"/>
    <tableColumn id="13" xr3:uid="{6A58A003-0AD9-4DC2-B38C-D01E454AD310}" name="שעור מנכסי אפיק ההשקעה" dataDxfId="466"/>
    <tableColumn id="14" xr3:uid="{2341C24D-F4F5-4A8B-80A6-3BB0161E589B}" name="שעור מסך נכסי השקעה**" dataDxfId="465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8414C60-444C-49D5-A409-01AB40F051F0}" name="RowTitleRegion1.a1.b4.1" displayName="_RowTitleRegion1.a1.b4.1_5" ref="A1:B4" totalsRowShown="0" headerRowDxfId="464" dataDxfId="463" tableBorderDxfId="462" headerRowCellStyle="Normal_2007-16618" dataCellStyle="Normal_2007-16618">
  <autoFilter ref="A1:B4" xr:uid="{F8414C60-444C-49D5-A409-01AB40F051F0}">
    <filterColumn colId="0" hiddenButton="1"/>
    <filterColumn colId="1" hiddenButton="1"/>
  </autoFilter>
  <tableColumns count="2">
    <tableColumn id="1" xr3:uid="{F7057CDF-B955-4BCA-9DC3-B7C297C3C107}" name="תאריך הדיווח" dataDxfId="461" dataCellStyle="Normal_2007-16618"/>
    <tableColumn id="2" xr3:uid="{15767AA3-8FB3-4BAE-B0EC-6F4B5E3E5C1F}" name="31/12/2023" dataDxfId="460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728646B-E295-4884-BAAA-18688E5B9A14}" name="TitleRegion1.a6.k27.1" displayName="TitleRegion1.a6.k27.1" ref="A6:K27" totalsRowShown="0" headerRowDxfId="459" dataDxfId="457" headerRowBorderDxfId="458" tableBorderDxfId="456">
  <autoFilter ref="A6:K27" xr:uid="{0728646B-E295-4884-BAAA-18688E5B9A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826B744-778C-488F-A005-A9027F86D8F5}" name="שם המנפיק/שם נייר ערך" dataDxfId="455"/>
    <tableColumn id="2" xr3:uid="{BF8526E3-C972-46BF-9C00-3650280615E0}" name="מספר ני&quot;ע" dataDxfId="454"/>
    <tableColumn id="3" xr3:uid="{0E48EC7F-05F4-450D-8ADA-A93F9574C295}" name="זירת מסחר" dataDxfId="453"/>
    <tableColumn id="4" xr3:uid="{5A014F48-E26F-47D9-A51C-30A749EECFAA}" name="ענף מסחר" dataDxfId="452"/>
    <tableColumn id="5" xr3:uid="{17B0A369-DB33-4ABC-B1B2-28141AAFD14E}" name="סוג מטבע" dataDxfId="451"/>
    <tableColumn id="6" xr3:uid="{59A5909C-6296-4432-93E3-3E47CD3E6686}" name="ערך נקוב****" dataDxfId="450"/>
    <tableColumn id="7" xr3:uid="{B4C1E006-2F6F-4DAA-A884-B63A2FC7968C}" name="שער***" dataDxfId="449"/>
    <tableColumn id="8" xr3:uid="{3B81A0B1-1503-4773-9EB9-AAF953461B77}" name="שווי שוק" dataDxfId="448"/>
    <tableColumn id="9" xr3:uid="{DACA1F46-2FC0-4E01-8C7D-4762AD88C902}" name="שעור מערך נקוב מונפק" dataDxfId="447"/>
    <tableColumn id="10" xr3:uid="{743567DE-94B8-4EC6-9D40-E2A5D4DEF79A}" name="שעור מנכסי אפיק ההשקעה" dataDxfId="446"/>
    <tableColumn id="11" xr3:uid="{AEAF4FA1-B460-4A4A-86FF-8FD31C8E28A7}" name="שעור מסך נכסי השקעה**" dataDxfId="44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BECA85D-946B-4021-BD6E-77E0B41AC286}" name="RowTitleRegion1.a1.b4.1" displayName="_RowTitleRegion1.a1.b4.1_6" ref="A1:B4" totalsRowShown="0" headerRowDxfId="444" dataDxfId="443" tableBorderDxfId="442" headerRowCellStyle="Normal_2007-16618" dataCellStyle="Normal_2007-16618">
  <autoFilter ref="A1:B4" xr:uid="{CBECA85D-946B-4021-BD6E-77E0B41AC286}">
    <filterColumn colId="0" hiddenButton="1"/>
    <filterColumn colId="1" hiddenButton="1"/>
  </autoFilter>
  <tableColumns count="2">
    <tableColumn id="1" xr3:uid="{B05629E8-589E-41EB-9F17-E5646B1543BC}" name="תאריך הדיווח" dataDxfId="441" dataCellStyle="Normal_2007-16618"/>
    <tableColumn id="2" xr3:uid="{79F972F9-BDE5-49A0-8E0F-5FBC0B3159EB}" name="31/12/2023" dataDxfId="440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AC6A31B-1995-4E4B-893B-951F58720F52}" name="TitleRegion1.a6.k25.1" displayName="TitleRegion1.a6.k25.1" ref="A6:K25" totalsRowShown="0" headerRowDxfId="439" dataDxfId="437" headerRowBorderDxfId="438" tableBorderDxfId="436">
  <autoFilter ref="A6:K25" xr:uid="{2AC6A31B-1995-4E4B-893B-951F58720F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4899C12-5348-4AA4-BCCA-3642F7E45DB4}" name="שם המנפיק/שם נייר ערך" dataDxfId="435"/>
    <tableColumn id="2" xr3:uid="{7C8ADE25-887D-4A1F-A0BC-8100A0E22472}" name="מספר ני&quot;ע" dataDxfId="434"/>
    <tableColumn id="3" xr3:uid="{BC764802-E555-44E3-9871-9392C2F22024}" name="זירת מסחר" dataDxfId="433"/>
    <tableColumn id="4" xr3:uid="{27D64350-8EE1-4B74-BDFD-54F8B79198EE}" name="ענף מסחר" dataDxfId="432"/>
    <tableColumn id="5" xr3:uid="{BAFBD059-6719-4EF8-9A30-53B267DDB7AC}" name="סוג מטבע" dataDxfId="431"/>
    <tableColumn id="6" xr3:uid="{599C5696-87F2-4D64-8DCD-7250F25833D1}" name="ערך נקוב****" dataDxfId="430"/>
    <tableColumn id="7" xr3:uid="{1A491F68-1C1A-4025-86BC-11CC046BE985}" name="שער***" dataDxfId="429"/>
    <tableColumn id="8" xr3:uid="{82162C57-F1F6-4DDA-B64B-010430BC0180}" name="שווי שוק" dataDxfId="428"/>
    <tableColumn id="9" xr3:uid="{4B8D17B8-1F93-43F2-AD90-9C393E555301}" name="שעור מערך נקוב מונפק" dataDxfId="427"/>
    <tableColumn id="10" xr3:uid="{C210F1EB-FB29-4FFC-81D0-22E7B767F177}" name="שעור מנכסי אפיק ההשקעה" dataDxfId="426"/>
    <tableColumn id="11" xr3:uid="{BE9D9B34-65EE-415D-A4CD-FF9DB0EE27A6}" name="שעור מסך נכסי השקעה**" dataDxfId="425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5D1B6DD-C3CF-483E-8D18-00FDE83898A8}" name="RowTitleRegion1.a1.b4.1" displayName="_RowTitleRegion1.a1.b4.1_7" ref="A1:B4" totalsRowShown="0" headerRowDxfId="424" dataDxfId="423" tableBorderDxfId="422" headerRowCellStyle="Normal_2007-16618" dataCellStyle="Normal_2007-16618">
  <autoFilter ref="A1:B4" xr:uid="{A5D1B6DD-C3CF-483E-8D18-00FDE83898A8}">
    <filterColumn colId="0" hiddenButton="1"/>
    <filterColumn colId="1" hiddenButton="1"/>
  </autoFilter>
  <tableColumns count="2">
    <tableColumn id="1" xr3:uid="{80C75756-2611-4B7C-899B-EC8DCB80F1C8}" name="תאריך הדיווח" dataDxfId="421" dataCellStyle="Normal_2007-16618"/>
    <tableColumn id="2" xr3:uid="{D25BB9C2-3FD0-49A4-820B-799EED76C51D}" name="31/12/2023" dataDxfId="420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2B27FBB-666B-48E0-9F6C-A82CCA13AF60}" name="TitleRegion1.a6.j24.1" displayName="TitleRegion1.a6.j24.1" ref="A6:J24" totalsRowShown="0" headerRowDxfId="419" dataDxfId="417" headerRowBorderDxfId="418" tableBorderDxfId="416">
  <autoFilter ref="A6:J24" xr:uid="{52B27FBB-666B-48E0-9F6C-A82CCA13AF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8010B18-4F3C-49CE-8B3D-9D4FE76B6286}" name="שם המנפיק/שם נייר ערך" dataDxfId="415"/>
    <tableColumn id="2" xr3:uid="{F0E4AEF2-5D0D-4913-AAD2-1C0F45AE89FB}" name="מספר ני&quot;ע" dataDxfId="414"/>
    <tableColumn id="3" xr3:uid="{257612F1-2D75-4024-A45A-BDB04A0BBF64}" name="זירת מסחר" dataDxfId="413"/>
    <tableColumn id="4" xr3:uid="{2D54E116-4772-4E10-9112-07095898DF95}" name="ענף מסחר" dataDxfId="412"/>
    <tableColumn id="5" xr3:uid="{550FEA46-BA4C-4985-8201-639A5862708E}" name="סוג מטבע" dataDxfId="411"/>
    <tableColumn id="6" xr3:uid="{1904A18E-72CC-431A-B397-83F0CCAB2792}" name="ערך נקוב****" dataDxfId="410"/>
    <tableColumn id="7" xr3:uid="{11A2F366-243A-45A8-A46E-30758D320769}" name="שער***" dataDxfId="409"/>
    <tableColumn id="8" xr3:uid="{79697392-554A-486A-AD5E-DD43E8E6059E}" name="שווי שוק" dataDxfId="408"/>
    <tableColumn id="9" xr3:uid="{6C83840C-12E3-4630-95F0-AA609D79E01B}" name="שעור מנכסי אפיק ההשקעה" dataDxfId="407"/>
    <tableColumn id="10" xr3:uid="{FB4C92E4-21AD-4411-BB83-11FF58D19972}" name="שעור מסך נכסי השקעה**" dataDxfId="406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6CDDD58-CF94-4E99-996F-0041CEE0997C}" name="RowTitleRegion1.a1.b4.1" displayName="_RowTitleRegion1.a1.b4.1_8" ref="A1:B4" totalsRowShown="0" headerRowDxfId="405" dataDxfId="404" tableBorderDxfId="403" headerRowCellStyle="Normal_2007-16618" dataCellStyle="Normal_2007-16618">
  <autoFilter ref="A1:B4" xr:uid="{B6CDDD58-CF94-4E99-996F-0041CEE0997C}">
    <filterColumn colId="0" hiddenButton="1"/>
    <filterColumn colId="1" hiddenButton="1"/>
  </autoFilter>
  <tableColumns count="2">
    <tableColumn id="1" xr3:uid="{2B2C451C-8A87-4D71-AA79-D316DBD33DF4}" name="תאריך הדיווח" dataDxfId="402" dataCellStyle="Normal_2007-16618"/>
    <tableColumn id="2" xr3:uid="{36E50557-590B-40B8-B823-140FE44BAE84}" name="31/12/2023" dataDxfId="401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E4CFBA7-99B4-4073-A84F-716D16A18A63}" name="TitleRegion1.a6.p13.1" displayName="TitleRegion1.a6.p13.1" ref="A6:P13" totalsRowShown="0" headerRowDxfId="400" dataDxfId="398" headerRowBorderDxfId="399" tableBorderDxfId="397">
  <autoFilter ref="A6:P13" xr:uid="{6E4CFBA7-99B4-4073-A84F-716D16A18A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EA6D668C-9B77-459F-929A-B6A156A54FC9}" name="שם המנפיק/שם נייר ערך" dataDxfId="396"/>
    <tableColumn id="2" xr3:uid="{C51B0AFC-92EB-435F-95F5-B3EF07440F15}" name="מספר ני&quot;ע" dataDxfId="395"/>
    <tableColumn id="3" xr3:uid="{BE105FBC-ACDB-4FB6-BCAA-261B8F80B6F6}" name="נכס הבסיס" dataDxfId="394"/>
    <tableColumn id="4" xr3:uid="{911B0E6C-9611-48B5-9327-CE15697DC6C0}" name="דירוג" dataDxfId="393"/>
    <tableColumn id="5" xr3:uid="{9C41090B-7F37-41A7-AE2F-4E7E5E4940A0}" name="שם מדרג" dataDxfId="392"/>
    <tableColumn id="6" xr3:uid="{8BB52713-B8C5-44C3-8F0B-5830E5549C31}" name="תאריך רכישה" dataDxfId="391"/>
    <tableColumn id="7" xr3:uid="{D0A2AFDD-E149-4C79-B67A-DAE9879A6E01}" name="מח&quot;מ" dataDxfId="390"/>
    <tableColumn id="8" xr3:uid="{2C9A038B-B84B-4FD9-A72E-F5436060B80C}" name="סוג מטבע" dataDxfId="389"/>
    <tableColumn id="9" xr3:uid="{9E22EAB4-BAAE-4FF3-92A1-F330D0C5749C}" name="שיעור ריבית" dataDxfId="388"/>
    <tableColumn id="10" xr3:uid="{CC13C410-2F69-4E72-BC66-9A8AA5F3FC83}" name="תשואה לפידיון" dataDxfId="387"/>
    <tableColumn id="11" xr3:uid="{225BDFE0-EB09-4447-B2C8-3CCDFD7E318E}" name="ערך נקוב****" dataDxfId="386"/>
    <tableColumn id="12" xr3:uid="{26A890A8-724C-4BE8-9038-FA3EB705AE81}" name="שער***" dataDxfId="385"/>
    <tableColumn id="13" xr3:uid="{5132AF3A-1DFC-4684-BB34-76BCFB1897A3}" name="שווי שוק" dataDxfId="384"/>
    <tableColumn id="14" xr3:uid="{B40B35E7-EB51-419A-AA0A-EFD8B1C71DC0}" name="שעור מערך נקוב מונפק" dataDxfId="383"/>
    <tableColumn id="15" xr3:uid="{6B627557-82F1-40EA-A528-086BC2B84618}" name="שעור מנכסי אפיק ההשקעה" dataDxfId="382"/>
    <tableColumn id="16" xr3:uid="{887082C3-BDE4-45F0-B8D1-A73FB20BD2CC}" name="שעור מסך נכסי השקעה**" dataDxfId="381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2CE2F29-B4CB-493D-A2B7-B5AEA17B733A}" name="RowTitleRegion1.a1.b4.1" displayName="_RowTitleRegion1.a1.b4.1_9" ref="A1:B4" totalsRowShown="0" headerRowDxfId="380" dataDxfId="379" tableBorderDxfId="378" headerRowCellStyle="Normal_2007-16618" dataCellStyle="Normal_2007-16618">
  <autoFilter ref="A1:B4" xr:uid="{F2CE2F29-B4CB-493D-A2B7-B5AEA17B733A}">
    <filterColumn colId="0" hiddenButton="1"/>
    <filterColumn colId="1" hiddenButton="1"/>
  </autoFilter>
  <tableColumns count="2">
    <tableColumn id="1" xr3:uid="{E64F21E6-B822-411D-A41F-9EC7693B3C05}" name="תאריך הדיווח" dataDxfId="377" dataCellStyle="Normal_2007-16618"/>
    <tableColumn id="2" xr3:uid="{6980B4AA-23F7-4B1D-B216-A3F2D505988B}" name="31/12/2023" dataDxfId="376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64AE88D-B842-42E7-BA81-159E3623F4CB}" name="TitleRegion1.a6.o12.1" displayName="TitleRegion1.a6.o12.1" ref="A6:O12" totalsRowShown="0" headerRowDxfId="375" dataDxfId="373" headerRowBorderDxfId="374" tableBorderDxfId="372">
  <autoFilter ref="A6:O12" xr:uid="{B64AE88D-B842-42E7-BA81-159E3623F4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7ED6F69-B1E5-4491-861B-099FACBE6EE4}" name="שם המנפיק/שם נייר ערך" dataDxfId="371"/>
    <tableColumn id="2" xr3:uid="{59A1B5CB-FD02-4C72-92C9-0E7E882DC613}" name="מספר ני&quot;ע" dataDxfId="370"/>
    <tableColumn id="3" xr3:uid="{9694659B-E0C1-4EEF-916C-4D99F1142B9E}" name="דירוג" dataDxfId="369"/>
    <tableColumn id="4" xr3:uid="{84CF0137-785F-4D7C-8933-38BB727A9780}" name="שם מדרג" dataDxfId="368"/>
    <tableColumn id="5" xr3:uid="{F407758E-5D09-4B4C-8F41-76FFDD645275}" name="תאריך רכישה" dataDxfId="367"/>
    <tableColumn id="6" xr3:uid="{493030D2-28FF-427E-93E2-5A4BC9D0A90E}" name="מח&quot;מ" dataDxfId="366"/>
    <tableColumn id="7" xr3:uid="{58ACAA29-89FE-47C0-9CC8-282EFF4196B0}" name="סוג מטבע" dataDxfId="365"/>
    <tableColumn id="8" xr3:uid="{15A6C535-8778-429A-8705-35CC7A0F6744}" name="שיעור ריבית" dataDxfId="364"/>
    <tableColumn id="9" xr3:uid="{3D990081-B39C-4D59-A8EB-B35860D1E245}" name="תשואה לפידיון" dataDxfId="363"/>
    <tableColumn id="10" xr3:uid="{F1664DF1-0F8D-4C93-A664-62A68CA15AC9}" name="ערך נקוב****" dataDxfId="362"/>
    <tableColumn id="11" xr3:uid="{A03FF54D-11A7-465B-8E72-95F190FB28C9}" name="שער***" dataDxfId="361"/>
    <tableColumn id="12" xr3:uid="{BEADB9FE-4095-4C1C-96F5-779D70D930D9}" name="שווי הוגן" dataDxfId="360"/>
    <tableColumn id="13" xr3:uid="{EE983A2C-504D-42E7-B4A1-037DB2FA95DF}" name="שעור מערך נקוב מונפק" dataDxfId="359"/>
    <tableColumn id="14" xr3:uid="{10B04A0A-99FC-4AE0-8C5D-567599BDC8FD}" name="שעור מנכסי אפיק ההשקעה" dataDxfId="358"/>
    <tableColumn id="15" xr3:uid="{B52F48B5-6D0F-4EF4-9CE7-C30365456525}" name="שעור מסך נכסי השקעה**" dataDxfId="357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522DED0-3AF3-4963-9B5A-FD935F37B765}" name="RowTitleRegion1.a1.b4.1" displayName="_RowTitleRegion1.a1.b4.1_10" ref="A1:B4" totalsRowShown="0" headerRowDxfId="356" dataDxfId="355" tableBorderDxfId="354" headerRowCellStyle="Normal_2007-16618" dataCellStyle="Normal_2007-16618">
  <autoFilter ref="A1:B4" xr:uid="{8522DED0-3AF3-4963-9B5A-FD935F37B765}">
    <filterColumn colId="0" hiddenButton="1"/>
    <filterColumn colId="1" hiddenButton="1"/>
  </autoFilter>
  <tableColumns count="2">
    <tableColumn id="1" xr3:uid="{7E251DC3-ACF7-4B5E-B72D-92EEEFF73B73}" name="תאריך הדיווח" dataDxfId="353" dataCellStyle="Normal_2007-16618"/>
    <tableColumn id="2" xr3:uid="{7779F928-9EE6-4B08-B516-31581D1B1EFB}" name="31/12/2023" dataDxfId="352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2DA5BFD-06F1-4C4C-8F6C-2E2D72E4C2B1}" name="TitleRegion1.a6.r17.1" displayName="TitleRegion1.a6.r17.1" ref="A6:R17" totalsRowShown="0" headerRowDxfId="351" dataDxfId="349" headerRowBorderDxfId="350" tableBorderDxfId="348">
  <autoFilter ref="A6:R17" xr:uid="{B2DA5BFD-06F1-4C4C-8F6C-2E2D72E4C2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B70DD3A4-6397-40C2-89BC-A3BB29F02FCC}" name="שם המנפיק/שם נייר ערך" dataDxfId="347"/>
    <tableColumn id="2" xr3:uid="{C5E60B06-7EDA-4225-925E-6518D56A4B9A}" name="מספר ני&quot;ע" dataDxfId="346"/>
    <tableColumn id="3" xr3:uid="{F8852317-1C86-4120-8D89-439022D418B3}" name="ספק המידע" dataDxfId="345"/>
    <tableColumn id="4" xr3:uid="{BEC4E0A1-0D6C-4593-A1F1-8EB239CD8B18}" name="מספר מנפיק" dataDxfId="344"/>
    <tableColumn id="5" xr3:uid="{BCF658E8-CB23-42EA-9842-902D160E48ED}" name="ענף מסחר" dataDxfId="343"/>
    <tableColumn id="6" xr3:uid="{949CA5F8-AA40-4E2F-804A-440F23D13F5D}" name="דירוג" dataDxfId="342"/>
    <tableColumn id="7" xr3:uid="{D2491295-9C2C-4711-9BF6-200A29534CCD}" name="שם מדרג" dataDxfId="341"/>
    <tableColumn id="8" xr3:uid="{D332A15C-AC15-44D6-876B-36FA5877277C}" name="תאריך רכישה" dataDxfId="340"/>
    <tableColumn id="9" xr3:uid="{8AE33027-0429-4CC1-BB0B-16E1709D6242}" name="מח&quot;מ" dataDxfId="339"/>
    <tableColumn id="10" xr3:uid="{9FDEF53A-006A-4551-8F07-D33AB465FC64}" name="סוג מטבע" dataDxfId="338"/>
    <tableColumn id="11" xr3:uid="{CAC3439F-A861-47A5-8E0C-AB559164123B}" name="שיעור ריבית" dataDxfId="337"/>
    <tableColumn id="12" xr3:uid="{BA156DA9-7F7D-4AF3-AF91-543B18842F14}" name="תשואה לפידיון" dataDxfId="336"/>
    <tableColumn id="13" xr3:uid="{7B4C8AF3-0E5D-4C69-9F7E-A395413A318C}" name="ערך נקוב****" dataDxfId="335"/>
    <tableColumn id="14" xr3:uid="{AA9CBEC4-2C69-4DB2-A9F4-A335994A3D14}" name="שער***" dataDxfId="334"/>
    <tableColumn id="15" xr3:uid="{05A1F416-17AC-4670-8CC8-82B903470F5C}" name="שווי הוגן" dataDxfId="333"/>
    <tableColumn id="16" xr3:uid="{D4EC3D54-D7E8-47A7-8FAE-D9DAB4090299}" name="שעור מערך נקוב מונפק" dataDxfId="332"/>
    <tableColumn id="17" xr3:uid="{A519E2A6-7F27-4C57-8092-8102B4DE63DD}" name="שעור מנכסי אפיק ההשקעה" dataDxfId="331"/>
    <tableColumn id="18" xr3:uid="{E9BD7457-DD2A-4CD9-85B6-8402D8530E93}" name="שעור מסך נכסי השקעה**" dataDxfId="33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9570C65-153A-4A5B-BEE7-9CB0A91EB7AA}" name="RowTitleRegion1.a1.b4.1" displayName="_RowTitleRegion1.a1.b4.1_11" ref="A1:B4" totalsRowShown="0" headerRowDxfId="329" dataDxfId="328" tableBorderDxfId="327" headerRowCellStyle="Normal_2007-16618" dataCellStyle="Normal_2007-16618">
  <autoFilter ref="A1:B4" xr:uid="{59570C65-153A-4A5B-BEE7-9CB0A91EB7AA}">
    <filterColumn colId="0" hiddenButton="1"/>
    <filterColumn colId="1" hiddenButton="1"/>
  </autoFilter>
  <tableColumns count="2">
    <tableColumn id="1" xr3:uid="{57C4E9FE-85AF-4A0F-8ACD-52EA2AB61E75}" name="תאריך הדיווח" dataDxfId="326" dataCellStyle="Normal_2007-16618"/>
    <tableColumn id="2" xr3:uid="{F476FA67-0D46-418A-AE95-A94073668A0D}" name="31/12/2023" dataDxfId="325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3847689-1F9C-48C0-9FB5-09F4A594412B}" name="TitleRegion1.a6.r45.1" displayName="TitleRegion1.a6.r45.1" ref="A6:R45" totalsRowShown="0" headerRowDxfId="324" dataDxfId="322" headerRowBorderDxfId="323" tableBorderDxfId="321">
  <autoFilter ref="A6:R45" xr:uid="{33847689-1F9C-48C0-9FB5-09F4A59441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10B460C-B720-42F5-B1A2-FC730CF563C5}" name="שם המנפיק/שם נייר ערך" dataDxfId="320"/>
    <tableColumn id="2" xr3:uid="{D3FD919F-551A-42F8-AADD-3E6490442842}" name="מספר ני&quot;ע" dataDxfId="319"/>
    <tableColumn id="3" xr3:uid="{043D95FD-C5B5-4DF9-8615-8F2F08DAC272}" name="ספק המידע" dataDxfId="318"/>
    <tableColumn id="4" xr3:uid="{71337E65-D0B5-4423-8E1D-8E254F132DEF}" name="מספר מנפיק" dataDxfId="317"/>
    <tableColumn id="5" xr3:uid="{BD66956C-17EE-4B65-BE83-49999792ADAC}" name="ענף מסחר" dataDxfId="316"/>
    <tableColumn id="6" xr3:uid="{1F842474-1F36-4632-ADE0-AF2CE8E8ED01}" name="דירוג" dataDxfId="315"/>
    <tableColumn id="7" xr3:uid="{D298AC23-706E-4CC4-BC3E-AAAB89D692B7}" name="שם מדרג" dataDxfId="314"/>
    <tableColumn id="8" xr3:uid="{7B2DD87A-F1F5-4AA0-B2C4-09C2F7DE5D4C}" name="תאריך רכישה" dataDxfId="313"/>
    <tableColumn id="9" xr3:uid="{34B898E1-74BB-43BA-87F5-04048DCC6EAE}" name="מח&quot;מ" dataDxfId="312"/>
    <tableColumn id="10" xr3:uid="{DA0C42B5-028A-4844-AC67-BEF732778BB1}" name="סוג מטבע" dataDxfId="311"/>
    <tableColumn id="11" xr3:uid="{A6E87AF5-6E06-4AFD-8CF8-88AFCA90C0AA}" name="שיעור ריבית" dataDxfId="310"/>
    <tableColumn id="12" xr3:uid="{A8690FA5-3B8B-45DA-A9C9-725C8CA90172}" name="תשואה לפידיון" dataDxfId="309"/>
    <tableColumn id="13" xr3:uid="{56490D11-ED56-46C6-9A62-9D2E82450516}" name="ערך נקוב****" dataDxfId="308"/>
    <tableColumn id="14" xr3:uid="{E140BCD2-E2DF-45DC-B036-C2D32A88E20E}" name="שער***" dataDxfId="307"/>
    <tableColumn id="15" xr3:uid="{55ADDE25-3F31-4093-B725-0CFA57017DF6}" name="שווי הוגן" dataDxfId="306"/>
    <tableColumn id="16" xr3:uid="{8DDF36EA-5E03-4F5A-AA7F-9A8E5E22140E}" name="שעור מערך נקוב מונפק" dataDxfId="305"/>
    <tableColumn id="17" xr3:uid="{B869B0EB-5FA0-44C7-A4BF-942685560C8E}" name="שעור מנכסי אפיק ההשקעה" dataDxfId="304"/>
    <tableColumn id="18" xr3:uid="{C9AE168D-96C3-413D-977A-79E67BA7DD34}" name="שעור מסך נכסי השקעה**" dataDxfId="303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8E14D7A-AA71-40CA-8CFA-280B580FF1AA}" name="RowTitleRegion1.a1.b4.1" displayName="_RowTitleRegion1.a1.b4.1_12" ref="A1:B4" totalsRowShown="0" headerRowDxfId="302" dataDxfId="301" tableBorderDxfId="300" headerRowCellStyle="Normal_2007-16618" dataCellStyle="Normal_2007-16618">
  <autoFilter ref="A1:B4" xr:uid="{88E14D7A-AA71-40CA-8CFA-280B580FF1AA}">
    <filterColumn colId="0" hiddenButton="1"/>
    <filterColumn colId="1" hiddenButton="1"/>
  </autoFilter>
  <tableColumns count="2">
    <tableColumn id="1" xr3:uid="{39FE3511-603B-4094-BABF-B21588999DBB}" name="תאריך הדיווח" dataDxfId="299" dataCellStyle="Normal_2007-16618"/>
    <tableColumn id="2" xr3:uid="{A46DAFAF-9661-4CC5-8EFE-753659B1E65D}" name="31/12/2023" dataDxfId="298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CEC52A6-20A5-4511-B05C-5B002790FB8C}" name="TitleRegion1.a6.l62.1" displayName="TitleRegion1.a6.l62.1" ref="A6:L62" totalsRowShown="0" headerRowDxfId="297" dataDxfId="295" headerRowBorderDxfId="296" tableBorderDxfId="294">
  <autoFilter ref="A6:L62" xr:uid="{DCEC52A6-20A5-4511-B05C-5B002790FB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4E68029-590C-42D4-8341-426F763D6E81}" name="שם המנפיק/שם נייר ערך" dataDxfId="293"/>
    <tableColumn id="2" xr3:uid="{FB424DE4-9128-48A0-8670-33B2C8D510D6}" name="מספר ני&quot;ע" dataDxfId="292"/>
    <tableColumn id="3" xr3:uid="{1AD48270-93F3-4E5E-A901-76FB888E4880}" name="ספק המידע" dataDxfId="291"/>
    <tableColumn id="4" xr3:uid="{D4F407D6-BF12-47AD-B513-8BD039BE726B}" name="מספר מנפיק" dataDxfId="290"/>
    <tableColumn id="5" xr3:uid="{FAB2DC78-DD2A-4B83-9BCB-0BDE8242C210}" name="ענף מסחר" dataDxfId="289"/>
    <tableColumn id="6" xr3:uid="{C3B2DB8E-2817-428B-A186-5ACF15689670}" name="סוג מטבע" dataDxfId="288"/>
    <tableColumn id="7" xr3:uid="{3A0A7AAC-7D8C-4C6F-930B-BA0B50F77AB7}" name="ערך נקוב****" dataDxfId="287"/>
    <tableColumn id="8" xr3:uid="{186D7224-77AD-433B-A340-D2A5421F3FAC}" name="שער***" dataDxfId="286"/>
    <tableColumn id="9" xr3:uid="{FE424D88-D353-42FF-8894-0A574025357D}" name="שווי הוגן" dataDxfId="285"/>
    <tableColumn id="10" xr3:uid="{1060CECF-DD6D-4517-8AAE-6E4AF0B8B58F}" name="שעור מערך נקוב מונפק" dataDxfId="284"/>
    <tableColumn id="11" xr3:uid="{CFF13AA1-CA89-4558-999D-87AD166BACDA}" name="שעור מנכסי אפיק ההשקעה" dataDxfId="283"/>
    <tableColumn id="12" xr3:uid="{5EE680D6-D72A-4CCC-B20D-9C585DC902D6}" name="שעור מסך נכסי השקעה**" dataDxfId="282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43169EF-5F1B-4E68-801E-2CA526FE6971}" name="RowTitleRegion1.a1.b4.1" displayName="_RowTitleRegion1.a1.b4.1_13" ref="A1:B4" totalsRowShown="0" headerRowDxfId="281" dataDxfId="280" tableBorderDxfId="279" headerRowCellStyle="Normal_2007-16618" dataCellStyle="Normal_2007-16618">
  <autoFilter ref="A1:B4" xr:uid="{243169EF-5F1B-4E68-801E-2CA526FE6971}">
    <filterColumn colId="0" hiddenButton="1"/>
    <filterColumn colId="1" hiddenButton="1"/>
  </autoFilter>
  <tableColumns count="2">
    <tableColumn id="1" xr3:uid="{B321B87D-7CC7-4981-B329-20D5CC5C6226}" name="תאריך הדיווח" dataDxfId="278" dataCellStyle="Normal_2007-16618"/>
    <tableColumn id="2" xr3:uid="{A5C56945-C90D-486C-8B4F-D3C29E895CAC}" name="31/12/2023" dataDxfId="277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3857455-4CE8-4A8C-9F25-E46A47140CE5}" name="TitleRegion1.a6.j232.1" displayName="TitleRegion1.a6.j232.1" ref="A6:J232" totalsRowShown="0" headerRowDxfId="276" dataDxfId="274" headerRowBorderDxfId="275" tableBorderDxfId="273">
  <autoFilter ref="A6:J232" xr:uid="{23857455-4CE8-4A8C-9F25-E46A47140C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C39A3C3-4057-4295-A9A6-73498C964558}" name="שם המנפיק/שם נייר ערך" dataDxfId="272"/>
    <tableColumn id="2" xr3:uid="{10984736-2816-4F50-A72F-6E8F65D486C6}" name="מספר ני&quot;ע" dataDxfId="271"/>
    <tableColumn id="3" xr3:uid="{4B332DB4-83BD-4DE7-9851-B87CF8BF62F9}" name="סוג מטבע" dataDxfId="270"/>
    <tableColumn id="4" xr3:uid="{E2C9759E-18F9-4AE0-A9C8-65901607D4F7}" name="תאריך רכישה" dataDxfId="269"/>
    <tableColumn id="5" xr3:uid="{BDB70B4A-6B16-4F24-AEF9-A6E4E286D8A5}" name="ערך נקוב****" dataDxfId="268"/>
    <tableColumn id="6" xr3:uid="{B8CD6D73-6F22-4EEE-ACA1-2B3F1CDD7BB4}" name="שער***" dataDxfId="267"/>
    <tableColumn id="7" xr3:uid="{58853312-DB6F-4C9E-9B9A-6AD01CF11A11}" name="שווי הוגן" dataDxfId="266"/>
    <tableColumn id="8" xr3:uid="{2DA635B6-4BF1-4BFB-9352-675D59E07F89}" name="שעור מערך נקוב מונפק" dataDxfId="265"/>
    <tableColumn id="9" xr3:uid="{10576403-2881-41A2-A0F6-54565BA0D28E}" name="שעור מנכסי אפיק ההשקעה" dataDxfId="264"/>
    <tableColumn id="10" xr3:uid="{95F8D531-83C4-474F-A480-DB7C16AD491A}" name="שעור מסך נכסי השקעה**" dataDxfId="263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81CE5AB-FA6E-41F7-97DD-BE8D4FB5A09B}" name="RowTitleRegion1.a1.b4.1" displayName="_RowTitleRegion1.a1.b4.1_14" ref="A1:B4" totalsRowShown="0" headerRowDxfId="262" dataDxfId="261" tableBorderDxfId="260" headerRowCellStyle="Normal_2007-16618" dataCellStyle="Normal_2007-16618">
  <autoFilter ref="A1:B4" xr:uid="{A81CE5AB-FA6E-41F7-97DD-BE8D4FB5A09B}">
    <filterColumn colId="0" hiddenButton="1"/>
    <filterColumn colId="1" hiddenButton="1"/>
  </autoFilter>
  <tableColumns count="2">
    <tableColumn id="1" xr3:uid="{1647DCC7-3561-427B-B5DC-54700B2ABBB5}" name="תאריך הדיווח" dataDxfId="259" dataCellStyle="Normal_2007-16618"/>
    <tableColumn id="2" xr3:uid="{97FB40D2-EAF8-4F09-97B0-5D833F0B60D1}" name="31/12/2023" dataDxfId="258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ADE0AC7-F438-42DF-89FD-C134A24C4A9F}" name="TitleRegion1.a6.k15.1" displayName="TitleRegion1.a6.k15.1" ref="A6:K15" totalsRowShown="0" headerRowDxfId="257" dataDxfId="255" headerRowBorderDxfId="256" tableBorderDxfId="254">
  <autoFilter ref="A6:K15" xr:uid="{DADE0AC7-F438-42DF-89FD-C134A24C4A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3F1CA66-72FF-4160-A22E-8A77544FAD13}" name="שם המנפיק/שם נייר ערך" dataDxfId="253"/>
    <tableColumn id="2" xr3:uid="{89A401DA-A19C-403B-8B27-6686231DABD1}" name="מספר ני&quot;ע" dataDxfId="252"/>
    <tableColumn id="3" xr3:uid="{C8F31AED-1C01-430A-913B-3A545CD7FA44}" name="ענף מסחר" dataDxfId="251"/>
    <tableColumn id="4" xr3:uid="{67D66951-67F4-40CB-9E70-C25B08AA072F}" name="סוג מטבע" dataDxfId="250"/>
    <tableColumn id="5" xr3:uid="{CB877CAC-D9C5-4C41-BAFD-D5A4E47BD32E}" name="תאריך רכישה" dataDxfId="249"/>
    <tableColumn id="6" xr3:uid="{C134231C-1EDE-4923-8C42-09D3DA8E908F}" name="ערך נקוב****" dataDxfId="248"/>
    <tableColumn id="7" xr3:uid="{50906C7A-F44C-4ACC-B7CD-E8193059BCE7}" name="שער***" dataDxfId="247"/>
    <tableColumn id="8" xr3:uid="{FAA7EBFD-1AC3-4810-ACD6-10152501F89E}" name="שווי הוגן" dataDxfId="246"/>
    <tableColumn id="9" xr3:uid="{99AA8BFF-2C3B-4A06-99B5-2A0E9DECCF69}" name="שעור מערך נקוב מונפק" dataDxfId="245"/>
    <tableColumn id="10" xr3:uid="{3AEA17DC-5145-4BEE-A086-36844FE89FF9}" name="שעור מנכסי אפיק ההשקעה" dataDxfId="244">
      <calculatedColumnFormula>IFERROR(H7/$H$9,0)</calculatedColumnFormula>
    </tableColumn>
    <tableColumn id="11" xr3:uid="{BEF8CF56-21C7-4B3D-B14F-FC072E8F71E1}" name="שעור מסך נכסי השקעה**" dataDxfId="243">
      <calculatedColumnFormula>H7/'סכום נכסי הקרן'!$C$41</calculatedColumnFormula>
    </tableColumn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A84552E-B141-410D-BFD9-EC87D0E7DD14}" name="RowTitleRegion1.a1.b4.1" displayName="_RowTitleRegion1.a1.b4.1_15" ref="A1:B4" totalsRowShown="0" headerRowDxfId="242" dataDxfId="241" tableBorderDxfId="240" headerRowCellStyle="Normal_2007-16618" dataCellStyle="Normal_2007-16618">
  <autoFilter ref="A1:B4" xr:uid="{EA84552E-B141-410D-BFD9-EC87D0E7DD14}">
    <filterColumn colId="0" hiddenButton="1"/>
    <filterColumn colId="1" hiddenButton="1"/>
  </autoFilter>
  <tableColumns count="2">
    <tableColumn id="1" xr3:uid="{379429EA-6414-496F-BCE0-535C86173958}" name="תאריך הדיווח" dataDxfId="239" dataCellStyle="Normal_2007-16618"/>
    <tableColumn id="2" xr3:uid="{3848916E-54D7-4E7A-B0E6-D135A4754965}" name="31/12/2023" dataDxfId="23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8057EEC-4658-4E62-9E3E-61A4792B8EBB}" name="TitleRegion1.a6.k20.1" displayName="TitleRegion1.a6.k20.1" ref="A6:K20" totalsRowShown="0" headerRowDxfId="237" dataDxfId="235" headerRowBorderDxfId="236" tableBorderDxfId="234">
  <autoFilter ref="A6:K20" xr:uid="{38057EEC-4658-4E62-9E3E-61A4792B8E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9BCD7AC-AA78-41C5-8EB8-F9E45C6C3383}" name="שם המנפיק/שם נייר ערך" dataDxfId="233"/>
    <tableColumn id="2" xr3:uid="{4F2E2C5B-B22A-47FA-A6DD-498C1E74B988}" name="מספר ני&quot;ע" dataDxfId="232"/>
    <tableColumn id="3" xr3:uid="{4C9C2416-B196-48D8-B86F-B39299ABFB11}" name="ענף מסחר" dataDxfId="231"/>
    <tableColumn id="4" xr3:uid="{68D8A296-FE76-4B24-A346-48DA3C420477}" name="סוג מטבע" dataDxfId="230"/>
    <tableColumn id="5" xr3:uid="{806959FF-457A-4C44-87DD-3509D75151ED}" name="תאריך רכישה" dataDxfId="229"/>
    <tableColumn id="6" xr3:uid="{28A8CBAC-76EE-43CE-9CD6-BA5E01E7F10A}" name="ערך נקוב****" dataDxfId="228"/>
    <tableColumn id="7" xr3:uid="{256347E4-2901-4516-9551-4340555F8766}" name="שער***" dataDxfId="227"/>
    <tableColumn id="8" xr3:uid="{DD3DBECB-F035-42F4-9210-8C6B5ED1DF97}" name="שווי הוגן" dataDxfId="226"/>
    <tableColumn id="9" xr3:uid="{0BD923A0-215A-4155-822D-69F73D2E8C37}" name="שעור מערך נקוב מונפק" dataDxfId="225"/>
    <tableColumn id="10" xr3:uid="{677B99E7-8DDF-4A21-924F-D9810C746805}" name="שעור מנכסי אפיק ההשקעה" dataDxfId="224"/>
    <tableColumn id="11" xr3:uid="{70EAD12E-1FC8-4603-8F0A-3FB1584C1AB0}" name="שעור מסך נכסי השקעה**" dataDxfId="22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89CFF1-9FDD-4AD9-B6A1-B189061611BC}" name="RowTitleRegion1.a1.b4.1" displayName="_RowTitleRegion1.a1.b4.1_16" ref="A1:B4" totalsRowShown="0" headerRowDxfId="222" dataDxfId="221" tableBorderDxfId="220" headerRowCellStyle="Normal_2007-16618" dataCellStyle="Normal_2007-16618">
  <autoFilter ref="A1:B4" xr:uid="{CD89CFF1-9FDD-4AD9-B6A1-B189061611BC}">
    <filterColumn colId="0" hiddenButton="1"/>
    <filterColumn colId="1" hiddenButton="1"/>
  </autoFilter>
  <tableColumns count="2">
    <tableColumn id="1" xr3:uid="{B438C784-FB5E-4F69-8FDE-101A4784B591}" name="תאריך הדיווח" dataDxfId="219" dataCellStyle="Normal_2007-16618"/>
    <tableColumn id="2" xr3:uid="{9869716C-F15E-4784-9CED-059B459A74B9}" name="31/12/2023" dataDxfId="218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38F037D-3423-47E1-9278-411F0C6F7FB9}" name="TitleRegion1.a6.j365.1" displayName="TitleRegion1.a6.j365.1" ref="A6:J365" totalsRowShown="0" headerRowDxfId="217" dataDxfId="215" headerRowBorderDxfId="216" tableBorderDxfId="214">
  <autoFilter ref="A6:J365" xr:uid="{938F037D-3423-47E1-9278-411F0C6F7F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4F687CF-229D-4E61-91D2-C0CE0B36BF42}" name="שם המנפיק/שם נייר ערך" dataDxfId="213"/>
    <tableColumn id="2" xr3:uid="{202B1511-2685-493E-80E2-217E3BA0D790}" name="מספר ני&quot;ע" dataDxfId="212"/>
    <tableColumn id="3" xr3:uid="{29B9E95C-8C1D-4ED7-9157-EDAEB9066295}" name="ענף מסחר" dataDxfId="211"/>
    <tableColumn id="4" xr3:uid="{FAED69D8-42BC-403E-B995-B8B5430F7473}" name="סוג מטבע" dataDxfId="210"/>
    <tableColumn id="5" xr3:uid="{ACE98B46-73F1-4D45-97E7-2E5438C99BB7}" name="תאריך רכישה" dataDxfId="209"/>
    <tableColumn id="6" xr3:uid="{D5E2E481-A250-4814-ABFB-49966A36EC00}" name="ערך נקוב****" dataDxfId="208"/>
    <tableColumn id="7" xr3:uid="{CA97A6A9-CBFE-44CF-8E2E-EB91057B70BB}" name="שער***" dataDxfId="207"/>
    <tableColumn id="8" xr3:uid="{851AFB16-840E-4E02-B793-63C625CC0070}" name="שווי הוגן" dataDxfId="206"/>
    <tableColumn id="9" xr3:uid="{ABFE6C77-8BE2-44F0-B889-8D6A5DAAB12D}" name="שעור מנכסי אפיק ההשקעה" dataDxfId="205"/>
    <tableColumn id="10" xr3:uid="{98B1D667-7DFB-416A-9EDE-CD419A25EA9B}" name="שעור מסך נכסי השקעה**" dataDxfId="204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08B5BE2-60ED-45F0-BC49-63748EADC583}" name="RowTitleRegion1.a1.b4.1" displayName="_RowTitleRegion1.a1.b4.1_17" ref="A1:B4" totalsRowShown="0" headerRowDxfId="203" dataDxfId="202" tableBorderDxfId="201" headerRowCellStyle="Normal_2007-16618" dataCellStyle="Normal_2007-16618">
  <autoFilter ref="A1:B4" xr:uid="{B08B5BE2-60ED-45F0-BC49-63748EADC583}">
    <filterColumn colId="0" hiddenButton="1"/>
    <filterColumn colId="1" hiddenButton="1"/>
  </autoFilter>
  <tableColumns count="2">
    <tableColumn id="1" xr3:uid="{F859A765-A07C-4243-BF80-0893E40F7529}" name="תאריך הדיווח" dataDxfId="200" dataCellStyle="Normal_2007-16618"/>
    <tableColumn id="2" xr3:uid="{1B0DDCB9-E1FF-4F74-8CAD-D0CBC8BD997E}" name="31/12/2023" dataDxfId="199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8DF2126-057F-4074-A89C-4449FBBE3F66}" name="TitleRegion1.a6.p13.1" displayName="TitleRegion1.a6.p13.1_" ref="A6:P13" totalsRowShown="0" headerRowDxfId="198" dataDxfId="196" headerRowBorderDxfId="197" tableBorderDxfId="195">
  <autoFilter ref="A6:P13" xr:uid="{98DF2126-057F-4074-A89C-4449FBBE3F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B8C3F5B-ECEA-4E51-ACC4-3A0AACFD19F1}" name="שם המנפיק/שם נייר ערך" dataDxfId="194"/>
    <tableColumn id="2" xr3:uid="{247A2386-5045-4C1A-B4B7-CF3B2D9A783D}" name="מספר ני&quot;ע" dataDxfId="193"/>
    <tableColumn id="3" xr3:uid="{5C5A85D9-FE20-46BF-8E91-4AFB76584D80}" name="נכס הבסיס" dataDxfId="192"/>
    <tableColumn id="4" xr3:uid="{AADD499E-5AC7-475C-99F7-28E93027D579}" name="דירוג" dataDxfId="191"/>
    <tableColumn id="5" xr3:uid="{53B3C660-041B-4905-B536-A8F482E10DE6}" name="שם מדרג" dataDxfId="190"/>
    <tableColumn id="6" xr3:uid="{2500B4C5-EF39-4A8A-952D-E05301139851}" name="תאריך רכישה" dataDxfId="189"/>
    <tableColumn id="7" xr3:uid="{A4833E91-5F37-40F5-A372-7EFEFA87A2A4}" name="מח&quot;מ" dataDxfId="188"/>
    <tableColumn id="8" xr3:uid="{32FAED48-4B61-41E6-AE4B-AED9D7ECC470}" name="סוג מטבע" dataDxfId="187"/>
    <tableColumn id="9" xr3:uid="{F14A258F-E002-4693-95D4-5366AC51D1A8}" name="שיעור ריבית" dataDxfId="186"/>
    <tableColumn id="10" xr3:uid="{EC8F6BEF-CF33-4915-80C2-26B5F7D0390B}" name="תשואה לפידיון" dataDxfId="185"/>
    <tableColumn id="11" xr3:uid="{ADEBA870-0E61-4BA2-A268-64C98C669152}" name="ערך נקוב****" dataDxfId="184"/>
    <tableColumn id="12" xr3:uid="{6CFB4DEE-E2A2-4405-9077-C0AF0AB0C85F}" name="שער***" dataDxfId="183"/>
    <tableColumn id="13" xr3:uid="{35A8CCC0-6B26-4940-8598-F7F2CDB5CC2C}" name="שווי הוגן" dataDxfId="182"/>
    <tableColumn id="14" xr3:uid="{496812D1-451D-46D7-816A-BA569173A296}" name="שעור מערך נקוב מונפק" dataDxfId="181"/>
    <tableColumn id="15" xr3:uid="{6DECCDF9-4970-46B5-A5A0-93F0BA13F6D5}" name="שעור מנכסי אפיק ההשקעה" dataDxfId="180"/>
    <tableColumn id="16" xr3:uid="{62320D93-92A9-43BC-B136-A10B7DF7F8DD}" name="שעור מסך נכסי השקעה**" dataDxfId="179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C2AB2A8-21A9-4929-8735-77AFC7FDC5BF}" name="RowTitleRegion1.a1.b4.1" displayName="_RowTitleRegion1.a1.b4.1_18" ref="A1:B4" totalsRowShown="0" headerRowDxfId="178" dataDxfId="177" tableBorderDxfId="176" headerRowCellStyle="Normal_2007-16618" dataCellStyle="Normal_2007-16618">
  <autoFilter ref="A1:B4" xr:uid="{2C2AB2A8-21A9-4929-8735-77AFC7FDC5BF}">
    <filterColumn colId="0" hiddenButton="1"/>
    <filterColumn colId="1" hiddenButton="1"/>
  </autoFilter>
  <tableColumns count="2">
    <tableColumn id="1" xr3:uid="{3FC0264A-BD94-4ADB-8E56-41BA68F2F6C6}" name="תאריך הדיווח" dataDxfId="175" dataCellStyle="Normal_2007-16618"/>
    <tableColumn id="2" xr3:uid="{53F8BD81-E865-43FC-BAB0-398FC0EF61E5}" name="31/12/2023" dataDxfId="174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B58FB1C-1DD0-4612-A163-24A7C726BF4F}" name="TitleRegion1.a5.q387.1" displayName="TitleRegion1.a5.q387.1" ref="A5:Q387" totalsRowShown="0" headerRowDxfId="173" dataDxfId="171" headerRowBorderDxfId="172">
  <autoFilter ref="A5:Q387" xr:uid="{7B58FB1C-1DD0-4612-A163-24A7C726BF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D924A8E7-E599-42D2-80B5-00FC0E5D9047}" name="שם המנפיק/שם נייר ערך" dataDxfId="170"/>
    <tableColumn id="2" xr3:uid="{FE3C76F7-2169-44CF-BB3B-836B0C922E21}" name="קונסורציום כן/לא" dataDxfId="169"/>
    <tableColumn id="3" xr3:uid="{86BF364A-0D68-4117-8B57-85E1D466D163}" name="מספר ני&quot;ע" dataDxfId="168"/>
    <tableColumn id="4" xr3:uid="{62A87674-7A5F-401A-B354-98593259BBEE}" name="מספר מנפיק" dataDxfId="167"/>
    <tableColumn id="5" xr3:uid="{DD6D52E1-4DDD-497C-9177-F34BC76D0A84}" name="דירוג" dataDxfId="166"/>
    <tableColumn id="6" xr3:uid="{575D95A8-AA9B-4D8A-9197-CC0BBB9C097C}" name="תאריך רכישה" dataDxfId="165"/>
    <tableColumn id="7" xr3:uid="{2A1E485E-52F8-4BE3-9A10-648CD8C4B915}" name="שם מדרג" dataDxfId="164"/>
    <tableColumn id="8" xr3:uid="{F7EA973E-840F-4B2A-87B0-07E6D4373BB5}" name="מח&quot;מ" dataDxfId="163"/>
    <tableColumn id="9" xr3:uid="{F3A54210-E78F-4CD2-83E7-3224F787FC31}" name="ענף משק" dataDxfId="162"/>
    <tableColumn id="10" xr3:uid="{DB9B0ACE-63A2-4910-84B1-2015BA167FED}" name="סוג מטבע" dataDxfId="161"/>
    <tableColumn id="11" xr3:uid="{A548AEA7-A777-4938-BACD-C5423F5995BD}" name="שיעור ריבית ממוצע" dataDxfId="160"/>
    <tableColumn id="12" xr3:uid="{08F3635F-5E8A-49A0-9757-A44E4FB770B7}" name="תשואה לפידיון" dataDxfId="159"/>
    <tableColumn id="13" xr3:uid="{2AACB4BF-552C-4F47-A975-994BF7F0E5BD}" name="ערך נקוב****" dataDxfId="158"/>
    <tableColumn id="14" xr3:uid="{A7ECEC09-37A0-4D05-8716-DABB09E998EE}" name="שער***" dataDxfId="157"/>
    <tableColumn id="15" xr3:uid="{7F5FF206-5859-4506-8368-381E50F9679F}" name="שווי הוגן" dataDxfId="156"/>
    <tableColumn id="16" xr3:uid="{6D884623-66C2-45AF-AFC5-8F1D7995DEE1}" name="שעור מנכסי אפיק ההשקעה" dataDxfId="155"/>
    <tableColumn id="17" xr3:uid="{B1F8807B-A4D4-4176-888B-6B72EA3A743E}" name="שעור מסך נכסי השקעה**" dataDxfId="15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8C7884F-1AF5-4627-A2F0-5BF17C6611A7}" name="RowTitleRegion1.a1.b4.1" displayName="_RowTitleRegion1.a1.b4.1_19" ref="A1:B4" totalsRowShown="0" headerRowDxfId="153" dataDxfId="152" tableBorderDxfId="151" headerRowCellStyle="Normal_2007-16618" dataCellStyle="Normal_2007-16618">
  <autoFilter ref="A1:B4" xr:uid="{58C7884F-1AF5-4627-A2F0-5BF17C6611A7}">
    <filterColumn colId="0" hiddenButton="1"/>
    <filterColumn colId="1" hiddenButton="1"/>
  </autoFilter>
  <tableColumns count="2">
    <tableColumn id="1" xr3:uid="{9F5A5995-B695-474C-BBA8-FCEDE39E6C22}" name="תאריך הדיווח" dataDxfId="150" dataCellStyle="Normal_2007-16618"/>
    <tableColumn id="2" xr3:uid="{FD10CC45-04FB-498A-98C1-0C7BB3FD1740}" name="31/12/2023" dataDxfId="149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05E6960-64D5-4406-A722-9C692F8ADB3A}" name="TitleRegion1.a5.n12.1" displayName="TitleRegion1.a5.n12.1" ref="A5:N12" totalsRowShown="0" headerRowDxfId="148" dataDxfId="146" headerRowBorderDxfId="147">
  <autoFilter ref="A5:N12" xr:uid="{505E6960-64D5-4406-A722-9C692F8ADB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52C0B0C-A879-49B8-A743-8D56BA0F6795}" name="שם המנפיק/שם נייר ערך" dataDxfId="145"/>
    <tableColumn id="2" xr3:uid="{0309F278-791F-4109-92BE-E6CB8843F78E}" name="מספר ני&quot;ע" dataDxfId="144"/>
    <tableColumn id="3" xr3:uid="{F5A7E26B-1BFD-43C9-987B-EF03F774B3BC}" name="מספר מנפיק" dataDxfId="143"/>
    <tableColumn id="4" xr3:uid="{2C204D79-ED84-4383-8ADF-04F4014D47E3}" name="דירוג" dataDxfId="142"/>
    <tableColumn id="5" xr3:uid="{D390CC96-5DF1-452A-8226-90434272E1CC}" name="שם מדרג" dataDxfId="141"/>
    <tableColumn id="6" xr3:uid="{1B4C02C8-BC0E-4812-B111-D1F0C72C9B18}" name="מח&quot;מ" dataDxfId="140"/>
    <tableColumn id="7" xr3:uid="{A5CFAAF3-6B06-4C5A-BBB4-49BBBB8D4E49}" name="סוג מטבע" dataDxfId="139"/>
    <tableColumn id="8" xr3:uid="{C0DC0C9A-1B74-4E72-8E93-CFDE27AA770B}" name="תנאי ושיעור ריבית" dataDxfId="138"/>
    <tableColumn id="9" xr3:uid="{316CB3BA-6B7E-4872-93EE-4D1379B45D58}" name="תשואה לפידיון" dataDxfId="137"/>
    <tableColumn id="10" xr3:uid="{8764B427-5F50-4153-A3CA-DC08CC16EAFB}" name="ערך נקוב****" dataDxfId="136"/>
    <tableColumn id="11" xr3:uid="{5A0D691A-674B-47D4-8759-32D78E1A978A}" name="שער***" dataDxfId="135"/>
    <tableColumn id="12" xr3:uid="{70D9C628-32A8-4984-B333-71567912AE8E}" name="שווי הוגן" dataDxfId="134"/>
    <tableColumn id="13" xr3:uid="{BC2363D9-6222-4ACC-815E-8FF55AF24FF6}" name="שעור מנכסי אפיק ההשקעה" dataDxfId="133"/>
    <tableColumn id="14" xr3:uid="{CEFAF831-86F8-4F6A-9D8D-33F85B2E3A50}" name="שעור מסך נכסי השקעה**" dataDxfId="132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4181EDC-A0B1-46A8-A79B-E5A12FFBF298}" name="RowTitleRegion1.a1.b4.1" displayName="_RowTitleRegion1.a1.b4.1_20" ref="A1:B4" totalsRowShown="0" headerRowDxfId="131" dataDxfId="130" tableBorderDxfId="129" headerRowCellStyle="Normal_2007-16618" dataCellStyle="Normal_2007-16618">
  <autoFilter ref="A1:B4" xr:uid="{84181EDC-A0B1-46A8-A79B-E5A12FFBF298}">
    <filterColumn colId="0" hiddenButton="1"/>
    <filterColumn colId="1" hiddenButton="1"/>
  </autoFilter>
  <tableColumns count="2">
    <tableColumn id="1" xr3:uid="{8D36ADF0-24CD-40B9-A25E-B21DC761F955}" name="תאריך הדיווח" dataDxfId="128" dataCellStyle="Normal_2007-16618"/>
    <tableColumn id="2" xr3:uid="{7B162FB7-E055-433A-9B91-77D483E47C2A}" name="31/12/2023" dataDxfId="127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C4841F9-5373-4459-A05D-51E2B1B3AE79}" name="TitleRegion1.a5.i19.1" displayName="TitleRegion1.a5.i19.1" ref="A5:I19" totalsRowShown="0" headerRowDxfId="126" dataDxfId="124" headerRowBorderDxfId="125">
  <autoFilter ref="A5:I19" xr:uid="{6C4841F9-5373-4459-A05D-51E2B1B3AE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08C93A6-8654-4758-8A2A-D3F847F4EE0F}" name="שם המנפיק/שם נייר ערך" dataDxfId="123"/>
    <tableColumn id="2" xr3:uid="{F83840A1-1068-45D3-A532-1FFC157D4B0F}" name="תאריך שערוך אחרון" dataDxfId="122"/>
    <tableColumn id="3" xr3:uid="{00D164B0-D6BF-43C7-A849-2925DB53FEBD}" name="אופי הנכס" dataDxfId="121"/>
    <tableColumn id="4" xr3:uid="{2F15CBC6-5F19-4D69-9DBA-84CC261BF566}" name="שעור תשואה במהלך התקופה" dataDxfId="120" dataCellStyle="Percent"/>
    <tableColumn id="5" xr3:uid="{606C0067-25C8-49EE-9641-D632F5527F69}" name="סוג מטבע" dataDxfId="119"/>
    <tableColumn id="6" xr3:uid="{81833BBF-CC90-4A73-B434-2316BEEB46F8}" name="שווי משוערך" dataDxfId="118"/>
    <tableColumn id="7" xr3:uid="{02E15413-B5F9-44E2-908B-88FC3DDBD840}" name="שעור מנכסי אפיק ההשקעה" dataDxfId="117">
      <calculatedColumnFormula>IFERROR(F6/$F$8,0)</calculatedColumnFormula>
    </tableColumn>
    <tableColumn id="8" xr3:uid="{CEE645D7-6ABD-479F-8F17-F2413F2B4857}" name="שעור מסך נכסי השקעה" dataDxfId="116">
      <calculatedColumnFormula>F6/'סכום נכסי הקרן'!$C$41</calculatedColumnFormula>
    </tableColumn>
    <tableColumn id="9" xr3:uid="{10918C06-DD1F-4E27-8FB7-5C9322CD7B9C}" name="כתובת הנכס" dataDxfId="115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A1D38F3-5F56-49A3-95EA-CFB3CBD750F9}" name="RowTitleRegion1.a1.b4.1" displayName="_RowTitleRegion1.a1.b4.1_21" ref="A1:B4" totalsRowShown="0" headerRowDxfId="114" dataDxfId="113" tableBorderDxfId="112" headerRowCellStyle="Normal_2007-16618" dataCellStyle="Normal_2007-16618">
  <autoFilter ref="A1:B4" xr:uid="{5A1D38F3-5F56-49A3-95EA-CFB3CBD750F9}">
    <filterColumn colId="0" hiddenButton="1"/>
    <filterColumn colId="1" hiddenButton="1"/>
  </autoFilter>
  <tableColumns count="2">
    <tableColumn id="1" xr3:uid="{422DD820-8B63-4161-BC34-D8E7CD88FBFC}" name="תאריך הדיווח" dataDxfId="111" dataCellStyle="Normal_2007-16618"/>
    <tableColumn id="2" xr3:uid="{62226A4D-2D86-4076-AF0E-DCB53735ECF4}" name="31/12/2023" dataDxfId="110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5FE8B4A-6B93-4B26-B65A-186D46889E28}" name="TitleRegion1.a5.j8.1" displayName="TitleRegion1.a5.j8.1" ref="A5:J8" totalsRowShown="0" headerRowDxfId="109" headerRowBorderDxfId="108">
  <autoFilter ref="A5:J8" xr:uid="{05FE8B4A-6B93-4B26-B65A-186D46889E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1DAC38D-53BE-4738-8E95-1C91966B3DBB}" name="שם המנפיק/שם נייר ערך"/>
    <tableColumn id="2" xr3:uid="{7A14211C-AE28-4D5B-BEC9-2E0B2706D8AF}" name="מספר מנפיק"/>
    <tableColumn id="3" xr3:uid="{2EEAFE01-4D3F-4D77-A92D-3024D9FFABBC}" name="דירוג"/>
    <tableColumn id="4" xr3:uid="{97AF419D-7F61-4970-88DF-2DE29DCFAAA1}" name="שם המדרג"/>
    <tableColumn id="5" xr3:uid="{03735607-324E-4F52-BD14-CD56067A3410}" name="שעור הריבית"/>
    <tableColumn id="6" xr3:uid="{4436A5CB-52E9-4E0F-9317-4A663F41DDDC}" name="סוג מטבע"/>
    <tableColumn id="7" xr3:uid="{132107E0-A06D-40CB-AA3B-E099C8B48F82}" name="תשואה לפדיון"/>
    <tableColumn id="8" xr3:uid="{9BC14F5A-061A-49C7-A9F4-E3B7703D3FB5}" name="שווי הוגן"/>
    <tableColumn id="9" xr3:uid="{767D3409-6257-4640-B55D-8EF9D7AB69BB}" name="שעור מנכסי אפיק ההשקעה"/>
    <tableColumn id="10" xr3:uid="{0970C693-7FD6-4604-9504-B118E3980727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4D6AF64-FC47-474F-BE64-AB3D33B369BC}" name="RowTitleRegion1.a1.b4.1" displayName="_RowTitleRegion1.a1.b4.1_22" ref="A1:B4" totalsRowShown="0" headerRowDxfId="107" dataDxfId="106" tableBorderDxfId="105" headerRowCellStyle="Normal_2007-16618" dataCellStyle="Normal_2007-16618">
  <autoFilter ref="A1:B4" xr:uid="{94D6AF64-FC47-474F-BE64-AB3D33B369BC}">
    <filterColumn colId="0" hiddenButton="1"/>
    <filterColumn colId="1" hiddenButton="1"/>
  </autoFilter>
  <tableColumns count="2">
    <tableColumn id="1" xr3:uid="{D4E6ECA8-DD71-4C74-AB4C-A5311B3191EF}" name="תאריך הדיווח" dataDxfId="104" dataCellStyle="Normal_2007-16618"/>
    <tableColumn id="2" xr3:uid="{8B16E60C-B190-4EE7-932D-F2CFA3234224}" name="31/12/2023" dataDxfId="103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595CE2E-8592-4565-9389-3DDF13157A66}" name="TitleRegion1.a5.j22.1" displayName="TitleRegion1.a5.j22.1" ref="A5:J22" totalsRowShown="0" headerRowDxfId="102" dataDxfId="100" headerRowBorderDxfId="101">
  <autoFilter ref="A5:J22" xr:uid="{A595CE2E-8592-4565-9389-3DDF13157A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5820A7E-0727-45CB-ACD6-E1F819BB1247}" name="שם המנפיק/שם נייר ערך" dataDxfId="99"/>
    <tableColumn id="2" xr3:uid="{8CE80E43-7223-46F7-90DA-2BCE83680418}" name="מספר ני&quot;ע" dataDxfId="98"/>
    <tableColumn id="3" xr3:uid="{C19E8637-CC1A-4B90-B27E-CB588D2E38E1}" name="דירוג" dataDxfId="97"/>
    <tableColumn id="4" xr3:uid="{581F21EE-5F20-43E4-8B9C-8A7B43650BB1}" name="שם המדרג" dataDxfId="96"/>
    <tableColumn id="5" xr3:uid="{280F58D8-B977-4E9C-ADF5-D944E39574F7}" name="שעור הריבית" dataDxfId="95"/>
    <tableColumn id="6" xr3:uid="{A011B804-DA85-4C21-8FE3-A34484AA8704}" name="סוג מטבע" dataDxfId="94"/>
    <tableColumn id="7" xr3:uid="{B62BC67C-D4B6-49DB-846E-27B32996A09B}" name="תשואה לפדיון" dataDxfId="93"/>
    <tableColumn id="8" xr3:uid="{C74D7166-2121-47DB-BE47-B981B43B7B51}" name="שווי הוגן" dataDxfId="92"/>
    <tableColumn id="9" xr3:uid="{EE94161A-1AA6-467A-A40B-441F46F78580}" name="שעור מנכסי אפיק ההשקעה" dataDxfId="91">
      <calculatedColumnFormula>IFERROR(H6/$H$8,0)</calculatedColumnFormula>
    </tableColumn>
    <tableColumn id="10" xr3:uid="{E07C3C7D-B061-40C5-A6A2-C54BE7FB5F75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0FCBA7D-C517-4F6C-BA21-ED3BF3896300}" name="RowTitleRegion1.a1.b4.1" displayName="_RowTitleRegion1.a1.b4.1_23" ref="A1:B4" totalsRowShown="0" headerRowDxfId="89" dataDxfId="88" tableBorderDxfId="87" headerRowCellStyle="Normal_2007-16618" dataCellStyle="Normal_2007-16618">
  <autoFilter ref="A1:B4" xr:uid="{30FCBA7D-C517-4F6C-BA21-ED3BF3896300}">
    <filterColumn colId="0" hiddenButton="1"/>
    <filterColumn colId="1" hiddenButton="1"/>
  </autoFilter>
  <tableColumns count="2">
    <tableColumn id="1" xr3:uid="{D5DD7522-5230-4AEF-B244-C8592C66BA56}" name="תאריך הדיווח" dataDxfId="86" dataCellStyle="Normal_2007-16618"/>
    <tableColumn id="2" xr3:uid="{34C2938B-F498-46D0-99BB-0CBD4FB36387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90F2C46-16DC-4FF2-927D-5B73C088C68E}" name="TitleRegion1.a5.c173.1" displayName="TitleRegion1.a5.c173.1" ref="A5:C173" totalsRowShown="0" headerRowBorderDxfId="84">
  <autoFilter ref="A5:C173" xr:uid="{690F2C46-16DC-4FF2-927D-5B73C088C68E}">
    <filterColumn colId="0" hiddenButton="1"/>
    <filterColumn colId="1" hiddenButton="1"/>
    <filterColumn colId="2" hiddenButton="1"/>
  </autoFilter>
  <tableColumns count="3">
    <tableColumn id="1" xr3:uid="{1CDEDE95-73AA-48C1-A3DF-D15CBF8A4A4E}" name="שם המנפיק/שם נייר ערך" dataDxfId="83"/>
    <tableColumn id="2" xr3:uid="{101FAAEF-E028-45A1-88F3-389F122D30C8}" name="סכום ההתחייבות" dataDxfId="82"/>
    <tableColumn id="3" xr3:uid="{D2814F5C-E26C-423D-A779-CA998FEE10FB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ED8F0BA-3C81-43CE-A35C-289FDD769A55}" name="RowTitleRegion1.a1.b4.1" displayName="_RowTitleRegion1.a1.b4.1_24" ref="A1:B4" totalsRowShown="0" headerRowDxfId="80" dataDxfId="79" tableBorderDxfId="78" headerRowCellStyle="Normal_2007-16618" dataCellStyle="Normal_2007-16618">
  <autoFilter ref="A1:B4" xr:uid="{2ED8F0BA-3C81-43CE-A35C-289FDD769A55}">
    <filterColumn colId="0" hiddenButton="1"/>
    <filterColumn colId="1" hiddenButton="1"/>
  </autoFilter>
  <tableColumns count="2">
    <tableColumn id="1" xr3:uid="{3128EDBC-B3B7-4B88-84F9-425EDD69F316}" name="תאריך הדיווח" dataDxfId="77" dataCellStyle="Normal_2007-16618"/>
    <tableColumn id="2" xr3:uid="{78B06406-F617-42C9-85A0-F8A9DF0E7C9E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75D6637-83D6-4BFD-8F4F-260A2A2BFD41}" name="TitleRegion1.a5.o11.1" displayName="TitleRegion1.a5.o11.1" ref="A5:O11" totalsRowShown="0" headerRowDxfId="75" dataDxfId="73" headerRowBorderDxfId="74" tableBorderDxfId="72">
  <autoFilter ref="A5:O11" xr:uid="{975D6637-83D6-4BFD-8F4F-260A2A2BFD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7CEF4DE-0960-443A-AE30-2B3FDE3DB82F}" name="שם המנפיק/שם נייר ערך" dataDxfId="71"/>
    <tableColumn id="2" xr3:uid="{4D4AD574-0D4C-4FDF-A7EF-BDBEBCA4898B}" name="מספר ני&quot;ע" dataDxfId="70"/>
    <tableColumn id="3" xr3:uid="{0F9E99F9-BAB7-42FB-90DD-D633D63572D8}" name="ענף מסחר" dataDxfId="69"/>
    <tableColumn id="4" xr3:uid="{D6196602-6DBF-4981-9ABF-2148A7BF273E}" name="דירוג" dataDxfId="68"/>
    <tableColumn id="5" xr3:uid="{2BBD14A0-14E2-4EC8-9111-6BC8975B2B81}" name="שם מדרג" dataDxfId="67"/>
    <tableColumn id="6" xr3:uid="{0A40A7C1-C637-4AE1-A909-055EF72F7E5F}" name="תאריך רכישה" dataDxfId="66"/>
    <tableColumn id="7" xr3:uid="{27B23A87-BA7E-43E2-9E26-676774EDEC90}" name="מח&quot;מ" dataDxfId="65"/>
    <tableColumn id="8" xr3:uid="{531D22FE-8DD4-4499-90F5-8DC24257FE96}" name="סוג מטבע" dataDxfId="64"/>
    <tableColumn id="9" xr3:uid="{F7D4BB30-65D4-4B6A-BC9A-C6E86AC6D3C6}" name="שיעור ריבית" dataDxfId="63"/>
    <tableColumn id="10" xr3:uid="{3C9AE93C-DBAE-4F29-BEEA-A7BE8DF7FF49}" name="ריבית אפקטיבית" dataDxfId="62"/>
    <tableColumn id="11" xr3:uid="{3439C12F-6BD7-4046-A45A-465DD84EB845}" name="ערך נקוב ****" dataDxfId="61"/>
    <tableColumn id="12" xr3:uid="{E436F76C-C5AC-4740-950E-9B2D01DFE46B}" name="עלות מתואמת" dataDxfId="60"/>
    <tableColumn id="13" xr3:uid="{24BA70DE-F22A-4C63-BE07-6BCC267A3F4C}" name="שעור מערך נקוב מונפק" dataDxfId="59"/>
    <tableColumn id="14" xr3:uid="{4A19DC4B-3F13-47EE-BBEE-376855A1D077}" name="שעור מנכסי אפיק ההשקעה" dataDxfId="58"/>
    <tableColumn id="15" xr3:uid="{C1F14FC5-A79E-4748-99EF-A4CFE7B5C72D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168EDB3-5F4E-4EAB-89D2-7FEE4707EAFD}" name="RowTitleRegion1.a1.b4.1" displayName="_RowTitleRegion1.a1.b4.1_25" ref="A1:B4" totalsRowShown="0" headerRowDxfId="56" dataDxfId="55" tableBorderDxfId="54" headerRowCellStyle="Normal_2007-16618" dataCellStyle="Normal_2007-16618">
  <autoFilter ref="A1:B4" xr:uid="{6168EDB3-5F4E-4EAB-89D2-7FEE4707EAFD}">
    <filterColumn colId="0" hiddenButton="1"/>
    <filterColumn colId="1" hiddenButton="1"/>
  </autoFilter>
  <tableColumns count="2">
    <tableColumn id="1" xr3:uid="{D7E1C945-DC4A-4E65-B0BC-ED6338E14FCD}" name="תאריך הדיווח" dataDxfId="53" dataCellStyle="Normal_2007-16618"/>
    <tableColumn id="2" xr3:uid="{4422DCA6-9785-4991-8D5A-8597AEE94EB9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C252858-9AA1-463B-9C7D-65A097836DB1}" name="TitleRegion1.a5.o11.1" displayName="TitleRegion1.a5.o11.1_" ref="A5:O11" totalsRowShown="0" headerRowDxfId="51" dataDxfId="49" headerRowBorderDxfId="50" tableBorderDxfId="48">
  <autoFilter ref="A5:O11" xr:uid="{2C252858-9AA1-463B-9C7D-65A097836D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F6AFC10-9F7B-4EC4-AF8B-21BD3DFED14F}" name="שם המנפיק/שם נייר ערך" dataDxfId="47"/>
    <tableColumn id="2" xr3:uid="{29749B07-1381-40B2-B846-F2195B3E3E99}" name="מספר ני&quot;ע" dataDxfId="46"/>
    <tableColumn id="3" xr3:uid="{90538AE9-830C-4AF6-B4E4-F4B6C9E74048}" name="ענף מסחר" dataDxfId="45"/>
    <tableColumn id="4" xr3:uid="{50779911-8013-463D-B043-370C79AAD3E0}" name="דירוג" dataDxfId="44"/>
    <tableColumn id="5" xr3:uid="{F84F2B7C-3BE4-4D67-9372-EE2B8337426B}" name="שם מדרג" dataDxfId="43"/>
    <tableColumn id="6" xr3:uid="{73858410-AA3B-4911-AF3A-7814541BE448}" name="תאריך רכישה" dataDxfId="42"/>
    <tableColumn id="7" xr3:uid="{60F5E3CF-6EE8-4DF7-AF81-2D1C8695B693}" name="מח&quot;מ" dataDxfId="41"/>
    <tableColumn id="8" xr3:uid="{4DC18826-0271-4B7E-AEF8-499044D3D42A}" name="סוג מטבע" dataDxfId="40"/>
    <tableColumn id="9" xr3:uid="{EEE8D49D-6458-4D39-A077-FD6B83597444}" name="שיעור ריבית" dataDxfId="39"/>
    <tableColumn id="10" xr3:uid="{224559BB-2E1E-42E9-AEB2-60D83B447AA2}" name="ריבית אפקטיבית" dataDxfId="38"/>
    <tableColumn id="11" xr3:uid="{945D5B0D-988C-42BB-BEF4-3A2DC6126542}" name="ערך נקוב****" dataDxfId="37"/>
    <tableColumn id="12" xr3:uid="{CCF0A3DE-67CD-4E3A-A93E-3E8EEDE38662}" name="עלות מתואמת" dataDxfId="36"/>
    <tableColumn id="13" xr3:uid="{6471261F-05F0-4356-9E47-66D385DC07C2}" name="שעור מערך נקוב מונפק" dataDxfId="35"/>
    <tableColumn id="14" xr3:uid="{B5BE6D99-2973-4A11-8777-59E15288E660}" name="שעור מנכסי אפיק ההשקעה" dataDxfId="34"/>
    <tableColumn id="15" xr3:uid="{91640C04-CFE4-41FF-9C70-7B932337D601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C77F511-B282-4E99-9436-59828662B8DD}" name="RowTitleRegion1.a1.b4.1" displayName="_RowTitleRegion1.a1.b4.1_26" ref="A1:B4" totalsRowShown="0" headerRowDxfId="32" dataDxfId="31" tableBorderDxfId="30" headerRowCellStyle="Normal_2007-16618" dataCellStyle="Normal_2007-16618">
  <autoFilter ref="A1:B4" xr:uid="{CC77F511-B282-4E99-9436-59828662B8DD}">
    <filterColumn colId="0" hiddenButton="1"/>
    <filterColumn colId="1" hiddenButton="1"/>
  </autoFilter>
  <tableColumns count="2">
    <tableColumn id="1" xr3:uid="{C4555B4D-A86D-447F-8001-E542DCC74F4E}" name="תאריך הדיווח" dataDxfId="29" dataCellStyle="Normal_2007-16618"/>
    <tableColumn id="2" xr3:uid="{CA414661-E64D-4174-9518-C3F2073ED998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7615CDA-11AA-4E2D-A7C8-E18C531556B7}" name="TitleRegion1.a5.o11.1" displayName="_TitleRegion1.a5.o11.1" ref="A5:O11" totalsRowShown="0" headerRowDxfId="27" dataDxfId="25" headerRowBorderDxfId="26" tableBorderDxfId="24">
  <autoFilter ref="A5:O11" xr:uid="{27615CDA-11AA-4E2D-A7C8-E18C531556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26A2E5F-293D-4B97-A24C-AA57D0FCAFAC}" name="שם המנפיק/שם נייר ערך" dataDxfId="23"/>
    <tableColumn id="2" xr3:uid="{E7B1F876-38C1-4B93-8DD4-2829990347E5}" name="מספר ני&quot;ע" dataDxfId="22"/>
    <tableColumn id="3" xr3:uid="{5049B8D8-FF6E-4F57-A4DC-16104F102557}" name="ענף מסחר" dataDxfId="21"/>
    <tableColumn id="4" xr3:uid="{26FBFF9E-C034-45A2-8EA8-57B2223F5B14}" name="דירוג" dataDxfId="20"/>
    <tableColumn id="5" xr3:uid="{C540A49F-293D-4D09-8DF3-3B07BE6AE2D4}" name="שם מדרג" dataDxfId="19"/>
    <tableColumn id="6" xr3:uid="{8A1045DD-2775-45FC-A6FD-F466A54359CC}" name="תאריך רכישה" dataDxfId="18"/>
    <tableColumn id="7" xr3:uid="{9FBE2EF6-BF96-4F02-ABBB-9A79E23BB3B8}" name="מח&quot;מ" dataDxfId="17"/>
    <tableColumn id="8" xr3:uid="{B4FB3BD8-ACA7-458D-9AB7-9DF18C09CCAB}" name="סוג מטבע" dataDxfId="16"/>
    <tableColumn id="9" xr3:uid="{63ADC5CC-434B-41EE-A712-4EC0390CBAF6}" name="שיעור ריבית" dataDxfId="15"/>
    <tableColumn id="10" xr3:uid="{843CEA53-79C9-4CC1-B42D-3458A52297DA}" name="ריבית אפקטיבית" dataDxfId="14"/>
    <tableColumn id="11" xr3:uid="{2B7CFBA5-71ED-41B2-99BA-1183AA8E928D}" name="ערך נקוב****" dataDxfId="13"/>
    <tableColumn id="12" xr3:uid="{EA1DA116-7476-4199-A0F2-EE616896A3AD}" name="עלות מתואמת" dataDxfId="12"/>
    <tableColumn id="13" xr3:uid="{F007BDA8-467D-4DDD-887E-265867476ADA}" name="שעור מערך נקוב מונפק" dataDxfId="11"/>
    <tableColumn id="14" xr3:uid="{7D55A40B-2CBE-42AB-881A-942185BFCAAB}" name="שעור מנכסי אפיק ההשקעה" dataDxfId="10"/>
    <tableColumn id="15" xr3:uid="{9C07134F-7DE8-48B8-BED4-F473E8F7C9B0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>
      <selection activeCell="C12" sqref="C12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18" style="8" customWidth="1"/>
    <col min="4" max="4" width="48.28515625" style="8" customWidth="1"/>
    <col min="5" max="52" width="0" style="8" hidden="1" customWidth="1"/>
    <col min="53" max="16384" width="9.140625" style="8" hidden="1"/>
  </cols>
  <sheetData>
    <row r="1" spans="1:4">
      <c r="B1" s="36" t="s">
        <v>148</v>
      </c>
      <c r="C1" s="36" t="s" vm="1">
        <v>221</v>
      </c>
    </row>
    <row r="2" spans="1:4">
      <c r="B2" s="36" t="s">
        <v>147</v>
      </c>
      <c r="C2" s="36" t="s">
        <v>222</v>
      </c>
    </row>
    <row r="3" spans="1:4">
      <c r="B3" s="36" t="s">
        <v>149</v>
      </c>
      <c r="C3" s="36" t="s">
        <v>223</v>
      </c>
    </row>
    <row r="4" spans="1:4">
      <c r="B4" s="36" t="s">
        <v>150</v>
      </c>
      <c r="C4" s="36">
        <v>9454</v>
      </c>
    </row>
    <row r="5" spans="1:4" ht="18.75">
      <c r="A5" s="102" t="s">
        <v>3308</v>
      </c>
      <c r="B5" s="101" t="s">
        <v>162</v>
      </c>
      <c r="C5" s="103" t="s">
        <v>3309</v>
      </c>
      <c r="D5" s="104" t="s">
        <v>3310</v>
      </c>
    </row>
    <row r="6" spans="1:4" s="9" customFormat="1">
      <c r="A6" s="105" t="s">
        <v>3308</v>
      </c>
      <c r="B6" s="106" t="s">
        <v>3308</v>
      </c>
      <c r="C6" s="18" t="s">
        <v>114</v>
      </c>
      <c r="D6" s="19" t="s">
        <v>112</v>
      </c>
    </row>
    <row r="7" spans="1:4" s="9" customFormat="1">
      <c r="A7" s="105" t="s">
        <v>3308</v>
      </c>
      <c r="B7" s="106" t="s">
        <v>3308</v>
      </c>
      <c r="C7" s="20" t="s">
        <v>201</v>
      </c>
      <c r="D7" s="21" t="s">
        <v>19</v>
      </c>
    </row>
    <row r="8" spans="1:4" s="10" customFormat="1" ht="20.25">
      <c r="A8" s="107" t="s">
        <v>3308</v>
      </c>
      <c r="B8" s="108" t="s">
        <v>3308</v>
      </c>
      <c r="C8" s="14" t="s">
        <v>0</v>
      </c>
      <c r="D8" s="22" t="s">
        <v>1</v>
      </c>
    </row>
    <row r="9" spans="1:4" s="10" customFormat="1" ht="20.25">
      <c r="A9" s="107" t="s">
        <v>3308</v>
      </c>
      <c r="B9" s="44" t="s">
        <v>161</v>
      </c>
      <c r="C9" s="55">
        <f>C10+C11+C22+C32+C34+C36</f>
        <v>309372.30074362381</v>
      </c>
      <c r="D9" s="56">
        <f>C9/$C$41</f>
        <v>1</v>
      </c>
    </row>
    <row r="10" spans="1:4">
      <c r="A10" s="32" t="s">
        <v>128</v>
      </c>
      <c r="B10" s="23" t="s">
        <v>163</v>
      </c>
      <c r="C10" s="55">
        <f>מזומנים!I8</f>
        <v>47221.976024128999</v>
      </c>
      <c r="D10" s="56">
        <f t="shared" ref="D10:D12" si="0">C10/$C$41</f>
        <v>0.15263802192576301</v>
      </c>
    </row>
    <row r="11" spans="1:4">
      <c r="A11" s="102" t="s">
        <v>3308</v>
      </c>
      <c r="B11" s="23" t="s">
        <v>164</v>
      </c>
      <c r="C11" s="55">
        <f>SUM(C12:C20)</f>
        <v>200164.15817412402</v>
      </c>
      <c r="D11" s="56">
        <f t="shared" si="0"/>
        <v>0.6470009037428327</v>
      </c>
    </row>
    <row r="12" spans="1:4">
      <c r="A12" s="34" t="s">
        <v>128</v>
      </c>
      <c r="B12" s="24" t="s">
        <v>73</v>
      </c>
      <c r="C12" s="55" vm="2">
        <v>39203.989874352003</v>
      </c>
      <c r="D12" s="56">
        <f t="shared" si="0"/>
        <v>0.1267210728954053</v>
      </c>
    </row>
    <row r="13" spans="1:4">
      <c r="A13" s="34" t="s">
        <v>128</v>
      </c>
      <c r="B13" s="24" t="s">
        <v>74</v>
      </c>
      <c r="C13" s="55" t="s" vm="3">
        <v>2789</v>
      </c>
      <c r="D13" s="56" t="s" vm="4">
        <v>2789</v>
      </c>
    </row>
    <row r="14" spans="1:4">
      <c r="A14" s="34" t="s">
        <v>128</v>
      </c>
      <c r="B14" s="24" t="s">
        <v>75</v>
      </c>
      <c r="C14" s="55" vm="5">
        <v>72035.82107145201</v>
      </c>
      <c r="D14" s="56">
        <f t="shared" ref="D14:D20" si="1">C14/$C$41</f>
        <v>0.23284508955165947</v>
      </c>
    </row>
    <row r="15" spans="1:4">
      <c r="A15" s="34" t="s">
        <v>128</v>
      </c>
      <c r="B15" s="24" t="s">
        <v>76</v>
      </c>
      <c r="C15" s="55" vm="6">
        <v>44468.57646292101</v>
      </c>
      <c r="D15" s="56">
        <f t="shared" si="1"/>
        <v>0.14373806690525934</v>
      </c>
    </row>
    <row r="16" spans="1:4">
      <c r="A16" s="34" t="s">
        <v>128</v>
      </c>
      <c r="B16" s="24" t="s">
        <v>214</v>
      </c>
      <c r="C16" s="55" vm="7">
        <v>39612.656717686994</v>
      </c>
      <c r="D16" s="56">
        <f t="shared" si="1"/>
        <v>0.12804202775255538</v>
      </c>
    </row>
    <row r="17" spans="1:4">
      <c r="A17" s="34" t="s">
        <v>128</v>
      </c>
      <c r="B17" s="24" t="s">
        <v>77</v>
      </c>
      <c r="C17" s="55" vm="8">
        <v>3733.1829978310002</v>
      </c>
      <c r="D17" s="56">
        <f t="shared" si="1"/>
        <v>1.2066959417044519E-2</v>
      </c>
    </row>
    <row r="18" spans="1:4">
      <c r="A18" s="34" t="s">
        <v>128</v>
      </c>
      <c r="B18" s="24" t="s">
        <v>78</v>
      </c>
      <c r="C18" s="55" vm="9">
        <v>4.7711807650000004</v>
      </c>
      <c r="D18" s="56">
        <f t="shared" si="1"/>
        <v>1.542213298841472E-5</v>
      </c>
    </row>
    <row r="19" spans="1:4">
      <c r="A19" s="34" t="s">
        <v>128</v>
      </c>
      <c r="B19" s="24" t="s">
        <v>79</v>
      </c>
      <c r="C19" s="55" vm="10">
        <v>118.34272129200001</v>
      </c>
      <c r="D19" s="56">
        <f t="shared" si="1"/>
        <v>3.8252526489134648E-4</v>
      </c>
    </row>
    <row r="20" spans="1:4">
      <c r="A20" s="34" t="s">
        <v>128</v>
      </c>
      <c r="B20" s="24" t="s">
        <v>80</v>
      </c>
      <c r="C20" s="55" vm="11">
        <v>986.81714782400013</v>
      </c>
      <c r="D20" s="56">
        <f t="shared" si="1"/>
        <v>3.1897398230288673E-3</v>
      </c>
    </row>
    <row r="21" spans="1:4">
      <c r="A21" s="34" t="s">
        <v>128</v>
      </c>
      <c r="B21" s="24" t="s">
        <v>81</v>
      </c>
      <c r="C21" s="55" t="s" vm="12">
        <v>2789</v>
      </c>
      <c r="D21" s="56" t="s" vm="13">
        <v>2789</v>
      </c>
    </row>
    <row r="22" spans="1:4">
      <c r="A22" s="102" t="s">
        <v>3308</v>
      </c>
      <c r="B22" s="23" t="s">
        <v>165</v>
      </c>
      <c r="C22" s="55">
        <f>SUM(C23:C30)</f>
        <v>30379.098617735006</v>
      </c>
      <c r="D22" s="56">
        <f>C22/$C$41</f>
        <v>9.8195922985717138E-2</v>
      </c>
    </row>
    <row r="23" spans="1:4">
      <c r="A23" s="34" t="s">
        <v>128</v>
      </c>
      <c r="B23" s="24" t="s">
        <v>82</v>
      </c>
      <c r="C23" s="55" t="s" vm="14">
        <v>2789</v>
      </c>
      <c r="D23" s="56" t="s" vm="15">
        <v>2789</v>
      </c>
    </row>
    <row r="24" spans="1:4">
      <c r="A24" s="34" t="s">
        <v>128</v>
      </c>
      <c r="B24" s="24" t="s">
        <v>83</v>
      </c>
      <c r="C24" s="55" vm="16">
        <v>362.98994513700001</v>
      </c>
      <c r="D24" s="56">
        <f t="shared" ref="D24:D30" si="2">C24/$C$41</f>
        <v>1.1733110697515516E-3</v>
      </c>
    </row>
    <row r="25" spans="1:4">
      <c r="A25" s="34" t="s">
        <v>128</v>
      </c>
      <c r="B25" s="24" t="s">
        <v>75</v>
      </c>
      <c r="C25" s="55" vm="17">
        <v>3308.4446254439995</v>
      </c>
      <c r="D25" s="56">
        <f t="shared" si="2"/>
        <v>1.069405572991391E-2</v>
      </c>
    </row>
    <row r="26" spans="1:4">
      <c r="A26" s="34" t="s">
        <v>128</v>
      </c>
      <c r="B26" s="24" t="s">
        <v>84</v>
      </c>
      <c r="C26" s="55" vm="18">
        <v>3369.1708723419997</v>
      </c>
      <c r="D26" s="56">
        <f t="shared" si="2"/>
        <v>1.0890344301166201E-2</v>
      </c>
    </row>
    <row r="27" spans="1:4">
      <c r="A27" s="34" t="s">
        <v>128</v>
      </c>
      <c r="B27" s="24" t="s">
        <v>85</v>
      </c>
      <c r="C27" s="55" vm="19">
        <v>20843.548011551007</v>
      </c>
      <c r="D27" s="56">
        <f t="shared" si="2"/>
        <v>6.737367230825235E-2</v>
      </c>
    </row>
    <row r="28" spans="1:4">
      <c r="A28" s="34" t="s">
        <v>128</v>
      </c>
      <c r="B28" s="24" t="s">
        <v>86</v>
      </c>
      <c r="C28" s="55" vm="20">
        <v>9.7069400000000012</v>
      </c>
      <c r="D28" s="56">
        <f t="shared" si="2"/>
        <v>3.1376241430366848E-5</v>
      </c>
    </row>
    <row r="29" spans="1:4">
      <c r="A29" s="34" t="s">
        <v>128</v>
      </c>
      <c r="B29" s="24" t="s">
        <v>177</v>
      </c>
      <c r="C29" s="55" vm="21">
        <v>1.2421507060000003</v>
      </c>
      <c r="D29" s="56">
        <f t="shared" si="2"/>
        <v>4.015067615989862E-6</v>
      </c>
    </row>
    <row r="30" spans="1:4">
      <c r="A30" s="34" t="s">
        <v>128</v>
      </c>
      <c r="B30" s="24" t="s">
        <v>109</v>
      </c>
      <c r="C30" s="55" vm="22">
        <v>2483.9960725550004</v>
      </c>
      <c r="D30" s="56">
        <f t="shared" si="2"/>
        <v>8.0291482675867703E-3</v>
      </c>
    </row>
    <row r="31" spans="1:4">
      <c r="A31" s="34" t="s">
        <v>128</v>
      </c>
      <c r="B31" s="24" t="s">
        <v>87</v>
      </c>
      <c r="C31" s="55" t="s" vm="23">
        <v>2789</v>
      </c>
      <c r="D31" s="56" t="s" vm="24">
        <v>2789</v>
      </c>
    </row>
    <row r="32" spans="1:4">
      <c r="A32" s="34" t="s">
        <v>128</v>
      </c>
      <c r="B32" s="23" t="s">
        <v>166</v>
      </c>
      <c r="C32" s="55">
        <f>הלוואות!O8</f>
        <v>30040.523427968001</v>
      </c>
      <c r="D32" s="56">
        <f>C32/$C$41</f>
        <v>9.7101528985500618E-2</v>
      </c>
    </row>
    <row r="33" spans="1:4">
      <c r="A33" s="34" t="s">
        <v>128</v>
      </c>
      <c r="B33" s="23" t="s">
        <v>167</v>
      </c>
      <c r="C33" s="55" t="s" vm="25">
        <v>2789</v>
      </c>
      <c r="D33" s="56" t="s" vm="26">
        <v>2789</v>
      </c>
    </row>
    <row r="34" spans="1:4">
      <c r="A34" s="34" t="s">
        <v>128</v>
      </c>
      <c r="B34" s="23" t="s">
        <v>168</v>
      </c>
      <c r="C34" s="55" vm="27">
        <v>1676.39931</v>
      </c>
      <c r="D34" s="56">
        <f>C34/$C$41</f>
        <v>5.4187117139140022E-3</v>
      </c>
    </row>
    <row r="35" spans="1:4">
      <c r="A35" s="34" t="s">
        <v>128</v>
      </c>
      <c r="B35" s="35" t="s">
        <v>169</v>
      </c>
      <c r="C35" s="55" t="s" vm="28">
        <v>2789</v>
      </c>
      <c r="D35" s="56" t="s" vm="29">
        <v>2789</v>
      </c>
    </row>
    <row r="36" spans="1:4">
      <c r="A36" s="34" t="s">
        <v>128</v>
      </c>
      <c r="B36" s="23" t="s">
        <v>170</v>
      </c>
      <c r="C36" s="55">
        <f>'השקעות אחרות '!H8</f>
        <v>-109.85481033223222</v>
      </c>
      <c r="D36" s="56">
        <f t="shared" ref="D36:D37" si="3">C36/$C$41</f>
        <v>-3.5508935372746469E-4</v>
      </c>
    </row>
    <row r="37" spans="1:4">
      <c r="A37" s="109" t="s">
        <v>3308</v>
      </c>
      <c r="B37" s="45" t="s">
        <v>172</v>
      </c>
      <c r="C37" s="55">
        <v>0</v>
      </c>
      <c r="D37" s="56">
        <f t="shared" si="3"/>
        <v>0</v>
      </c>
    </row>
    <row r="38" spans="1:4">
      <c r="A38" s="34" t="s">
        <v>128</v>
      </c>
      <c r="B38" s="46" t="s">
        <v>173</v>
      </c>
      <c r="C38" s="55" t="s" vm="30">
        <v>2789</v>
      </c>
      <c r="D38" s="56" t="s" vm="31">
        <v>2789</v>
      </c>
    </row>
    <row r="39" spans="1:4">
      <c r="A39" s="34" t="s">
        <v>128</v>
      </c>
      <c r="B39" s="46" t="s">
        <v>199</v>
      </c>
      <c r="C39" s="55" t="s" vm="32">
        <v>2789</v>
      </c>
      <c r="D39" s="56" t="s" vm="33">
        <v>2789</v>
      </c>
    </row>
    <row r="40" spans="1:4">
      <c r="A40" s="34" t="s">
        <v>128</v>
      </c>
      <c r="B40" s="46" t="s">
        <v>174</v>
      </c>
      <c r="C40" s="55" t="s" vm="34">
        <v>2789</v>
      </c>
      <c r="D40" s="56" t="s" vm="35">
        <v>2789</v>
      </c>
    </row>
    <row r="41" spans="1:4">
      <c r="A41" s="102" t="s">
        <v>3308</v>
      </c>
      <c r="B41" s="46" t="s">
        <v>88</v>
      </c>
      <c r="C41" s="55">
        <f>C9</f>
        <v>309372.30074362381</v>
      </c>
      <c r="D41" s="56">
        <f>C41/$C$41</f>
        <v>1</v>
      </c>
    </row>
    <row r="42" spans="1:4">
      <c r="A42" s="34" t="s">
        <v>128</v>
      </c>
      <c r="B42" s="46" t="s">
        <v>171</v>
      </c>
      <c r="C42" s="55">
        <f>'יתרת התחייבות להשקעה'!B8</f>
        <v>20626.421305079853</v>
      </c>
      <c r="D42" s="110" t="s">
        <v>3308</v>
      </c>
    </row>
    <row r="43" spans="1:4">
      <c r="A43" s="102" t="s">
        <v>3308</v>
      </c>
      <c r="B43" s="5" t="s">
        <v>113</v>
      </c>
      <c r="C43" s="102" t="s">
        <v>3308</v>
      </c>
      <c r="D43" s="102" t="s">
        <v>3308</v>
      </c>
    </row>
    <row r="44" spans="1:4">
      <c r="A44" s="102" t="s">
        <v>3308</v>
      </c>
      <c r="B44" s="111" t="s">
        <v>3308</v>
      </c>
      <c r="C44" s="49" t="s">
        <v>155</v>
      </c>
      <c r="D44" s="29" t="s">
        <v>108</v>
      </c>
    </row>
    <row r="45" spans="1:4">
      <c r="A45" s="102" t="s">
        <v>3308</v>
      </c>
      <c r="B45" s="111" t="s">
        <v>3308</v>
      </c>
      <c r="C45" s="50" t="s">
        <v>0</v>
      </c>
      <c r="D45" s="19" t="s">
        <v>1</v>
      </c>
    </row>
    <row r="46" spans="1:4">
      <c r="A46" s="102" t="s">
        <v>3308</v>
      </c>
      <c r="B46" s="111" t="s">
        <v>3308</v>
      </c>
      <c r="C46" s="57" t="s">
        <v>138</v>
      </c>
      <c r="D46" s="58" vm="36">
        <v>2.4752999999999998</v>
      </c>
    </row>
    <row r="47" spans="1:4">
      <c r="A47" s="102" t="s">
        <v>3308</v>
      </c>
      <c r="B47" s="111" t="s">
        <v>3308</v>
      </c>
      <c r="C47" s="57" t="s">
        <v>145</v>
      </c>
      <c r="D47" s="58">
        <v>0.74744976816074182</v>
      </c>
    </row>
    <row r="48" spans="1:4">
      <c r="A48" s="102" t="s">
        <v>3308</v>
      </c>
      <c r="B48" s="111" t="s">
        <v>3308</v>
      </c>
      <c r="C48" s="57" t="s">
        <v>142</v>
      </c>
      <c r="D48" s="58" vm="37">
        <v>2.7391000000000001</v>
      </c>
    </row>
    <row r="49" spans="1:4">
      <c r="A49" s="102" t="s">
        <v>3308</v>
      </c>
      <c r="B49" s="112" t="s">
        <v>3308</v>
      </c>
      <c r="C49" s="57" t="s">
        <v>2790</v>
      </c>
      <c r="D49" s="58" vm="38">
        <v>4.3135000000000003</v>
      </c>
    </row>
    <row r="50" spans="1:4">
      <c r="A50" s="102" t="s">
        <v>3308</v>
      </c>
      <c r="B50" s="111" t="s">
        <v>3308</v>
      </c>
      <c r="C50" s="57" t="s">
        <v>136</v>
      </c>
      <c r="D50" s="58" vm="39">
        <v>4.0115999999999996</v>
      </c>
    </row>
    <row r="51" spans="1:4">
      <c r="A51" s="102" t="s">
        <v>3308</v>
      </c>
      <c r="B51" s="111" t="s">
        <v>3308</v>
      </c>
      <c r="C51" s="57" t="s">
        <v>137</v>
      </c>
      <c r="D51" s="58" vm="40">
        <v>4.6208999999999998</v>
      </c>
    </row>
    <row r="52" spans="1:4">
      <c r="A52" s="102" t="s">
        <v>3308</v>
      </c>
      <c r="B52" s="111" t="s">
        <v>3308</v>
      </c>
      <c r="C52" s="57" t="s">
        <v>139</v>
      </c>
      <c r="D52" s="58">
        <v>0.46448192400783739</v>
      </c>
    </row>
    <row r="53" spans="1:4">
      <c r="A53" s="102" t="s">
        <v>3308</v>
      </c>
      <c r="B53" s="111" t="s">
        <v>3308</v>
      </c>
      <c r="C53" s="57" t="s">
        <v>143</v>
      </c>
      <c r="D53" s="58">
        <v>2.5637E-2</v>
      </c>
    </row>
    <row r="54" spans="1:4">
      <c r="A54" s="102" t="s">
        <v>3308</v>
      </c>
      <c r="B54" s="111" t="s">
        <v>3308</v>
      </c>
      <c r="C54" s="57" t="s">
        <v>144</v>
      </c>
      <c r="D54" s="58">
        <v>0.2137704222363675</v>
      </c>
    </row>
    <row r="55" spans="1:4">
      <c r="A55" s="102" t="s">
        <v>3308</v>
      </c>
      <c r="B55" s="111" t="s">
        <v>3308</v>
      </c>
      <c r="C55" s="57" t="s">
        <v>141</v>
      </c>
      <c r="D55" s="58" vm="41">
        <v>0.53820000000000001</v>
      </c>
    </row>
    <row r="56" spans="1:4">
      <c r="A56" s="102" t="s">
        <v>3308</v>
      </c>
      <c r="B56" s="111" t="s">
        <v>3308</v>
      </c>
      <c r="C56" s="57" t="s">
        <v>2791</v>
      </c>
      <c r="D56" s="58">
        <v>2.2929893999999997</v>
      </c>
    </row>
    <row r="57" spans="1:4">
      <c r="A57" s="102" t="s">
        <v>3308</v>
      </c>
      <c r="B57" s="111" t="s">
        <v>3308</v>
      </c>
      <c r="C57" s="57" t="s">
        <v>140</v>
      </c>
      <c r="D57" s="58" vm="42">
        <v>0.36270000000000002</v>
      </c>
    </row>
    <row r="58" spans="1:4">
      <c r="A58" s="102" t="s">
        <v>3308</v>
      </c>
      <c r="B58" s="111" t="s">
        <v>3308</v>
      </c>
      <c r="C58" s="57" t="s">
        <v>134</v>
      </c>
      <c r="D58" s="58" vm="43">
        <v>3.6269999999999998</v>
      </c>
    </row>
    <row r="59" spans="1:4">
      <c r="A59" s="102" t="s">
        <v>3308</v>
      </c>
      <c r="B59" s="111" t="s">
        <v>3308</v>
      </c>
      <c r="C59" s="57" t="s">
        <v>146</v>
      </c>
      <c r="D59" s="58" vm="44">
        <v>0.19539999999999999</v>
      </c>
    </row>
    <row r="60" spans="1:4">
      <c r="A60" s="102" t="s">
        <v>3308</v>
      </c>
      <c r="B60" s="111" t="s">
        <v>3308</v>
      </c>
      <c r="C60" s="57" t="s">
        <v>2792</v>
      </c>
      <c r="D60" s="58" vm="45">
        <v>0.35589999999999999</v>
      </c>
    </row>
    <row r="61" spans="1:4">
      <c r="A61" s="102" t="s">
        <v>3308</v>
      </c>
      <c r="B61" s="111" t="s">
        <v>3308</v>
      </c>
      <c r="C61" s="57" t="s">
        <v>2793</v>
      </c>
      <c r="D61" s="58">
        <v>4.0537957812358541E-2</v>
      </c>
    </row>
    <row r="62" spans="1:4">
      <c r="A62" s="102" t="s">
        <v>3308</v>
      </c>
      <c r="B62" s="111" t="s">
        <v>3308</v>
      </c>
      <c r="C62" s="57" t="s">
        <v>2794</v>
      </c>
      <c r="D62" s="58">
        <v>0.51084507042253524</v>
      </c>
    </row>
    <row r="63" spans="1:4">
      <c r="A63" s="102" t="s">
        <v>3308</v>
      </c>
      <c r="B63" s="111" t="s">
        <v>3308</v>
      </c>
      <c r="C63" s="57" t="s">
        <v>135</v>
      </c>
      <c r="D63" s="58">
        <v>1</v>
      </c>
    </row>
    <row r="64" spans="1:4" hidden="1">
      <c r="B64" s="8"/>
      <c r="C64"/>
      <c r="D64"/>
    </row>
    <row r="65" spans="2:4" hidden="1">
      <c r="B65" s="8"/>
      <c r="C65"/>
      <c r="D65"/>
    </row>
    <row r="66" spans="2:4" hidden="1">
      <c r="B66" s="8"/>
    </row>
    <row r="67" spans="2:4" hidden="1">
      <c r="B67" s="8"/>
    </row>
    <row r="68" spans="2:4" hidden="1">
      <c r="B68" s="8"/>
    </row>
    <row r="69" spans="2:4" hidden="1">
      <c r="B69" s="8"/>
    </row>
    <row r="72" spans="2:4" hidden="1">
      <c r="B72" s="8"/>
    </row>
    <row r="73" spans="2:4" hidden="1">
      <c r="B73" s="8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60.1406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221</v>
      </c>
    </row>
    <row r="2" spans="1:11">
      <c r="A2" s="36" t="s">
        <v>147</v>
      </c>
      <c r="B2" s="36" t="s">
        <v>222</v>
      </c>
    </row>
    <row r="3" spans="1:11">
      <c r="A3" s="36" t="s">
        <v>149</v>
      </c>
      <c r="B3" s="36" t="s">
        <v>223</v>
      </c>
    </row>
    <row r="4" spans="1:11">
      <c r="A4" s="36" t="s">
        <v>150</v>
      </c>
      <c r="B4" s="36">
        <v>9454</v>
      </c>
    </row>
    <row r="5" spans="1:11" s="3" customFormat="1">
      <c r="A5" s="53" t="s">
        <v>118</v>
      </c>
      <c r="B5" s="39" t="s">
        <v>48</v>
      </c>
      <c r="C5" s="39" t="s">
        <v>120</v>
      </c>
      <c r="D5" s="39" t="s">
        <v>14</v>
      </c>
      <c r="E5" s="39" t="s">
        <v>71</v>
      </c>
      <c r="F5" s="39" t="s">
        <v>106</v>
      </c>
      <c r="G5" s="39" t="s">
        <v>16</v>
      </c>
      <c r="H5" s="39" t="s">
        <v>18</v>
      </c>
      <c r="I5" s="39" t="s">
        <v>66</v>
      </c>
      <c r="J5" s="39" t="s">
        <v>151</v>
      </c>
      <c r="K5" s="41" t="s">
        <v>152</v>
      </c>
    </row>
    <row r="6" spans="1:11" s="3" customFormat="1">
      <c r="A6" s="113" t="s">
        <v>3308</v>
      </c>
      <c r="B6" s="114" t="s">
        <v>3308</v>
      </c>
      <c r="C6" s="114" t="s">
        <v>3308</v>
      </c>
      <c r="D6" s="114" t="s">
        <v>3308</v>
      </c>
      <c r="E6" s="114" t="s">
        <v>3308</v>
      </c>
      <c r="F6" s="114" t="s">
        <v>3308</v>
      </c>
      <c r="G6" s="12" t="s">
        <v>19</v>
      </c>
      <c r="H6" s="12" t="s">
        <v>19</v>
      </c>
      <c r="I6" s="12" t="s">
        <v>201</v>
      </c>
      <c r="J6" s="12" t="s">
        <v>19</v>
      </c>
      <c r="K6" s="13" t="s">
        <v>19</v>
      </c>
    </row>
    <row r="7" spans="1:11" s="4" customFormat="1" ht="20.25">
      <c r="A7" s="115" t="s">
        <v>3308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9" t="s">
        <v>47</v>
      </c>
      <c r="B8" s="116" t="s">
        <v>3308</v>
      </c>
      <c r="C8" s="116" t="s">
        <v>3308</v>
      </c>
      <c r="D8" s="116" t="s">
        <v>3308</v>
      </c>
      <c r="E8" s="116" t="s">
        <v>3308</v>
      </c>
      <c r="F8" s="116" t="s">
        <v>3308</v>
      </c>
      <c r="G8" s="116" t="s">
        <v>3308</v>
      </c>
      <c r="H8" s="116" t="s">
        <v>3308</v>
      </c>
      <c r="I8" s="61">
        <f>I9+I54</f>
        <v>47221.976024128999</v>
      </c>
      <c r="J8" s="62">
        <f>IFERROR(I8/$I$8,0)</f>
        <v>1</v>
      </c>
      <c r="K8" s="62">
        <f>I8/'סכום נכסי הקרן'!$C$41</f>
        <v>0.15263802192576301</v>
      </c>
    </row>
    <row r="9" spans="1:11">
      <c r="A9" s="63" t="s">
        <v>190</v>
      </c>
      <c r="B9" s="117" t="s">
        <v>3308</v>
      </c>
      <c r="C9" s="117" t="s">
        <v>3308</v>
      </c>
      <c r="D9" s="117" t="s">
        <v>3308</v>
      </c>
      <c r="E9" s="117" t="s">
        <v>3308</v>
      </c>
      <c r="F9" s="117" t="s">
        <v>3308</v>
      </c>
      <c r="G9" s="117" t="s">
        <v>3308</v>
      </c>
      <c r="H9" s="117" t="s">
        <v>3308</v>
      </c>
      <c r="I9" s="66">
        <f>I10+I19</f>
        <v>45469.636509484997</v>
      </c>
      <c r="J9" s="67">
        <f t="shared" ref="J9:J58" si="0">IFERROR(I9/$I$8,0)</f>
        <v>0.96289144033810425</v>
      </c>
      <c r="K9" s="67">
        <f>I9/'סכום נכסי הקרן'!$C$41</f>
        <v>0.14697384478245709</v>
      </c>
    </row>
    <row r="10" spans="1:11">
      <c r="A10" s="68" t="s">
        <v>45</v>
      </c>
      <c r="B10" s="117" t="s">
        <v>3308</v>
      </c>
      <c r="C10" s="117" t="s">
        <v>3308</v>
      </c>
      <c r="D10" s="117" t="s">
        <v>3308</v>
      </c>
      <c r="E10" s="117" t="s">
        <v>3308</v>
      </c>
      <c r="F10" s="117" t="s">
        <v>3308</v>
      </c>
      <c r="G10" s="117" t="s">
        <v>3308</v>
      </c>
      <c r="H10" s="117" t="s">
        <v>3308</v>
      </c>
      <c r="I10" s="66">
        <f>SUM(I11:I17)</f>
        <v>32620.641343789001</v>
      </c>
      <c r="J10" s="67">
        <f t="shared" si="0"/>
        <v>0.69079365351252653</v>
      </c>
      <c r="K10" s="67">
        <f>I10/'סכום נכסי הקרן'!$C$41</f>
        <v>0.10544137683102295</v>
      </c>
    </row>
    <row r="11" spans="1:11">
      <c r="A11" s="69" t="s">
        <v>2795</v>
      </c>
      <c r="B11" s="54" t="s">
        <v>2796</v>
      </c>
      <c r="C11" s="54">
        <v>11</v>
      </c>
      <c r="D11" s="54" t="s">
        <v>315</v>
      </c>
      <c r="E11" s="54" t="s">
        <v>316</v>
      </c>
      <c r="F11" s="70" t="s">
        <v>135</v>
      </c>
      <c r="G11" s="118" t="s">
        <v>3308</v>
      </c>
      <c r="H11" s="118" t="s">
        <v>3308</v>
      </c>
      <c r="I11" s="72">
        <v>2025.4972577189999</v>
      </c>
      <c r="J11" s="73">
        <f t="shared" si="0"/>
        <v>4.2893106732425433E-2</v>
      </c>
      <c r="K11" s="73">
        <f>I11/'סכום נכסי הקרן'!$C$41</f>
        <v>6.547118965888046E-3</v>
      </c>
    </row>
    <row r="12" spans="1:11">
      <c r="A12" s="69" t="s">
        <v>2797</v>
      </c>
      <c r="B12" s="54" t="s">
        <v>2798</v>
      </c>
      <c r="C12" s="54">
        <v>12</v>
      </c>
      <c r="D12" s="54" t="s">
        <v>315</v>
      </c>
      <c r="E12" s="54" t="s">
        <v>316</v>
      </c>
      <c r="F12" s="70" t="s">
        <v>135</v>
      </c>
      <c r="G12" s="118" t="s">
        <v>3308</v>
      </c>
      <c r="H12" s="118" t="s">
        <v>3308</v>
      </c>
      <c r="I12" s="72">
        <v>2772.3453384659997</v>
      </c>
      <c r="J12" s="73">
        <f t="shared" si="0"/>
        <v>5.8708795605025406E-2</v>
      </c>
      <c r="K12" s="73">
        <f>I12/'סכום נכסי הקרן'!$C$41</f>
        <v>8.9611944307950078E-3</v>
      </c>
    </row>
    <row r="13" spans="1:11">
      <c r="A13" s="69" t="s">
        <v>2797</v>
      </c>
      <c r="B13" s="54" t="s">
        <v>2799</v>
      </c>
      <c r="C13" s="54">
        <v>12</v>
      </c>
      <c r="D13" s="54" t="s">
        <v>315</v>
      </c>
      <c r="E13" s="54" t="s">
        <v>316</v>
      </c>
      <c r="F13" s="70" t="s">
        <v>135</v>
      </c>
      <c r="G13" s="118" t="s">
        <v>3308</v>
      </c>
      <c r="H13" s="118" t="s">
        <v>3308</v>
      </c>
      <c r="I13" s="72">
        <v>1351.00098</v>
      </c>
      <c r="J13" s="73">
        <f t="shared" si="0"/>
        <v>2.8609581676753201E-2</v>
      </c>
      <c r="K13" s="73">
        <f>I13/'סכום נכסי הקרן'!$C$41</f>
        <v>4.3669099552631633E-3</v>
      </c>
    </row>
    <row r="14" spans="1:11">
      <c r="A14" s="69" t="s">
        <v>2800</v>
      </c>
      <c r="B14" s="54" t="s">
        <v>2801</v>
      </c>
      <c r="C14" s="54">
        <v>10</v>
      </c>
      <c r="D14" s="54" t="s">
        <v>315</v>
      </c>
      <c r="E14" s="54" t="s">
        <v>316</v>
      </c>
      <c r="F14" s="70" t="s">
        <v>135</v>
      </c>
      <c r="G14" s="118" t="s">
        <v>3308</v>
      </c>
      <c r="H14" s="118" t="s">
        <v>3308</v>
      </c>
      <c r="I14" s="72">
        <v>548.81562027799998</v>
      </c>
      <c r="J14" s="73">
        <f t="shared" si="0"/>
        <v>1.162203843391839E-2</v>
      </c>
      <c r="K14" s="73">
        <f>I14/'סכום נכסי הקרן'!$C$41</f>
        <v>1.7739649572984957E-3</v>
      </c>
    </row>
    <row r="15" spans="1:11">
      <c r="A15" s="69" t="s">
        <v>2800</v>
      </c>
      <c r="B15" s="54" t="s">
        <v>2802</v>
      </c>
      <c r="C15" s="54">
        <v>10</v>
      </c>
      <c r="D15" s="54" t="s">
        <v>315</v>
      </c>
      <c r="E15" s="54" t="s">
        <v>316</v>
      </c>
      <c r="F15" s="70" t="s">
        <v>135</v>
      </c>
      <c r="G15" s="118" t="s">
        <v>3308</v>
      </c>
      <c r="H15" s="118" t="s">
        <v>3308</v>
      </c>
      <c r="I15" s="72">
        <v>3265.9553819659995</v>
      </c>
      <c r="J15" s="73">
        <f t="shared" si="0"/>
        <v>6.9161768670950904E-2</v>
      </c>
      <c r="K15" s="73">
        <f>I15/'סכום נכסי הקרן'!$C$41</f>
        <v>1.0556715562821152E-2</v>
      </c>
    </row>
    <row r="16" spans="1:11">
      <c r="A16" s="69" t="s">
        <v>2800</v>
      </c>
      <c r="B16" s="54" t="s">
        <v>2803</v>
      </c>
      <c r="C16" s="54">
        <v>10</v>
      </c>
      <c r="D16" s="54" t="s">
        <v>315</v>
      </c>
      <c r="E16" s="54" t="s">
        <v>316</v>
      </c>
      <c r="F16" s="70" t="s">
        <v>135</v>
      </c>
      <c r="G16" s="118" t="s">
        <v>3308</v>
      </c>
      <c r="H16" s="118" t="s">
        <v>3308</v>
      </c>
      <c r="I16" s="72">
        <v>22207.964690000001</v>
      </c>
      <c r="J16" s="73">
        <f t="shared" si="0"/>
        <v>0.47028876298298916</v>
      </c>
      <c r="K16" s="73">
        <f>I16/'סכום נכסי הקרן'!$C$41</f>
        <v>7.1783946515637465E-2</v>
      </c>
    </row>
    <row r="17" spans="1:11">
      <c r="A17" s="69" t="s">
        <v>2804</v>
      </c>
      <c r="B17" s="54" t="s">
        <v>2805</v>
      </c>
      <c r="C17" s="54">
        <v>20</v>
      </c>
      <c r="D17" s="54" t="s">
        <v>315</v>
      </c>
      <c r="E17" s="54" t="s">
        <v>316</v>
      </c>
      <c r="F17" s="70" t="s">
        <v>135</v>
      </c>
      <c r="G17" s="118" t="s">
        <v>3308</v>
      </c>
      <c r="H17" s="118" t="s">
        <v>3308</v>
      </c>
      <c r="I17" s="72">
        <v>449.06207535999994</v>
      </c>
      <c r="J17" s="73">
        <f t="shared" si="0"/>
        <v>9.5095994104639498E-3</v>
      </c>
      <c r="K17" s="73">
        <f>I17/'סכום נכסי הקרן'!$C$41</f>
        <v>1.4515264433196194E-3</v>
      </c>
    </row>
    <row r="18" spans="1:11">
      <c r="A18" s="119" t="s">
        <v>3308</v>
      </c>
      <c r="B18" s="118" t="s">
        <v>3308</v>
      </c>
      <c r="C18" s="118" t="s">
        <v>3308</v>
      </c>
      <c r="D18" s="118" t="s">
        <v>3308</v>
      </c>
      <c r="E18" s="118" t="s">
        <v>3308</v>
      </c>
      <c r="F18" s="118" t="s">
        <v>3308</v>
      </c>
      <c r="G18" s="118" t="s">
        <v>3308</v>
      </c>
      <c r="H18" s="118" t="s">
        <v>3308</v>
      </c>
      <c r="I18" s="118" t="s">
        <v>3308</v>
      </c>
      <c r="J18" s="118" t="s">
        <v>3308</v>
      </c>
      <c r="K18" s="118" t="s">
        <v>3308</v>
      </c>
    </row>
    <row r="19" spans="1:11">
      <c r="A19" s="68" t="s">
        <v>46</v>
      </c>
      <c r="B19" s="117" t="s">
        <v>3308</v>
      </c>
      <c r="C19" s="117" t="s">
        <v>3308</v>
      </c>
      <c r="D19" s="117" t="s">
        <v>3308</v>
      </c>
      <c r="E19" s="117" t="s">
        <v>3308</v>
      </c>
      <c r="F19" s="117" t="s">
        <v>3308</v>
      </c>
      <c r="G19" s="117" t="s">
        <v>3308</v>
      </c>
      <c r="H19" s="117" t="s">
        <v>3308</v>
      </c>
      <c r="I19" s="66">
        <f>SUM(I20:I52)</f>
        <v>12848.995165695997</v>
      </c>
      <c r="J19" s="67">
        <f t="shared" si="0"/>
        <v>0.27209778682557778</v>
      </c>
      <c r="K19" s="67">
        <f>I19/'סכום נכסי הקרן'!$C$41</f>
        <v>4.1532467951434129E-2</v>
      </c>
    </row>
    <row r="20" spans="1:11">
      <c r="A20" s="69" t="s">
        <v>2795</v>
      </c>
      <c r="B20" s="54" t="s">
        <v>2806</v>
      </c>
      <c r="C20" s="54">
        <v>11</v>
      </c>
      <c r="D20" s="54" t="s">
        <v>315</v>
      </c>
      <c r="E20" s="54" t="s">
        <v>316</v>
      </c>
      <c r="F20" s="70" t="s">
        <v>136</v>
      </c>
      <c r="G20" s="118" t="s">
        <v>3308</v>
      </c>
      <c r="H20" s="118" t="s">
        <v>3308</v>
      </c>
      <c r="I20" s="72">
        <v>88.332567228000002</v>
      </c>
      <c r="J20" s="73">
        <f t="shared" si="0"/>
        <v>1.8705817643646411E-3</v>
      </c>
      <c r="K20" s="73">
        <f>I20/'סכום נכסי הקרן'!$C$41</f>
        <v>2.8552190036302253E-4</v>
      </c>
    </row>
    <row r="21" spans="1:11">
      <c r="A21" s="69" t="s">
        <v>2795</v>
      </c>
      <c r="B21" s="54" t="s">
        <v>2807</v>
      </c>
      <c r="C21" s="54">
        <v>11</v>
      </c>
      <c r="D21" s="54" t="s">
        <v>315</v>
      </c>
      <c r="E21" s="54" t="s">
        <v>316</v>
      </c>
      <c r="F21" s="70" t="s">
        <v>138</v>
      </c>
      <c r="G21" s="118" t="s">
        <v>3308</v>
      </c>
      <c r="H21" s="118" t="s">
        <v>3308</v>
      </c>
      <c r="I21" s="72">
        <v>1.7174687270000002</v>
      </c>
      <c r="J21" s="73">
        <f t="shared" si="0"/>
        <v>3.6370115603007079E-5</v>
      </c>
      <c r="K21" s="73">
        <f>I21/'סכום נכסי הקרן'!$C$41</f>
        <v>5.5514625028543291E-6</v>
      </c>
    </row>
    <row r="22" spans="1:11">
      <c r="A22" s="69" t="s">
        <v>2795</v>
      </c>
      <c r="B22" s="54" t="s">
        <v>2808</v>
      </c>
      <c r="C22" s="54">
        <v>11</v>
      </c>
      <c r="D22" s="54" t="s">
        <v>315</v>
      </c>
      <c r="E22" s="54" t="s">
        <v>316</v>
      </c>
      <c r="F22" s="70" t="s">
        <v>137</v>
      </c>
      <c r="G22" s="118" t="s">
        <v>3308</v>
      </c>
      <c r="H22" s="118" t="s">
        <v>3308</v>
      </c>
      <c r="I22" s="72">
        <v>0.46476858400000004</v>
      </c>
      <c r="J22" s="73">
        <f t="shared" si="0"/>
        <v>9.8422095628212892E-6</v>
      </c>
      <c r="K22" s="73">
        <f>I22/'סכום נכסי הקרן'!$C$41</f>
        <v>1.5022953990478702E-6</v>
      </c>
    </row>
    <row r="23" spans="1:11">
      <c r="A23" s="69" t="s">
        <v>2795</v>
      </c>
      <c r="B23" s="54" t="s">
        <v>2809</v>
      </c>
      <c r="C23" s="54">
        <v>11</v>
      </c>
      <c r="D23" s="54" t="s">
        <v>315</v>
      </c>
      <c r="E23" s="54" t="s">
        <v>316</v>
      </c>
      <c r="F23" s="70" t="s">
        <v>134</v>
      </c>
      <c r="G23" s="118" t="s">
        <v>3308</v>
      </c>
      <c r="H23" s="118" t="s">
        <v>3308</v>
      </c>
      <c r="I23" s="72">
        <v>1607.3328465399998</v>
      </c>
      <c r="J23" s="73">
        <f t="shared" si="0"/>
        <v>3.4037814210034358E-2</v>
      </c>
      <c r="K23" s="73">
        <f>I23/'סכום נכסי הקרן'!$C$41</f>
        <v>5.195464631696272E-3</v>
      </c>
    </row>
    <row r="24" spans="1:11">
      <c r="A24" s="69" t="s">
        <v>2797</v>
      </c>
      <c r="B24" s="54" t="s">
        <v>2810</v>
      </c>
      <c r="C24" s="54">
        <v>12</v>
      </c>
      <c r="D24" s="54" t="s">
        <v>315</v>
      </c>
      <c r="E24" s="54" t="s">
        <v>316</v>
      </c>
      <c r="F24" s="70" t="s">
        <v>136</v>
      </c>
      <c r="G24" s="118" t="s">
        <v>3308</v>
      </c>
      <c r="H24" s="118" t="s">
        <v>3308</v>
      </c>
      <c r="I24" s="72">
        <v>246.26427702500001</v>
      </c>
      <c r="J24" s="73">
        <f t="shared" si="0"/>
        <v>5.2150354084963841E-3</v>
      </c>
      <c r="K24" s="73">
        <f>I24/'סכום נכסי הקרן'!$C$41</f>
        <v>7.9601268902570143E-4</v>
      </c>
    </row>
    <row r="25" spans="1:11">
      <c r="A25" s="69" t="s">
        <v>2797</v>
      </c>
      <c r="B25" s="54" t="s">
        <v>2811</v>
      </c>
      <c r="C25" s="54">
        <v>12</v>
      </c>
      <c r="D25" s="54" t="s">
        <v>315</v>
      </c>
      <c r="E25" s="54" t="s">
        <v>316</v>
      </c>
      <c r="F25" s="70" t="s">
        <v>138</v>
      </c>
      <c r="G25" s="118" t="s">
        <v>3308</v>
      </c>
      <c r="H25" s="118" t="s">
        <v>3308</v>
      </c>
      <c r="I25" s="72">
        <v>2.7518899999999999</v>
      </c>
      <c r="J25" s="73">
        <f t="shared" si="0"/>
        <v>5.827562147322822E-5</v>
      </c>
      <c r="K25" s="73">
        <f>I25/'סכום נכסי הקרן'!$C$41</f>
        <v>8.8950755881680748E-6</v>
      </c>
    </row>
    <row r="26" spans="1:11">
      <c r="A26" s="69" t="s">
        <v>2797</v>
      </c>
      <c r="B26" s="54" t="s">
        <v>2812</v>
      </c>
      <c r="C26" s="54">
        <v>12</v>
      </c>
      <c r="D26" s="54" t="s">
        <v>315</v>
      </c>
      <c r="E26" s="54" t="s">
        <v>316</v>
      </c>
      <c r="F26" s="70" t="s">
        <v>134</v>
      </c>
      <c r="G26" s="118" t="s">
        <v>3308</v>
      </c>
      <c r="H26" s="118" t="s">
        <v>3308</v>
      </c>
      <c r="I26" s="72">
        <v>2552.4840536949996</v>
      </c>
      <c r="J26" s="73">
        <f t="shared" si="0"/>
        <v>5.405288530049563E-2</v>
      </c>
      <c r="K26" s="73">
        <f>I26/'סכום נכסי הקרן'!$C$41</f>
        <v>8.2505254916478057E-3</v>
      </c>
    </row>
    <row r="27" spans="1:11">
      <c r="A27" s="69" t="s">
        <v>2797</v>
      </c>
      <c r="B27" s="54" t="s">
        <v>2813</v>
      </c>
      <c r="C27" s="54">
        <v>12</v>
      </c>
      <c r="D27" s="54" t="s">
        <v>315</v>
      </c>
      <c r="E27" s="54" t="s">
        <v>316</v>
      </c>
      <c r="F27" s="70" t="s">
        <v>137</v>
      </c>
      <c r="G27" s="118" t="s">
        <v>3308</v>
      </c>
      <c r="H27" s="118" t="s">
        <v>3308</v>
      </c>
      <c r="I27" s="72">
        <v>111.414936423</v>
      </c>
      <c r="J27" s="73">
        <f t="shared" si="0"/>
        <v>2.3593874251698053E-3</v>
      </c>
      <c r="K27" s="73">
        <f>I27/'סכום נכסי הקרן'!$C$41</f>
        <v>3.6013222953443826E-4</v>
      </c>
    </row>
    <row r="28" spans="1:11">
      <c r="A28" s="69" t="s">
        <v>2797</v>
      </c>
      <c r="B28" s="54" t="s">
        <v>2814</v>
      </c>
      <c r="C28" s="54">
        <v>12</v>
      </c>
      <c r="D28" s="54" t="s">
        <v>315</v>
      </c>
      <c r="E28" s="54" t="s">
        <v>316</v>
      </c>
      <c r="F28" s="70" t="s">
        <v>143</v>
      </c>
      <c r="G28" s="118" t="s">
        <v>3308</v>
      </c>
      <c r="H28" s="118" t="s">
        <v>3308</v>
      </c>
      <c r="I28" s="72">
        <v>0.26873966100000002</v>
      </c>
      <c r="J28" s="73">
        <f t="shared" si="0"/>
        <v>5.6909871976276932E-6</v>
      </c>
      <c r="K28" s="73">
        <f>I28/'סכום נכסי הקרן'!$C$41</f>
        <v>8.6866102865073245E-7</v>
      </c>
    </row>
    <row r="29" spans="1:11">
      <c r="A29" s="69" t="s">
        <v>2797</v>
      </c>
      <c r="B29" s="54" t="s">
        <v>2815</v>
      </c>
      <c r="C29" s="54">
        <v>12</v>
      </c>
      <c r="D29" s="54" t="s">
        <v>315</v>
      </c>
      <c r="E29" s="54" t="s">
        <v>316</v>
      </c>
      <c r="F29" s="70" t="s">
        <v>142</v>
      </c>
      <c r="G29" s="118" t="s">
        <v>3308</v>
      </c>
      <c r="H29" s="118" t="s">
        <v>3308</v>
      </c>
      <c r="I29" s="72">
        <v>6.0550000999999999E-2</v>
      </c>
      <c r="J29" s="73">
        <f t="shared" si="0"/>
        <v>1.2822420003995762E-6</v>
      </c>
      <c r="K29" s="73">
        <f>I29/'סכום נכסי הקרן'!$C$41</f>
        <v>1.9571888257112475E-7</v>
      </c>
    </row>
    <row r="30" spans="1:11">
      <c r="A30" s="69" t="s">
        <v>2800</v>
      </c>
      <c r="B30" s="54" t="s">
        <v>2816</v>
      </c>
      <c r="C30" s="54">
        <v>10</v>
      </c>
      <c r="D30" s="54" t="s">
        <v>315</v>
      </c>
      <c r="E30" s="54" t="s">
        <v>316</v>
      </c>
      <c r="F30" s="70" t="s">
        <v>139</v>
      </c>
      <c r="G30" s="118" t="s">
        <v>3308</v>
      </c>
      <c r="H30" s="118" t="s">
        <v>3308</v>
      </c>
      <c r="I30" s="72">
        <v>7.726747E-3</v>
      </c>
      <c r="J30" s="73">
        <f t="shared" si="0"/>
        <v>1.6362608367027813E-7</v>
      </c>
      <c r="K30" s="73">
        <f>I30/'סכום נכסי הקרן'!$C$41</f>
        <v>2.4975561746890648E-8</v>
      </c>
    </row>
    <row r="31" spans="1:11">
      <c r="A31" s="69" t="s">
        <v>2800</v>
      </c>
      <c r="B31" s="54" t="s">
        <v>2817</v>
      </c>
      <c r="C31" s="54">
        <v>10</v>
      </c>
      <c r="D31" s="54" t="s">
        <v>315</v>
      </c>
      <c r="E31" s="54" t="s">
        <v>316</v>
      </c>
      <c r="F31" s="70" t="s">
        <v>136</v>
      </c>
      <c r="G31" s="118" t="s">
        <v>3308</v>
      </c>
      <c r="H31" s="118" t="s">
        <v>3308</v>
      </c>
      <c r="I31" s="72">
        <v>388.70193146400004</v>
      </c>
      <c r="J31" s="73">
        <f t="shared" si="0"/>
        <v>8.2313779344046333E-3</v>
      </c>
      <c r="K31" s="73">
        <f>I31/'סכום נכסי הקרן'!$C$41</f>
        <v>1.256421245630896E-3</v>
      </c>
    </row>
    <row r="32" spans="1:11">
      <c r="A32" s="69" t="s">
        <v>2800</v>
      </c>
      <c r="B32" s="54" t="s">
        <v>2818</v>
      </c>
      <c r="C32" s="54">
        <v>10</v>
      </c>
      <c r="D32" s="54" t="s">
        <v>315</v>
      </c>
      <c r="E32" s="54" t="s">
        <v>316</v>
      </c>
      <c r="F32" s="70" t="s">
        <v>134</v>
      </c>
      <c r="G32" s="118" t="s">
        <v>3308</v>
      </c>
      <c r="H32" s="118" t="s">
        <v>3308</v>
      </c>
      <c r="I32" s="72">
        <v>103.67753999999999</v>
      </c>
      <c r="J32" s="73">
        <f t="shared" si="0"/>
        <v>2.1955358231308219E-3</v>
      </c>
      <c r="K32" s="73">
        <f>I32/'סכום נכסי הקרן'!$C$41</f>
        <v>3.351222451098405E-4</v>
      </c>
    </row>
    <row r="33" spans="1:11">
      <c r="A33" s="69" t="s">
        <v>2800</v>
      </c>
      <c r="B33" s="54" t="s">
        <v>2819</v>
      </c>
      <c r="C33" s="54">
        <v>10</v>
      </c>
      <c r="D33" s="54" t="s">
        <v>315</v>
      </c>
      <c r="E33" s="54" t="s">
        <v>316</v>
      </c>
      <c r="F33" s="70" t="s">
        <v>136</v>
      </c>
      <c r="G33" s="118" t="s">
        <v>3308</v>
      </c>
      <c r="H33" s="118" t="s">
        <v>3308</v>
      </c>
      <c r="I33" s="72">
        <v>2.8004199999999999</v>
      </c>
      <c r="J33" s="73">
        <f t="shared" si="0"/>
        <v>5.9303320948896127E-5</v>
      </c>
      <c r="K33" s="73">
        <f>I33/'סכום נכסי הקרן'!$C$41</f>
        <v>9.0519416032681672E-6</v>
      </c>
    </row>
    <row r="34" spans="1:11">
      <c r="A34" s="69" t="s">
        <v>2800</v>
      </c>
      <c r="B34" s="54" t="s">
        <v>2820</v>
      </c>
      <c r="C34" s="54">
        <v>10</v>
      </c>
      <c r="D34" s="54" t="s">
        <v>315</v>
      </c>
      <c r="E34" s="54" t="s">
        <v>316</v>
      </c>
      <c r="F34" s="70" t="s">
        <v>137</v>
      </c>
      <c r="G34" s="118" t="s">
        <v>3308</v>
      </c>
      <c r="H34" s="118" t="s">
        <v>3308</v>
      </c>
      <c r="I34" s="72">
        <v>31.595371752000002</v>
      </c>
      <c r="J34" s="73">
        <f t="shared" si="0"/>
        <v>6.6908194896070686E-4</v>
      </c>
      <c r="K34" s="73">
        <f>I34/'סכום נכסי הקרן'!$C$41</f>
        <v>1.0212734519559661E-4</v>
      </c>
    </row>
    <row r="35" spans="1:11">
      <c r="A35" s="69" t="s">
        <v>2800</v>
      </c>
      <c r="B35" s="54" t="s">
        <v>2821</v>
      </c>
      <c r="C35" s="54">
        <v>10</v>
      </c>
      <c r="D35" s="54" t="s">
        <v>315</v>
      </c>
      <c r="E35" s="54" t="s">
        <v>316</v>
      </c>
      <c r="F35" s="70" t="s">
        <v>142</v>
      </c>
      <c r="G35" s="118" t="s">
        <v>3308</v>
      </c>
      <c r="H35" s="118" t="s">
        <v>3308</v>
      </c>
      <c r="I35" s="72">
        <v>0.32549</v>
      </c>
      <c r="J35" s="73">
        <f t="shared" si="0"/>
        <v>6.8927653479321675E-6</v>
      </c>
      <c r="K35" s="73">
        <f>I35/'סכום נכסי הקרן'!$C$41</f>
        <v>1.0520980683068098E-6</v>
      </c>
    </row>
    <row r="36" spans="1:11">
      <c r="A36" s="69" t="s">
        <v>2800</v>
      </c>
      <c r="B36" s="54" t="s">
        <v>2822</v>
      </c>
      <c r="C36" s="54">
        <v>10</v>
      </c>
      <c r="D36" s="54" t="s">
        <v>315</v>
      </c>
      <c r="E36" s="54" t="s">
        <v>316</v>
      </c>
      <c r="F36" s="70" t="s">
        <v>138</v>
      </c>
      <c r="G36" s="118" t="s">
        <v>3308</v>
      </c>
      <c r="H36" s="118" t="s">
        <v>3308</v>
      </c>
      <c r="I36" s="72">
        <v>11.207851552999998</v>
      </c>
      <c r="J36" s="73">
        <f t="shared" si="0"/>
        <v>2.3734397618755144E-4</v>
      </c>
      <c r="K36" s="73">
        <f>I36/'סכום נכסי הקרן'!$C$41</f>
        <v>3.622771504126325E-5</v>
      </c>
    </row>
    <row r="37" spans="1:11">
      <c r="A37" s="69" t="s">
        <v>2800</v>
      </c>
      <c r="B37" s="54" t="s">
        <v>2823</v>
      </c>
      <c r="C37" s="54">
        <v>10</v>
      </c>
      <c r="D37" s="54" t="s">
        <v>315</v>
      </c>
      <c r="E37" s="54" t="s">
        <v>316</v>
      </c>
      <c r="F37" s="70" t="s">
        <v>143</v>
      </c>
      <c r="G37" s="118" t="s">
        <v>3308</v>
      </c>
      <c r="H37" s="118" t="s">
        <v>3308</v>
      </c>
      <c r="I37" s="72">
        <v>148.79464209099999</v>
      </c>
      <c r="J37" s="73">
        <f t="shared" si="0"/>
        <v>3.1509617898024945E-3</v>
      </c>
      <c r="K37" s="73">
        <f>I37/'סכום נכסי הקרן'!$C$41</f>
        <v>4.8095657475911459E-4</v>
      </c>
    </row>
    <row r="38" spans="1:11">
      <c r="A38" s="69" t="s">
        <v>2800</v>
      </c>
      <c r="B38" s="54" t="s">
        <v>2824</v>
      </c>
      <c r="C38" s="54">
        <v>10</v>
      </c>
      <c r="D38" s="54" t="s">
        <v>315</v>
      </c>
      <c r="E38" s="54" t="s">
        <v>316</v>
      </c>
      <c r="F38" s="70" t="s">
        <v>2790</v>
      </c>
      <c r="G38" s="118" t="s">
        <v>3308</v>
      </c>
      <c r="H38" s="118" t="s">
        <v>3308</v>
      </c>
      <c r="I38" s="72">
        <v>2.8260611999999994E-2</v>
      </c>
      <c r="J38" s="73">
        <f t="shared" si="0"/>
        <v>5.9846313897494834E-7</v>
      </c>
      <c r="K38" s="73">
        <f>I38/'סכום נכסי הקרן'!$C$41</f>
        <v>9.1348229728619133E-8</v>
      </c>
    </row>
    <row r="39" spans="1:11">
      <c r="A39" s="69" t="s">
        <v>2800</v>
      </c>
      <c r="B39" s="54" t="s">
        <v>2825</v>
      </c>
      <c r="C39" s="54">
        <v>10</v>
      </c>
      <c r="D39" s="54" t="s">
        <v>315</v>
      </c>
      <c r="E39" s="54" t="s">
        <v>316</v>
      </c>
      <c r="F39" s="70" t="s">
        <v>137</v>
      </c>
      <c r="G39" s="118" t="s">
        <v>3308</v>
      </c>
      <c r="H39" s="118" t="s">
        <v>3308</v>
      </c>
      <c r="I39" s="72">
        <v>0.44706999999999997</v>
      </c>
      <c r="J39" s="73">
        <f t="shared" si="0"/>
        <v>9.4674140652555658E-6</v>
      </c>
      <c r="K39" s="73">
        <f>I39/'סכום נכסי הקרן'!$C$41</f>
        <v>1.445087355672756E-6</v>
      </c>
    </row>
    <row r="40" spans="1:11">
      <c r="A40" s="69" t="s">
        <v>2800</v>
      </c>
      <c r="B40" s="54" t="s">
        <v>2826</v>
      </c>
      <c r="C40" s="54">
        <v>10</v>
      </c>
      <c r="D40" s="54" t="s">
        <v>315</v>
      </c>
      <c r="E40" s="54" t="s">
        <v>316</v>
      </c>
      <c r="F40" s="70" t="s">
        <v>142</v>
      </c>
      <c r="G40" s="118" t="s">
        <v>3308</v>
      </c>
      <c r="H40" s="118" t="s">
        <v>3308</v>
      </c>
      <c r="I40" s="72">
        <v>10.291084236</v>
      </c>
      <c r="J40" s="73">
        <f t="shared" si="0"/>
        <v>2.1792997884589936E-4</v>
      </c>
      <c r="K40" s="73">
        <f>I40/'סכום נכסי הקרן'!$C$41</f>
        <v>3.3264400889361453E-5</v>
      </c>
    </row>
    <row r="41" spans="1:11">
      <c r="A41" s="69" t="s">
        <v>2800</v>
      </c>
      <c r="B41" s="54" t="s">
        <v>2827</v>
      </c>
      <c r="C41" s="54">
        <v>10</v>
      </c>
      <c r="D41" s="54" t="s">
        <v>315</v>
      </c>
      <c r="E41" s="54" t="s">
        <v>316</v>
      </c>
      <c r="F41" s="70" t="s">
        <v>134</v>
      </c>
      <c r="G41" s="118" t="s">
        <v>3308</v>
      </c>
      <c r="H41" s="118" t="s">
        <v>3308</v>
      </c>
      <c r="I41" s="72">
        <v>47.588736963999999</v>
      </c>
      <c r="J41" s="73">
        <f t="shared" si="0"/>
        <v>1.0077667427488336E-3</v>
      </c>
      <c r="K41" s="73">
        <f>I41/'סכום נכסי הקרן'!$C$41</f>
        <v>1.5382352217575124E-4</v>
      </c>
    </row>
    <row r="42" spans="1:11">
      <c r="A42" s="69" t="s">
        <v>2800</v>
      </c>
      <c r="B42" s="54" t="s">
        <v>2828</v>
      </c>
      <c r="C42" s="54">
        <v>10</v>
      </c>
      <c r="D42" s="54" t="s">
        <v>315</v>
      </c>
      <c r="E42" s="54" t="s">
        <v>316</v>
      </c>
      <c r="F42" s="70" t="s">
        <v>2792</v>
      </c>
      <c r="G42" s="118" t="s">
        <v>3308</v>
      </c>
      <c r="H42" s="118" t="s">
        <v>3308</v>
      </c>
      <c r="I42" s="72">
        <v>6.8479874600000006</v>
      </c>
      <c r="J42" s="73">
        <f t="shared" si="0"/>
        <v>1.4501696109669123E-4</v>
      </c>
      <c r="K42" s="73">
        <f>I42/'סכום נכסי הקרן'!$C$41</f>
        <v>2.2135102087484276E-5</v>
      </c>
    </row>
    <row r="43" spans="1:11">
      <c r="A43" s="69" t="s">
        <v>2800</v>
      </c>
      <c r="B43" s="54" t="s">
        <v>2829</v>
      </c>
      <c r="C43" s="54">
        <v>10</v>
      </c>
      <c r="D43" s="54" t="s">
        <v>315</v>
      </c>
      <c r="E43" s="54" t="s">
        <v>316</v>
      </c>
      <c r="F43" s="70" t="s">
        <v>134</v>
      </c>
      <c r="G43" s="118" t="s">
        <v>3308</v>
      </c>
      <c r="H43" s="118" t="s">
        <v>3308</v>
      </c>
      <c r="I43" s="72">
        <v>4110.349928349</v>
      </c>
      <c r="J43" s="73">
        <f t="shared" si="0"/>
        <v>8.7043158173828558E-2</v>
      </c>
      <c r="K43" s="73">
        <f>I43/'סכום נכסי הקרן'!$C$41</f>
        <v>1.32860954858245E-2</v>
      </c>
    </row>
    <row r="44" spans="1:11">
      <c r="A44" s="69" t="s">
        <v>2800</v>
      </c>
      <c r="B44" s="54" t="s">
        <v>2830</v>
      </c>
      <c r="C44" s="54">
        <v>10</v>
      </c>
      <c r="D44" s="54" t="s">
        <v>315</v>
      </c>
      <c r="E44" s="54" t="s">
        <v>316</v>
      </c>
      <c r="F44" s="70" t="s">
        <v>140</v>
      </c>
      <c r="G44" s="118" t="s">
        <v>3308</v>
      </c>
      <c r="H44" s="118" t="s">
        <v>3308</v>
      </c>
      <c r="I44" s="72">
        <v>6.4011094000000004E-2</v>
      </c>
      <c r="J44" s="73">
        <f t="shared" si="0"/>
        <v>1.3555361166439175E-6</v>
      </c>
      <c r="K44" s="73">
        <f>I44/'סכום נכסי הקרן'!$C$41</f>
        <v>2.0690635149345793E-7</v>
      </c>
    </row>
    <row r="45" spans="1:11">
      <c r="A45" s="69" t="s">
        <v>2804</v>
      </c>
      <c r="B45" s="54" t="s">
        <v>2831</v>
      </c>
      <c r="C45" s="54">
        <v>20</v>
      </c>
      <c r="D45" s="54" t="s">
        <v>315</v>
      </c>
      <c r="E45" s="54" t="s">
        <v>316</v>
      </c>
      <c r="F45" s="70" t="s">
        <v>137</v>
      </c>
      <c r="G45" s="118" t="s">
        <v>3308</v>
      </c>
      <c r="H45" s="118" t="s">
        <v>3308</v>
      </c>
      <c r="I45" s="72">
        <v>1.5728440000000001E-3</v>
      </c>
      <c r="J45" s="73">
        <f t="shared" si="0"/>
        <v>3.3307458357869742E-8</v>
      </c>
      <c r="K45" s="73">
        <f>I45/'סכום נכסי הקרן'!$C$41</f>
        <v>5.0839845591199602E-9</v>
      </c>
    </row>
    <row r="46" spans="1:11">
      <c r="A46" s="69" t="s">
        <v>2804</v>
      </c>
      <c r="B46" s="54" t="s">
        <v>2832</v>
      </c>
      <c r="C46" s="54">
        <v>20</v>
      </c>
      <c r="D46" s="54" t="s">
        <v>315</v>
      </c>
      <c r="E46" s="54" t="s">
        <v>316</v>
      </c>
      <c r="F46" s="70" t="s">
        <v>143</v>
      </c>
      <c r="G46" s="118" t="s">
        <v>3308</v>
      </c>
      <c r="H46" s="118" t="s">
        <v>3308</v>
      </c>
      <c r="I46" s="72">
        <v>5.400444427</v>
      </c>
      <c r="J46" s="73">
        <f t="shared" si="0"/>
        <v>1.143629488151986E-4</v>
      </c>
      <c r="K46" s="73">
        <f>I46/'סכום נכסי הקרן'!$C$41</f>
        <v>1.7456134288749195E-5</v>
      </c>
    </row>
    <row r="47" spans="1:11">
      <c r="A47" s="69" t="s">
        <v>2804</v>
      </c>
      <c r="B47" s="54" t="s">
        <v>2833</v>
      </c>
      <c r="C47" s="54">
        <v>20</v>
      </c>
      <c r="D47" s="54" t="s">
        <v>315</v>
      </c>
      <c r="E47" s="54" t="s">
        <v>316</v>
      </c>
      <c r="F47" s="70" t="s">
        <v>136</v>
      </c>
      <c r="G47" s="118" t="s">
        <v>3308</v>
      </c>
      <c r="H47" s="118" t="s">
        <v>3308</v>
      </c>
      <c r="I47" s="72">
        <v>1.498253E-3</v>
      </c>
      <c r="J47" s="73">
        <f t="shared" si="0"/>
        <v>3.1727876004901573E-8</v>
      </c>
      <c r="K47" s="73">
        <f>I47/'סכום נכסי הקרן'!$C$41</f>
        <v>4.8428802332940567E-9</v>
      </c>
    </row>
    <row r="48" spans="1:11">
      <c r="A48" s="69" t="s">
        <v>2804</v>
      </c>
      <c r="B48" s="54" t="s">
        <v>2834</v>
      </c>
      <c r="C48" s="54">
        <v>20</v>
      </c>
      <c r="D48" s="54" t="s">
        <v>315</v>
      </c>
      <c r="E48" s="54" t="s">
        <v>316</v>
      </c>
      <c r="F48" s="70" t="s">
        <v>134</v>
      </c>
      <c r="G48" s="118" t="s">
        <v>3308</v>
      </c>
      <c r="H48" s="118" t="s">
        <v>3308</v>
      </c>
      <c r="I48" s="72">
        <v>3367.7483510679995</v>
      </c>
      <c r="J48" s="73">
        <f t="shared" si="0"/>
        <v>7.131739572582016E-2</v>
      </c>
      <c r="K48" s="73">
        <f>I48/'סכום נכסי הקרן'!$C$41</f>
        <v>1.0885746212486055E-2</v>
      </c>
    </row>
    <row r="49" spans="1:11">
      <c r="A49" s="69" t="s">
        <v>2804</v>
      </c>
      <c r="B49" s="54" t="s">
        <v>2835</v>
      </c>
      <c r="C49" s="54">
        <v>20</v>
      </c>
      <c r="D49" s="54" t="s">
        <v>315</v>
      </c>
      <c r="E49" s="54" t="s">
        <v>316</v>
      </c>
      <c r="F49" s="70" t="s">
        <v>140</v>
      </c>
      <c r="G49" s="118" t="s">
        <v>3308</v>
      </c>
      <c r="H49" s="118" t="s">
        <v>3308</v>
      </c>
      <c r="I49" s="72">
        <v>1.04E-6</v>
      </c>
      <c r="J49" s="73">
        <f t="shared" si="0"/>
        <v>2.2023644234383406E-11</v>
      </c>
      <c r="K49" s="73">
        <f>I49/'סכום נכסי הקרן'!$C$41</f>
        <v>3.3616454915330182E-12</v>
      </c>
    </row>
    <row r="50" spans="1:11">
      <c r="A50" s="69" t="s">
        <v>2804</v>
      </c>
      <c r="B50" s="54" t="s">
        <v>2836</v>
      </c>
      <c r="C50" s="54">
        <v>20</v>
      </c>
      <c r="D50" s="54" t="s">
        <v>315</v>
      </c>
      <c r="E50" s="54" t="s">
        <v>316</v>
      </c>
      <c r="F50" s="70" t="s">
        <v>136</v>
      </c>
      <c r="G50" s="118" t="s">
        <v>3308</v>
      </c>
      <c r="H50" s="118" t="s">
        <v>3308</v>
      </c>
      <c r="I50" s="72">
        <v>1.125856454</v>
      </c>
      <c r="J50" s="73">
        <f t="shared" si="0"/>
        <v>2.3841790386423504E-5</v>
      </c>
      <c r="K50" s="73">
        <f>I50/'סכום נכסי הקרן'!$C$41</f>
        <v>3.6391637237523567E-6</v>
      </c>
    </row>
    <row r="51" spans="1:11">
      <c r="A51" s="69" t="s">
        <v>2804</v>
      </c>
      <c r="B51" s="54" t="s">
        <v>2837</v>
      </c>
      <c r="C51" s="54">
        <v>20</v>
      </c>
      <c r="D51" s="54" t="s">
        <v>315</v>
      </c>
      <c r="E51" s="54" t="s">
        <v>316</v>
      </c>
      <c r="F51" s="70" t="s">
        <v>142</v>
      </c>
      <c r="G51" s="118" t="s">
        <v>3308</v>
      </c>
      <c r="H51" s="118" t="s">
        <v>3308</v>
      </c>
      <c r="I51" s="72">
        <v>0.88402525600000015</v>
      </c>
      <c r="J51" s="73">
        <f t="shared" si="0"/>
        <v>1.8720632434955497E-5</v>
      </c>
      <c r="K51" s="73">
        <f>I51/'סכום נכסי הקרן'!$C$41</f>
        <v>2.8574803040708872E-6</v>
      </c>
    </row>
    <row r="52" spans="1:11">
      <c r="A52" s="69" t="s">
        <v>2804</v>
      </c>
      <c r="B52" s="54" t="s">
        <v>2838</v>
      </c>
      <c r="C52" s="54">
        <v>20</v>
      </c>
      <c r="D52" s="54" t="s">
        <v>315</v>
      </c>
      <c r="E52" s="54" t="s">
        <v>316</v>
      </c>
      <c r="F52" s="70" t="s">
        <v>138</v>
      </c>
      <c r="G52" s="118" t="s">
        <v>3308</v>
      </c>
      <c r="H52" s="118" t="s">
        <v>3308</v>
      </c>
      <c r="I52" s="72">
        <v>1.3266147999999998E-2</v>
      </c>
      <c r="J52" s="73">
        <f t="shared" si="0"/>
        <v>2.8093165760834318E-7</v>
      </c>
      <c r="K52" s="73">
        <f>I52/'סכום נכסי הקרן'!$C$41</f>
        <v>4.288085251366323E-8</v>
      </c>
    </row>
    <row r="53" spans="1:11">
      <c r="A53" s="120" t="s">
        <v>3308</v>
      </c>
      <c r="B53" s="120" t="s">
        <v>3308</v>
      </c>
      <c r="C53" s="120" t="s">
        <v>3308</v>
      </c>
      <c r="D53" s="121" t="s">
        <v>3308</v>
      </c>
      <c r="E53" s="121" t="s">
        <v>3308</v>
      </c>
      <c r="F53" s="121" t="s">
        <v>3308</v>
      </c>
      <c r="G53" s="121" t="s">
        <v>3308</v>
      </c>
      <c r="H53" s="121" t="s">
        <v>3308</v>
      </c>
      <c r="I53" s="121" t="s">
        <v>3308</v>
      </c>
      <c r="J53" s="121" t="s">
        <v>3308</v>
      </c>
      <c r="K53" s="121" t="s">
        <v>3308</v>
      </c>
    </row>
    <row r="54" spans="1:11">
      <c r="A54" s="63" t="s">
        <v>189</v>
      </c>
      <c r="B54" s="117" t="s">
        <v>3308</v>
      </c>
      <c r="C54" s="117" t="s">
        <v>3308</v>
      </c>
      <c r="D54" s="117" t="s">
        <v>3308</v>
      </c>
      <c r="E54" s="117" t="s">
        <v>3308</v>
      </c>
      <c r="F54" s="117" t="s">
        <v>3308</v>
      </c>
      <c r="G54" s="117" t="s">
        <v>3308</v>
      </c>
      <c r="H54" s="118" t="s">
        <v>3308</v>
      </c>
      <c r="I54" s="66">
        <f>I55</f>
        <v>1752.3395146439998</v>
      </c>
      <c r="J54" s="67">
        <f t="shared" si="0"/>
        <v>3.7108559661895711E-2</v>
      </c>
      <c r="K54" s="67">
        <f>I54/'סכום נכסי הקרן'!$C$41</f>
        <v>5.6641771433059221E-3</v>
      </c>
    </row>
    <row r="55" spans="1:11">
      <c r="A55" s="68" t="s">
        <v>46</v>
      </c>
      <c r="B55" s="117" t="s">
        <v>3308</v>
      </c>
      <c r="C55" s="117" t="s">
        <v>3308</v>
      </c>
      <c r="D55" s="117" t="s">
        <v>3308</v>
      </c>
      <c r="E55" s="117" t="s">
        <v>3308</v>
      </c>
      <c r="F55" s="117" t="s">
        <v>3308</v>
      </c>
      <c r="G55" s="117" t="s">
        <v>3308</v>
      </c>
      <c r="H55" s="117" t="s">
        <v>3308</v>
      </c>
      <c r="I55" s="66">
        <f>SUM(I56:I58)</f>
        <v>1752.3395146439998</v>
      </c>
      <c r="J55" s="67">
        <f t="shared" ref="J55" si="1">IFERROR(I55/$I$8,0)</f>
        <v>3.7108559661895711E-2</v>
      </c>
      <c r="K55" s="67">
        <f>I55/'סכום נכסי הקרן'!$C$41</f>
        <v>5.6641771433059221E-3</v>
      </c>
    </row>
    <row r="56" spans="1:11">
      <c r="A56" s="69" t="s">
        <v>2839</v>
      </c>
      <c r="B56" s="54" t="s">
        <v>2840</v>
      </c>
      <c r="C56" s="54">
        <v>85</v>
      </c>
      <c r="D56" s="54" t="s">
        <v>851</v>
      </c>
      <c r="E56" s="54" t="s">
        <v>809</v>
      </c>
      <c r="F56" s="70" t="s">
        <v>143</v>
      </c>
      <c r="G56" s="118" t="s">
        <v>3308</v>
      </c>
      <c r="H56" s="118" t="s">
        <v>3308</v>
      </c>
      <c r="I56" s="72">
        <v>39.534516990999997</v>
      </c>
      <c r="J56" s="73">
        <f t="shared" si="0"/>
        <v>8.3720590114227868E-4</v>
      </c>
      <c r="K56" s="73">
        <f>I56/'סכום נכסי הקרן'!$C$41</f>
        <v>1.277894526949333E-4</v>
      </c>
    </row>
    <row r="57" spans="1:11">
      <c r="A57" s="69" t="s">
        <v>2839</v>
      </c>
      <c r="B57" s="54" t="s">
        <v>2841</v>
      </c>
      <c r="C57" s="54">
        <v>85</v>
      </c>
      <c r="D57" s="54" t="s">
        <v>851</v>
      </c>
      <c r="E57" s="54" t="s">
        <v>809</v>
      </c>
      <c r="F57" s="70" t="s">
        <v>136</v>
      </c>
      <c r="G57" s="118" t="s">
        <v>3308</v>
      </c>
      <c r="H57" s="118" t="s">
        <v>3308</v>
      </c>
      <c r="I57" s="72">
        <v>92.603871444000006</v>
      </c>
      <c r="J57" s="73">
        <f t="shared" si="0"/>
        <v>1.9610333840473391E-3</v>
      </c>
      <c r="K57" s="73">
        <f>I57/'סכום נכסי הקרן'!$C$41</f>
        <v>2.9932825667137097E-4</v>
      </c>
    </row>
    <row r="58" spans="1:11">
      <c r="A58" s="69" t="s">
        <v>2839</v>
      </c>
      <c r="B58" s="54" t="s">
        <v>2842</v>
      </c>
      <c r="C58" s="54">
        <v>85</v>
      </c>
      <c r="D58" s="54" t="s">
        <v>851</v>
      </c>
      <c r="E58" s="54" t="s">
        <v>809</v>
      </c>
      <c r="F58" s="70" t="s">
        <v>134</v>
      </c>
      <c r="G58" s="118" t="s">
        <v>3308</v>
      </c>
      <c r="H58" s="118" t="s">
        <v>3308</v>
      </c>
      <c r="I58" s="72">
        <v>1620.2011262089998</v>
      </c>
      <c r="J58" s="73">
        <f t="shared" si="0"/>
        <v>3.4310320376706095E-2</v>
      </c>
      <c r="K58" s="73">
        <f>I58/'סכום נכסי הקרן'!$C$41</f>
        <v>5.2370594339396183E-3</v>
      </c>
    </row>
    <row r="59" spans="1:11">
      <c r="A59" s="120" t="s">
        <v>3308</v>
      </c>
      <c r="B59" s="120" t="s">
        <v>3308</v>
      </c>
      <c r="C59" s="120" t="s">
        <v>3308</v>
      </c>
      <c r="D59" s="121" t="s">
        <v>3308</v>
      </c>
      <c r="E59" s="121" t="s">
        <v>3308</v>
      </c>
      <c r="F59" s="121" t="s">
        <v>3308</v>
      </c>
      <c r="G59" s="121" t="s">
        <v>3308</v>
      </c>
      <c r="H59" s="121" t="s">
        <v>3308</v>
      </c>
      <c r="I59" s="121" t="s">
        <v>3308</v>
      </c>
      <c r="J59" s="121" t="s">
        <v>3308</v>
      </c>
      <c r="K59" s="121" t="s">
        <v>3308</v>
      </c>
    </row>
    <row r="60" spans="1:11">
      <c r="A60" s="120" t="s">
        <v>3308</v>
      </c>
      <c r="B60" s="120" t="s">
        <v>3308</v>
      </c>
      <c r="C60" s="120" t="s">
        <v>3308</v>
      </c>
      <c r="D60" s="121" t="s">
        <v>3308</v>
      </c>
      <c r="E60" s="121" t="s">
        <v>3308</v>
      </c>
      <c r="F60" s="121" t="s">
        <v>3308</v>
      </c>
      <c r="G60" s="121" t="s">
        <v>3308</v>
      </c>
      <c r="H60" s="121" t="s">
        <v>3308</v>
      </c>
      <c r="I60" s="121" t="s">
        <v>3308</v>
      </c>
      <c r="J60" s="121" t="s">
        <v>3308</v>
      </c>
      <c r="K60" s="121" t="s">
        <v>3308</v>
      </c>
    </row>
    <row r="61" spans="1:11">
      <c r="A61" s="120" t="s">
        <v>3308</v>
      </c>
      <c r="B61" s="120" t="s">
        <v>3308</v>
      </c>
      <c r="C61" s="120" t="s">
        <v>3308</v>
      </c>
      <c r="D61" s="121" t="s">
        <v>3308</v>
      </c>
      <c r="E61" s="121" t="s">
        <v>3308</v>
      </c>
      <c r="F61" s="121" t="s">
        <v>3308</v>
      </c>
      <c r="G61" s="121" t="s">
        <v>3308</v>
      </c>
      <c r="H61" s="121" t="s">
        <v>3308</v>
      </c>
      <c r="I61" s="121" t="s">
        <v>3308</v>
      </c>
      <c r="J61" s="121" t="s">
        <v>3308</v>
      </c>
      <c r="K61" s="121" t="s">
        <v>3308</v>
      </c>
    </row>
    <row r="62" spans="1:11">
      <c r="A62" s="122" t="s">
        <v>3308</v>
      </c>
      <c r="B62" s="118" t="s">
        <v>3308</v>
      </c>
      <c r="C62" s="118" t="s">
        <v>3308</v>
      </c>
      <c r="D62" s="118" t="s">
        <v>3308</v>
      </c>
      <c r="E62" s="118" t="s">
        <v>3308</v>
      </c>
      <c r="F62" s="118" t="s">
        <v>3308</v>
      </c>
      <c r="G62" s="118" t="s">
        <v>3308</v>
      </c>
      <c r="H62" s="118" t="s">
        <v>3308</v>
      </c>
      <c r="I62" s="118" t="s">
        <v>3308</v>
      </c>
      <c r="J62" s="118" t="s">
        <v>3308</v>
      </c>
      <c r="K62" s="118" t="s">
        <v>3308</v>
      </c>
    </row>
    <row r="63" spans="1:11">
      <c r="A63" s="122" t="s">
        <v>3308</v>
      </c>
      <c r="B63" s="118" t="s">
        <v>3308</v>
      </c>
      <c r="C63" s="118" t="s">
        <v>3308</v>
      </c>
      <c r="D63" s="118" t="s">
        <v>3308</v>
      </c>
      <c r="E63" s="118" t="s">
        <v>3308</v>
      </c>
      <c r="F63" s="118" t="s">
        <v>3308</v>
      </c>
      <c r="G63" s="118" t="s">
        <v>3308</v>
      </c>
      <c r="H63" s="118" t="s">
        <v>3308</v>
      </c>
      <c r="I63" s="118" t="s">
        <v>3308</v>
      </c>
      <c r="J63" s="118" t="s">
        <v>3308</v>
      </c>
      <c r="K63" s="118" t="s">
        <v>3308</v>
      </c>
    </row>
    <row r="64" spans="1:11">
      <c r="A64" s="122" t="s">
        <v>3308</v>
      </c>
      <c r="B64" s="118" t="s">
        <v>3308</v>
      </c>
      <c r="C64" s="118" t="s">
        <v>3308</v>
      </c>
      <c r="D64" s="118" t="s">
        <v>3308</v>
      </c>
      <c r="E64" s="118" t="s">
        <v>3308</v>
      </c>
      <c r="F64" s="118" t="s">
        <v>3308</v>
      </c>
      <c r="G64" s="118" t="s">
        <v>3308</v>
      </c>
      <c r="H64" s="118" t="s">
        <v>3308</v>
      </c>
      <c r="I64" s="118" t="s">
        <v>3308</v>
      </c>
      <c r="J64" s="118" t="s">
        <v>3308</v>
      </c>
      <c r="K64" s="118" t="s">
        <v>3308</v>
      </c>
    </row>
    <row r="65" spans="1:11">
      <c r="A65" s="122" t="s">
        <v>3308</v>
      </c>
      <c r="B65" s="118" t="s">
        <v>3308</v>
      </c>
      <c r="C65" s="118" t="s">
        <v>3308</v>
      </c>
      <c r="D65" s="118" t="s">
        <v>3308</v>
      </c>
      <c r="E65" s="118" t="s">
        <v>3308</v>
      </c>
      <c r="F65" s="118" t="s">
        <v>3308</v>
      </c>
      <c r="G65" s="118" t="s">
        <v>3308</v>
      </c>
      <c r="H65" s="118" t="s">
        <v>3308</v>
      </c>
      <c r="I65" s="118" t="s">
        <v>3308</v>
      </c>
      <c r="J65" s="118" t="s">
        <v>3308</v>
      </c>
      <c r="K65" s="118" t="s">
        <v>3308</v>
      </c>
    </row>
    <row r="66" spans="1:11">
      <c r="A66" s="122" t="s">
        <v>3308</v>
      </c>
      <c r="B66" s="118" t="s">
        <v>3308</v>
      </c>
      <c r="C66" s="118" t="s">
        <v>3308</v>
      </c>
      <c r="D66" s="118" t="s">
        <v>3308</v>
      </c>
      <c r="E66" s="118" t="s">
        <v>3308</v>
      </c>
      <c r="F66" s="118" t="s">
        <v>3308</v>
      </c>
      <c r="G66" s="118" t="s">
        <v>3308</v>
      </c>
      <c r="H66" s="118" t="s">
        <v>3308</v>
      </c>
      <c r="I66" s="118" t="s">
        <v>3308</v>
      </c>
      <c r="J66" s="118" t="s">
        <v>3308</v>
      </c>
      <c r="K66" s="118" t="s">
        <v>3308</v>
      </c>
    </row>
    <row r="67" spans="1:11">
      <c r="A67" s="122" t="s">
        <v>3308</v>
      </c>
      <c r="B67" s="118" t="s">
        <v>3308</v>
      </c>
      <c r="C67" s="118" t="s">
        <v>3308</v>
      </c>
      <c r="D67" s="118" t="s">
        <v>3308</v>
      </c>
      <c r="E67" s="118" t="s">
        <v>3308</v>
      </c>
      <c r="F67" s="118" t="s">
        <v>3308</v>
      </c>
      <c r="G67" s="118" t="s">
        <v>3308</v>
      </c>
      <c r="H67" s="118" t="s">
        <v>3308</v>
      </c>
      <c r="I67" s="118" t="s">
        <v>3308</v>
      </c>
      <c r="J67" s="118" t="s">
        <v>3308</v>
      </c>
      <c r="K67" s="118" t="s">
        <v>3308</v>
      </c>
    </row>
    <row r="68" spans="1:11">
      <c r="A68" s="122" t="s">
        <v>3308</v>
      </c>
      <c r="B68" s="118" t="s">
        <v>3308</v>
      </c>
      <c r="C68" s="118" t="s">
        <v>3308</v>
      </c>
      <c r="D68" s="118" t="s">
        <v>3308</v>
      </c>
      <c r="E68" s="118" t="s">
        <v>3308</v>
      </c>
      <c r="F68" s="118" t="s">
        <v>3308</v>
      </c>
      <c r="G68" s="118" t="s">
        <v>3308</v>
      </c>
      <c r="H68" s="118" t="s">
        <v>3308</v>
      </c>
      <c r="I68" s="118" t="s">
        <v>3308</v>
      </c>
      <c r="J68" s="118" t="s">
        <v>3308</v>
      </c>
      <c r="K68" s="118" t="s">
        <v>3308</v>
      </c>
    </row>
    <row r="69" spans="1:11">
      <c r="A69" s="122" t="s">
        <v>3308</v>
      </c>
      <c r="B69" s="118" t="s">
        <v>3308</v>
      </c>
      <c r="C69" s="118" t="s">
        <v>3308</v>
      </c>
      <c r="D69" s="118" t="s">
        <v>3308</v>
      </c>
      <c r="E69" s="118" t="s">
        <v>3308</v>
      </c>
      <c r="F69" s="118" t="s">
        <v>3308</v>
      </c>
      <c r="G69" s="118" t="s">
        <v>3308</v>
      </c>
      <c r="H69" s="118" t="s">
        <v>3308</v>
      </c>
      <c r="I69" s="118" t="s">
        <v>3308</v>
      </c>
      <c r="J69" s="118" t="s">
        <v>3308</v>
      </c>
      <c r="K69" s="118" t="s">
        <v>3308</v>
      </c>
    </row>
    <row r="70" spans="1:11">
      <c r="A70" s="122" t="s">
        <v>3308</v>
      </c>
      <c r="B70" s="118" t="s">
        <v>3308</v>
      </c>
      <c r="C70" s="118" t="s">
        <v>3308</v>
      </c>
      <c r="D70" s="118" t="s">
        <v>3308</v>
      </c>
      <c r="E70" s="118" t="s">
        <v>3308</v>
      </c>
      <c r="F70" s="118" t="s">
        <v>3308</v>
      </c>
      <c r="G70" s="118" t="s">
        <v>3308</v>
      </c>
      <c r="H70" s="118" t="s">
        <v>3308</v>
      </c>
      <c r="I70" s="118" t="s">
        <v>3308</v>
      </c>
      <c r="J70" s="118" t="s">
        <v>3308</v>
      </c>
      <c r="K70" s="118" t="s">
        <v>3308</v>
      </c>
    </row>
    <row r="71" spans="1:11">
      <c r="A71" s="120" t="s">
        <v>3308</v>
      </c>
      <c r="B71" s="120" t="s">
        <v>3308</v>
      </c>
      <c r="C71" s="121" t="s">
        <v>3308</v>
      </c>
      <c r="D71" s="121" t="s">
        <v>3308</v>
      </c>
      <c r="E71" s="121" t="s">
        <v>3308</v>
      </c>
      <c r="F71" s="121" t="s">
        <v>3308</v>
      </c>
      <c r="G71" s="121" t="s">
        <v>3308</v>
      </c>
      <c r="H71" s="121" t="s">
        <v>3308</v>
      </c>
      <c r="I71" s="121" t="s">
        <v>3308</v>
      </c>
      <c r="J71" s="121" t="s">
        <v>3308</v>
      </c>
      <c r="K71" s="121" t="s">
        <v>3308</v>
      </c>
    </row>
    <row r="72" spans="1:11">
      <c r="A72" s="120" t="s">
        <v>3308</v>
      </c>
      <c r="B72" s="120" t="s">
        <v>3308</v>
      </c>
      <c r="C72" s="121" t="s">
        <v>3308</v>
      </c>
      <c r="D72" s="121" t="s">
        <v>3308</v>
      </c>
      <c r="E72" s="121" t="s">
        <v>3308</v>
      </c>
      <c r="F72" s="121" t="s">
        <v>3308</v>
      </c>
      <c r="G72" s="121" t="s">
        <v>3308</v>
      </c>
      <c r="H72" s="121" t="s">
        <v>3308</v>
      </c>
      <c r="I72" s="121" t="s">
        <v>3308</v>
      </c>
      <c r="J72" s="121" t="s">
        <v>3308</v>
      </c>
      <c r="K72" s="121" t="s">
        <v>3308</v>
      </c>
    </row>
    <row r="73" spans="1:11">
      <c r="A73" s="120" t="s">
        <v>3308</v>
      </c>
      <c r="B73" s="120" t="s">
        <v>3308</v>
      </c>
      <c r="C73" s="121" t="s">
        <v>3308</v>
      </c>
      <c r="D73" s="121" t="s">
        <v>3308</v>
      </c>
      <c r="E73" s="121" t="s">
        <v>3308</v>
      </c>
      <c r="F73" s="121" t="s">
        <v>3308</v>
      </c>
      <c r="G73" s="121" t="s">
        <v>3308</v>
      </c>
      <c r="H73" s="121" t="s">
        <v>3308</v>
      </c>
      <c r="I73" s="121" t="s">
        <v>3308</v>
      </c>
      <c r="J73" s="121" t="s">
        <v>3308</v>
      </c>
      <c r="K73" s="121" t="s">
        <v>3308</v>
      </c>
    </row>
    <row r="74" spans="1:11">
      <c r="A74" s="75" t="s">
        <v>213</v>
      </c>
      <c r="B74" s="120" t="s">
        <v>3308</v>
      </c>
      <c r="C74" s="121" t="s">
        <v>3308</v>
      </c>
      <c r="D74" s="121" t="s">
        <v>3308</v>
      </c>
      <c r="E74" s="121" t="s">
        <v>3308</v>
      </c>
      <c r="F74" s="121" t="s">
        <v>3308</v>
      </c>
      <c r="G74" s="121" t="s">
        <v>3308</v>
      </c>
      <c r="H74" s="121" t="s">
        <v>3308</v>
      </c>
      <c r="I74" s="121" t="s">
        <v>3308</v>
      </c>
      <c r="J74" s="121" t="s">
        <v>3308</v>
      </c>
      <c r="K74" s="121" t="s">
        <v>3308</v>
      </c>
    </row>
    <row r="75" spans="1:11" hidden="1">
      <c r="A75" s="76"/>
      <c r="C75" s="1"/>
    </row>
    <row r="76" spans="1:11" hidden="1">
      <c r="C76" s="1"/>
    </row>
    <row r="77" spans="1:11" hidden="1">
      <c r="C77" s="1"/>
    </row>
    <row r="78" spans="1:11" hidden="1">
      <c r="C78" s="1"/>
    </row>
    <row r="79" spans="1:11" hidden="1">
      <c r="A79" s="1"/>
      <c r="B79" s="1"/>
      <c r="C79" s="1"/>
    </row>
    <row r="80" spans="1:11" hidden="1">
      <c r="A80" s="1"/>
      <c r="B80" s="1"/>
      <c r="C80" s="1"/>
    </row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  <row r="96" s="1" customFormat="1" hidden="1"/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pans="1:4" hidden="1">
      <c r="A513" s="1"/>
      <c r="B513" s="1"/>
      <c r="C513" s="1"/>
    </row>
    <row r="514" spans="1:4" hidden="1">
      <c r="A514" s="1"/>
      <c r="B514" s="1"/>
      <c r="C514" s="1"/>
    </row>
    <row r="515" spans="1:4" hidden="1">
      <c r="A515" s="1"/>
      <c r="B515" s="1"/>
      <c r="C515" s="1"/>
    </row>
    <row r="516" spans="1:4" hidden="1">
      <c r="A516" s="1"/>
      <c r="B516" s="1"/>
      <c r="D516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85546875" style="2" bestFit="1" customWidth="1"/>
    <col min="2" max="2" width="39.14062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148</v>
      </c>
      <c r="B1" s="36" t="s" vm="1">
        <v>221</v>
      </c>
    </row>
    <row r="2" spans="1:17">
      <c r="A2" s="36" t="s">
        <v>147</v>
      </c>
      <c r="B2" s="36" t="s">
        <v>222</v>
      </c>
    </row>
    <row r="3" spans="1:17">
      <c r="A3" s="36" t="s">
        <v>149</v>
      </c>
      <c r="B3" s="36" t="s">
        <v>223</v>
      </c>
    </row>
    <row r="4" spans="1:17">
      <c r="A4" s="36" t="s">
        <v>150</v>
      </c>
      <c r="B4" s="36">
        <v>9454</v>
      </c>
    </row>
    <row r="5" spans="1:17">
      <c r="A5" s="141" t="s">
        <v>92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s="3" customFormat="1">
      <c r="A6" s="37" t="s">
        <v>118</v>
      </c>
      <c r="B6" s="38" t="s">
        <v>48</v>
      </c>
      <c r="C6" s="38" t="s">
        <v>122</v>
      </c>
      <c r="D6" s="38" t="s">
        <v>14</v>
      </c>
      <c r="E6" s="38" t="s">
        <v>71</v>
      </c>
      <c r="F6" s="38" t="s">
        <v>107</v>
      </c>
      <c r="G6" s="38" t="s">
        <v>17</v>
      </c>
      <c r="H6" s="38" t="s">
        <v>106</v>
      </c>
      <c r="I6" s="38" t="s">
        <v>16</v>
      </c>
      <c r="J6" s="38" t="s">
        <v>18</v>
      </c>
      <c r="K6" s="38" t="s">
        <v>198</v>
      </c>
      <c r="L6" s="38" t="s">
        <v>197</v>
      </c>
      <c r="M6" s="38" t="s">
        <v>212</v>
      </c>
      <c r="N6" s="38" t="s">
        <v>66</v>
      </c>
      <c r="O6" s="38" t="s">
        <v>200</v>
      </c>
      <c r="P6" s="38" t="s">
        <v>151</v>
      </c>
      <c r="Q6" s="123" t="s">
        <v>153</v>
      </c>
    </row>
    <row r="7" spans="1:17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26" t="s">
        <v>21</v>
      </c>
      <c r="G7" s="26" t="s">
        <v>20</v>
      </c>
      <c r="H7" s="114" t="s">
        <v>3308</v>
      </c>
      <c r="I7" s="26" t="s">
        <v>19</v>
      </c>
      <c r="J7" s="26" t="s">
        <v>19</v>
      </c>
      <c r="K7" s="26" t="s">
        <v>205</v>
      </c>
      <c r="L7" s="114" t="s">
        <v>3308</v>
      </c>
      <c r="M7" s="12" t="s">
        <v>201</v>
      </c>
      <c r="N7" s="26" t="s">
        <v>206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5" t="s">
        <v>3308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5" t="s">
        <v>117</v>
      </c>
    </row>
    <row r="9" spans="1:17" s="4" customFormat="1" ht="20.25">
      <c r="A9" s="59" t="s">
        <v>28</v>
      </c>
      <c r="B9" s="116" t="s">
        <v>3308</v>
      </c>
      <c r="C9" s="116" t="s">
        <v>3308</v>
      </c>
      <c r="D9" s="116" t="s">
        <v>3308</v>
      </c>
      <c r="E9" s="116" t="s">
        <v>3308</v>
      </c>
      <c r="F9" s="116" t="s">
        <v>3308</v>
      </c>
      <c r="G9" s="61">
        <v>6.8124341913991096</v>
      </c>
      <c r="H9" s="116" t="s">
        <v>3308</v>
      </c>
      <c r="I9" s="116" t="s">
        <v>3308</v>
      </c>
      <c r="J9" s="62">
        <v>2.9871495914896008E-2</v>
      </c>
      <c r="K9" s="116" t="s">
        <v>3308</v>
      </c>
      <c r="L9" s="116" t="s">
        <v>3308</v>
      </c>
      <c r="M9" s="116" t="s">
        <v>3308</v>
      </c>
      <c r="N9" s="61">
        <v>39203.989874351995</v>
      </c>
      <c r="O9" s="116" t="s">
        <v>3308</v>
      </c>
      <c r="P9" s="62">
        <f>IFERROR(N9/$N$9,0)</f>
        <v>1</v>
      </c>
      <c r="Q9" s="62">
        <f>N9/'סכום נכסי הקרן'!$C$41</f>
        <v>0.12672107289540527</v>
      </c>
    </row>
    <row r="10" spans="1:17">
      <c r="A10" s="63" t="s">
        <v>190</v>
      </c>
      <c r="B10" s="117" t="s">
        <v>3308</v>
      </c>
      <c r="C10" s="117" t="s">
        <v>3308</v>
      </c>
      <c r="D10" s="117" t="s">
        <v>3308</v>
      </c>
      <c r="E10" s="117" t="s">
        <v>3308</v>
      </c>
      <c r="F10" s="117" t="s">
        <v>3308</v>
      </c>
      <c r="G10" s="66">
        <v>6.8015022098465989</v>
      </c>
      <c r="H10" s="117" t="s">
        <v>3308</v>
      </c>
      <c r="I10" s="117" t="s">
        <v>3308</v>
      </c>
      <c r="J10" s="67">
        <v>2.9743265832915641E-2</v>
      </c>
      <c r="K10" s="117" t="s">
        <v>3308</v>
      </c>
      <c r="L10" s="117" t="s">
        <v>3308</v>
      </c>
      <c r="M10" s="117" t="s">
        <v>3308</v>
      </c>
      <c r="N10" s="66">
        <v>38995.572182920005</v>
      </c>
      <c r="O10" s="117" t="s">
        <v>3308</v>
      </c>
      <c r="P10" s="67">
        <f t="shared" ref="P10:P61" si="0">IFERROR(N10/$N$9,0)</f>
        <v>0.99468376325726116</v>
      </c>
      <c r="Q10" s="67">
        <f>N10/'סכום נכסי הקרן'!$C$41</f>
        <v>0.12604739367159942</v>
      </c>
    </row>
    <row r="11" spans="1:17">
      <c r="A11" s="74" t="s">
        <v>26</v>
      </c>
      <c r="B11" s="118" t="s">
        <v>3308</v>
      </c>
      <c r="C11" s="118" t="s">
        <v>3308</v>
      </c>
      <c r="D11" s="118" t="s">
        <v>3308</v>
      </c>
      <c r="E11" s="118" t="s">
        <v>3308</v>
      </c>
      <c r="F11" s="118" t="s">
        <v>3308</v>
      </c>
      <c r="G11" s="72">
        <v>6.4369348871254548</v>
      </c>
      <c r="H11" s="118" t="s">
        <v>3308</v>
      </c>
      <c r="I11" s="118" t="s">
        <v>3308</v>
      </c>
      <c r="J11" s="73">
        <v>1.3152099804706703E-2</v>
      </c>
      <c r="K11" s="118" t="s">
        <v>3308</v>
      </c>
      <c r="L11" s="118" t="s">
        <v>3308</v>
      </c>
      <c r="M11" s="118" t="s">
        <v>3308</v>
      </c>
      <c r="N11" s="72">
        <v>15459.711729842998</v>
      </c>
      <c r="O11" s="118" t="s">
        <v>3308</v>
      </c>
      <c r="P11" s="73">
        <f t="shared" si="0"/>
        <v>0.3943402643300099</v>
      </c>
      <c r="Q11" s="73">
        <f>N11/'סכום נכסי הקרן'!$C$41</f>
        <v>4.9971221381756574E-2</v>
      </c>
    </row>
    <row r="12" spans="1:17">
      <c r="A12" s="81" t="s">
        <v>25</v>
      </c>
      <c r="B12" s="117" t="s">
        <v>3308</v>
      </c>
      <c r="C12" s="117" t="s">
        <v>3308</v>
      </c>
      <c r="D12" s="117" t="s">
        <v>3308</v>
      </c>
      <c r="E12" s="117" t="s">
        <v>3308</v>
      </c>
      <c r="F12" s="117" t="s">
        <v>3308</v>
      </c>
      <c r="G12" s="66">
        <v>6.4369348871254548</v>
      </c>
      <c r="H12" s="117" t="s">
        <v>3308</v>
      </c>
      <c r="I12" s="117" t="s">
        <v>3308</v>
      </c>
      <c r="J12" s="67">
        <v>1.3152099804706703E-2</v>
      </c>
      <c r="K12" s="117" t="s">
        <v>3308</v>
      </c>
      <c r="L12" s="117" t="s">
        <v>3308</v>
      </c>
      <c r="M12" s="117" t="s">
        <v>3308</v>
      </c>
      <c r="N12" s="66">
        <v>15459.711729842998</v>
      </c>
      <c r="O12" s="117" t="s">
        <v>3308</v>
      </c>
      <c r="P12" s="67">
        <f t="shared" si="0"/>
        <v>0.3943402643300099</v>
      </c>
      <c r="Q12" s="67">
        <f>N12/'סכום נכסי הקרן'!$C$41</f>
        <v>4.9971221381756574E-2</v>
      </c>
    </row>
    <row r="13" spans="1:17">
      <c r="A13" s="82" t="s">
        <v>224</v>
      </c>
      <c r="B13" s="54" t="s">
        <v>225</v>
      </c>
      <c r="C13" s="70" t="s">
        <v>123</v>
      </c>
      <c r="D13" s="54" t="s">
        <v>226</v>
      </c>
      <c r="E13" s="118" t="s">
        <v>3308</v>
      </c>
      <c r="F13" s="118" t="s">
        <v>3308</v>
      </c>
      <c r="G13" s="72">
        <v>0.57999999998859197</v>
      </c>
      <c r="H13" s="70" t="s">
        <v>135</v>
      </c>
      <c r="I13" s="71">
        <v>0.04</v>
      </c>
      <c r="J13" s="73">
        <v>8.1000000006274456E-3</v>
      </c>
      <c r="K13" s="72">
        <v>1230.0151579999999</v>
      </c>
      <c r="L13" s="80">
        <v>142.53</v>
      </c>
      <c r="M13" s="118" t="s">
        <v>3308</v>
      </c>
      <c r="N13" s="72">
        <v>1.7531405689999999</v>
      </c>
      <c r="O13" s="73">
        <v>1.4052428992277361E-7</v>
      </c>
      <c r="P13" s="73">
        <f t="shared" si="0"/>
        <v>4.4718422145775992E-5</v>
      </c>
      <c r="Q13" s="73">
        <f>N13/'סכום נכסי הקרן'!$C$41</f>
        <v>5.6667664325023844E-6</v>
      </c>
    </row>
    <row r="14" spans="1:17">
      <c r="A14" s="82" t="s">
        <v>227</v>
      </c>
      <c r="B14" s="54" t="s">
        <v>228</v>
      </c>
      <c r="C14" s="70" t="s">
        <v>123</v>
      </c>
      <c r="D14" s="54" t="s">
        <v>226</v>
      </c>
      <c r="E14" s="118" t="s">
        <v>3308</v>
      </c>
      <c r="F14" s="118" t="s">
        <v>3308</v>
      </c>
      <c r="G14" s="72">
        <v>3.3699999999992909</v>
      </c>
      <c r="H14" s="70" t="s">
        <v>135</v>
      </c>
      <c r="I14" s="71">
        <v>7.4999999999999997E-3</v>
      </c>
      <c r="J14" s="73">
        <v>1.1599999999995088E-2</v>
      </c>
      <c r="K14" s="72">
        <v>1312918.9548269999</v>
      </c>
      <c r="L14" s="80">
        <v>111.6</v>
      </c>
      <c r="M14" s="118" t="s">
        <v>3308</v>
      </c>
      <c r="N14" s="72">
        <v>1465.2176268919998</v>
      </c>
      <c r="O14" s="73">
        <v>6.2701055929947558E-5</v>
      </c>
      <c r="P14" s="73">
        <f t="shared" si="0"/>
        <v>3.7374196646514625E-2</v>
      </c>
      <c r="Q14" s="73">
        <f>N14/'סכום נכסי הקרן'!$C$41</f>
        <v>4.7360982976501912E-3</v>
      </c>
    </row>
    <row r="15" spans="1:17">
      <c r="A15" s="82" t="s">
        <v>229</v>
      </c>
      <c r="B15" s="54" t="s">
        <v>230</v>
      </c>
      <c r="C15" s="70" t="s">
        <v>123</v>
      </c>
      <c r="D15" s="54" t="s">
        <v>226</v>
      </c>
      <c r="E15" s="118" t="s">
        <v>3308</v>
      </c>
      <c r="F15" s="118" t="s">
        <v>3308</v>
      </c>
      <c r="G15" s="72">
        <v>5.3400000000001908</v>
      </c>
      <c r="H15" s="70" t="s">
        <v>135</v>
      </c>
      <c r="I15" s="71">
        <v>5.0000000000000001E-3</v>
      </c>
      <c r="J15" s="73">
        <v>1.2600000000002045E-2</v>
      </c>
      <c r="K15" s="72">
        <v>2818812.3829919999</v>
      </c>
      <c r="L15" s="80">
        <v>107.42</v>
      </c>
      <c r="M15" s="118" t="s">
        <v>3308</v>
      </c>
      <c r="N15" s="72">
        <v>3027.9683065630002</v>
      </c>
      <c r="O15" s="73">
        <v>1.3868322718860228E-4</v>
      </c>
      <c r="P15" s="73">
        <f t="shared" si="0"/>
        <v>7.7236228156051925E-2</v>
      </c>
      <c r="Q15" s="73">
        <f>N15/'סכום נכסי הקרן'!$C$41</f>
        <v>9.7874576983292098E-3</v>
      </c>
    </row>
    <row r="16" spans="1:17">
      <c r="A16" s="82" t="s">
        <v>231</v>
      </c>
      <c r="B16" s="54" t="s">
        <v>232</v>
      </c>
      <c r="C16" s="70" t="s">
        <v>123</v>
      </c>
      <c r="D16" s="54" t="s">
        <v>226</v>
      </c>
      <c r="E16" s="118" t="s">
        <v>3308</v>
      </c>
      <c r="F16" s="118" t="s">
        <v>3308</v>
      </c>
      <c r="G16" s="72">
        <v>10.160000000005924</v>
      </c>
      <c r="H16" s="70" t="s">
        <v>135</v>
      </c>
      <c r="I16" s="71">
        <v>0.04</v>
      </c>
      <c r="J16" s="73">
        <v>1.5300000000016554E-2</v>
      </c>
      <c r="K16" s="72">
        <v>133096.139112</v>
      </c>
      <c r="L16" s="80">
        <v>172.48</v>
      </c>
      <c r="M16" s="118" t="s">
        <v>3308</v>
      </c>
      <c r="N16" s="72">
        <v>229.564206654</v>
      </c>
      <c r="O16" s="73">
        <v>8.3538543744743E-6</v>
      </c>
      <c r="P16" s="73">
        <f t="shared" si="0"/>
        <v>5.8556337604858252E-3</v>
      </c>
      <c r="Q16" s="73">
        <f>N16/'סכום נכסי הקרן'!$C$41</f>
        <v>7.4203219261132034E-4</v>
      </c>
    </row>
    <row r="17" spans="1:17">
      <c r="A17" s="82" t="s">
        <v>233</v>
      </c>
      <c r="B17" s="54" t="s">
        <v>234</v>
      </c>
      <c r="C17" s="70" t="s">
        <v>123</v>
      </c>
      <c r="D17" s="54" t="s">
        <v>226</v>
      </c>
      <c r="E17" s="118" t="s">
        <v>3308</v>
      </c>
      <c r="F17" s="118" t="s">
        <v>3308</v>
      </c>
      <c r="G17" s="72">
        <v>19.080000000018092</v>
      </c>
      <c r="H17" s="70" t="s">
        <v>135</v>
      </c>
      <c r="I17" s="71">
        <v>0.01</v>
      </c>
      <c r="J17" s="73">
        <v>1.7300000000035533E-2</v>
      </c>
      <c r="K17" s="72">
        <v>125764.850364</v>
      </c>
      <c r="L17" s="80">
        <v>98.46</v>
      </c>
      <c r="M17" s="118" t="s">
        <v>3308</v>
      </c>
      <c r="N17" s="72">
        <v>123.82807387199999</v>
      </c>
      <c r="O17" s="73">
        <v>6.9463754731262523E-6</v>
      </c>
      <c r="P17" s="73">
        <f t="shared" si="0"/>
        <v>3.1585579495573409E-3</v>
      </c>
      <c r="Q17" s="73">
        <f>N17/'סכום נכסי הקרן'!$C$41</f>
        <v>4.0025585217021761E-4</v>
      </c>
    </row>
    <row r="18" spans="1:17">
      <c r="A18" s="82" t="s">
        <v>235</v>
      </c>
      <c r="B18" s="54" t="s">
        <v>236</v>
      </c>
      <c r="C18" s="70" t="s">
        <v>123</v>
      </c>
      <c r="D18" s="54" t="s">
        <v>226</v>
      </c>
      <c r="E18" s="118" t="s">
        <v>3308</v>
      </c>
      <c r="F18" s="118" t="s">
        <v>3308</v>
      </c>
      <c r="G18" s="72">
        <v>2.5799999999999752</v>
      </c>
      <c r="H18" s="70" t="s">
        <v>135</v>
      </c>
      <c r="I18" s="71">
        <v>1E-3</v>
      </c>
      <c r="J18" s="73">
        <v>1.1300000000000371E-2</v>
      </c>
      <c r="K18" s="72">
        <v>2971110.882427</v>
      </c>
      <c r="L18" s="80">
        <v>108.67</v>
      </c>
      <c r="M18" s="118" t="s">
        <v>3308</v>
      </c>
      <c r="N18" s="72">
        <v>3228.706126476</v>
      </c>
      <c r="O18" s="73">
        <v>1.480406218284751E-4</v>
      </c>
      <c r="P18" s="73">
        <f t="shared" si="0"/>
        <v>8.2356569747720543E-2</v>
      </c>
      <c r="Q18" s="73">
        <f>N18/'סכום נכסי הקרן'!$C$41</f>
        <v>1.0436312878416423E-2</v>
      </c>
    </row>
    <row r="19" spans="1:17">
      <c r="A19" s="82" t="s">
        <v>237</v>
      </c>
      <c r="B19" s="54" t="s">
        <v>238</v>
      </c>
      <c r="C19" s="70" t="s">
        <v>123</v>
      </c>
      <c r="D19" s="54" t="s">
        <v>226</v>
      </c>
      <c r="E19" s="118" t="s">
        <v>3308</v>
      </c>
      <c r="F19" s="118" t="s">
        <v>3308</v>
      </c>
      <c r="G19" s="72">
        <v>14.420000000008603</v>
      </c>
      <c r="H19" s="70" t="s">
        <v>135</v>
      </c>
      <c r="I19" s="71">
        <v>2.75E-2</v>
      </c>
      <c r="J19" s="73">
        <v>1.6499999999998821E-2</v>
      </c>
      <c r="K19" s="72">
        <v>303021.53578899999</v>
      </c>
      <c r="L19" s="80">
        <v>140.35</v>
      </c>
      <c r="M19" s="118" t="s">
        <v>3308</v>
      </c>
      <c r="N19" s="72">
        <v>425.2907442770001</v>
      </c>
      <c r="O19" s="73">
        <v>1.6626270031324849E-5</v>
      </c>
      <c r="P19" s="73">
        <f t="shared" si="0"/>
        <v>1.0848149528658906E-2</v>
      </c>
      <c r="Q19" s="73">
        <f>N19/'סכום נכסי הקרן'!$C$41</f>
        <v>1.3746891472014415E-3</v>
      </c>
    </row>
    <row r="20" spans="1:17">
      <c r="A20" s="82" t="s">
        <v>239</v>
      </c>
      <c r="B20" s="54" t="s">
        <v>240</v>
      </c>
      <c r="C20" s="70" t="s">
        <v>123</v>
      </c>
      <c r="D20" s="54" t="s">
        <v>226</v>
      </c>
      <c r="E20" s="118" t="s">
        <v>3308</v>
      </c>
      <c r="F20" s="118" t="s">
        <v>3308</v>
      </c>
      <c r="G20" s="72">
        <v>1.8300000000005465</v>
      </c>
      <c r="H20" s="70" t="s">
        <v>135</v>
      </c>
      <c r="I20" s="71">
        <v>7.4999999999999997E-3</v>
      </c>
      <c r="J20" s="73">
        <v>1.2500000000006213E-2</v>
      </c>
      <c r="K20" s="72">
        <v>1448360.5003269999</v>
      </c>
      <c r="L20" s="80">
        <v>111.09</v>
      </c>
      <c r="M20" s="118" t="s">
        <v>3308</v>
      </c>
      <c r="N20" s="72">
        <v>1608.9837097640002</v>
      </c>
      <c r="O20" s="73">
        <v>6.673633429884084E-5</v>
      </c>
      <c r="P20" s="73">
        <f t="shared" si="0"/>
        <v>4.1041325511019688E-2</v>
      </c>
      <c r="Q20" s="73">
        <f>N20/'סכום נכסי הקרן'!$C$41</f>
        <v>5.2008008018059821E-3</v>
      </c>
    </row>
    <row r="21" spans="1:17">
      <c r="A21" s="82" t="s">
        <v>241</v>
      </c>
      <c r="B21" s="54" t="s">
        <v>242</v>
      </c>
      <c r="C21" s="70" t="s">
        <v>123</v>
      </c>
      <c r="D21" s="54" t="s">
        <v>226</v>
      </c>
      <c r="E21" s="118" t="s">
        <v>3308</v>
      </c>
      <c r="F21" s="118" t="s">
        <v>3308</v>
      </c>
      <c r="G21" s="72">
        <v>4.7299999999980686</v>
      </c>
      <c r="H21" s="70" t="s">
        <v>135</v>
      </c>
      <c r="I21" s="71">
        <v>1.1000000000000001E-2</v>
      </c>
      <c r="J21" s="73">
        <v>1.2099999999998516E-2</v>
      </c>
      <c r="K21" s="72">
        <v>937096.86482999998</v>
      </c>
      <c r="L21" s="80">
        <v>100.55</v>
      </c>
      <c r="M21" s="118" t="s">
        <v>3308</v>
      </c>
      <c r="N21" s="72">
        <v>942.25096273399993</v>
      </c>
      <c r="O21" s="73">
        <v>1.3785010267520708E-4</v>
      </c>
      <c r="P21" s="73">
        <f t="shared" si="0"/>
        <v>2.4034568056820121E-2</v>
      </c>
      <c r="Q21" s="73">
        <f>N21/'סכום נכסי הקרן'!$C$41</f>
        <v>3.0456862507378816E-3</v>
      </c>
    </row>
    <row r="22" spans="1:17">
      <c r="A22" s="82" t="s">
        <v>243</v>
      </c>
      <c r="B22" s="54" t="s">
        <v>244</v>
      </c>
      <c r="C22" s="70" t="s">
        <v>123</v>
      </c>
      <c r="D22" s="54" t="s">
        <v>226</v>
      </c>
      <c r="E22" s="118" t="s">
        <v>3308</v>
      </c>
      <c r="F22" s="118" t="s">
        <v>3308</v>
      </c>
      <c r="G22" s="72">
        <v>7.8900000000007893</v>
      </c>
      <c r="H22" s="70" t="s">
        <v>135</v>
      </c>
      <c r="I22" s="71">
        <v>1E-3</v>
      </c>
      <c r="J22" s="73">
        <v>1.4600000000000234E-2</v>
      </c>
      <c r="K22" s="72">
        <v>3436745.9485880001</v>
      </c>
      <c r="L22" s="80">
        <v>100.3</v>
      </c>
      <c r="M22" s="118" t="s">
        <v>3308</v>
      </c>
      <c r="N22" s="72">
        <v>3447.0562468519997</v>
      </c>
      <c r="O22" s="73">
        <v>1.332042386104961E-4</v>
      </c>
      <c r="P22" s="73">
        <f t="shared" si="0"/>
        <v>8.7926158992993983E-2</v>
      </c>
      <c r="Q22" s="73">
        <f>N22/'סכום נכסי הקרן'!$C$41</f>
        <v>1.1142097203164184E-2</v>
      </c>
    </row>
    <row r="23" spans="1:17">
      <c r="A23" s="82" t="s">
        <v>245</v>
      </c>
      <c r="B23" s="54" t="s">
        <v>246</v>
      </c>
      <c r="C23" s="70" t="s">
        <v>123</v>
      </c>
      <c r="D23" s="54" t="s">
        <v>226</v>
      </c>
      <c r="E23" s="118" t="s">
        <v>3308</v>
      </c>
      <c r="F23" s="118" t="s">
        <v>3308</v>
      </c>
      <c r="G23" s="72">
        <v>25.700000000008341</v>
      </c>
      <c r="H23" s="70" t="s">
        <v>135</v>
      </c>
      <c r="I23" s="71">
        <v>5.0000000000000001E-3</v>
      </c>
      <c r="J23" s="73">
        <v>1.7900000000009388E-2</v>
      </c>
      <c r="K23" s="72">
        <v>1196174.3658640001</v>
      </c>
      <c r="L23" s="80">
        <v>80.180000000000007</v>
      </c>
      <c r="M23" s="118" t="s">
        <v>3308</v>
      </c>
      <c r="N23" s="72">
        <v>959.09258518999991</v>
      </c>
      <c r="O23" s="73">
        <v>7.617908096611309E-5</v>
      </c>
      <c r="P23" s="73">
        <f t="shared" si="0"/>
        <v>2.4464157558041221E-2</v>
      </c>
      <c r="Q23" s="73">
        <f>N23/'סכום נכסי הקרן'!$C$41</f>
        <v>3.1001242932372215E-3</v>
      </c>
    </row>
    <row r="24" spans="1:17">
      <c r="A24" s="122" t="s">
        <v>3308</v>
      </c>
      <c r="B24" s="118" t="s">
        <v>3308</v>
      </c>
      <c r="C24" s="118" t="s">
        <v>3308</v>
      </c>
      <c r="D24" s="118" t="s">
        <v>3308</v>
      </c>
      <c r="E24" s="118" t="s">
        <v>3308</v>
      </c>
      <c r="F24" s="118" t="s">
        <v>3308</v>
      </c>
      <c r="G24" s="118" t="s">
        <v>3308</v>
      </c>
      <c r="H24" s="118" t="s">
        <v>3308</v>
      </c>
      <c r="I24" s="118" t="s">
        <v>3308</v>
      </c>
      <c r="J24" s="118" t="s">
        <v>3308</v>
      </c>
      <c r="K24" s="118" t="s">
        <v>3308</v>
      </c>
      <c r="L24" s="118" t="s">
        <v>3308</v>
      </c>
      <c r="M24" s="118" t="s">
        <v>3308</v>
      </c>
      <c r="N24" s="118" t="s">
        <v>3308</v>
      </c>
      <c r="O24" s="118" t="s">
        <v>3308</v>
      </c>
      <c r="P24" s="118" t="s">
        <v>3308</v>
      </c>
      <c r="Q24" s="118" t="s">
        <v>3308</v>
      </c>
    </row>
    <row r="25" spans="1:17">
      <c r="A25" s="74" t="s">
        <v>50</v>
      </c>
      <c r="B25" s="118" t="s">
        <v>3308</v>
      </c>
      <c r="C25" s="118" t="s">
        <v>3308</v>
      </c>
      <c r="D25" s="118" t="s">
        <v>3308</v>
      </c>
      <c r="E25" s="118" t="s">
        <v>3308</v>
      </c>
      <c r="F25" s="118" t="s">
        <v>3308</v>
      </c>
      <c r="G25" s="72">
        <v>7.0409710716979061</v>
      </c>
      <c r="H25" s="118" t="s">
        <v>3308</v>
      </c>
      <c r="I25" s="118" t="s">
        <v>3308</v>
      </c>
      <c r="J25" s="73">
        <v>4.0641301388889585E-2</v>
      </c>
      <c r="K25" s="118" t="s">
        <v>3308</v>
      </c>
      <c r="L25" s="118" t="s">
        <v>3308</v>
      </c>
      <c r="M25" s="118" t="s">
        <v>3308</v>
      </c>
      <c r="N25" s="72">
        <v>23535.860453077003</v>
      </c>
      <c r="O25" s="118" t="s">
        <v>3308</v>
      </c>
      <c r="P25" s="73">
        <f t="shared" si="0"/>
        <v>0.60034349892725114</v>
      </c>
      <c r="Q25" s="73">
        <f>N25/'סכום נכסי הקרן'!$C$41</f>
        <v>7.6076172289842856E-2</v>
      </c>
    </row>
    <row r="26" spans="1:17">
      <c r="A26" s="81" t="s">
        <v>22</v>
      </c>
      <c r="B26" s="117" t="s">
        <v>3308</v>
      </c>
      <c r="C26" s="117" t="s">
        <v>3308</v>
      </c>
      <c r="D26" s="117" t="s">
        <v>3308</v>
      </c>
      <c r="E26" s="117" t="s">
        <v>3308</v>
      </c>
      <c r="F26" s="117" t="s">
        <v>3308</v>
      </c>
      <c r="G26" s="66">
        <v>0.39047561157673844</v>
      </c>
      <c r="H26" s="117" t="s">
        <v>3308</v>
      </c>
      <c r="I26" s="117" t="s">
        <v>3308</v>
      </c>
      <c r="J26" s="67">
        <v>4.4092650424460714E-2</v>
      </c>
      <c r="K26" s="117" t="s">
        <v>3308</v>
      </c>
      <c r="L26" s="117" t="s">
        <v>3308</v>
      </c>
      <c r="M26" s="117" t="s">
        <v>3308</v>
      </c>
      <c r="N26" s="66">
        <v>3343.3017685240002</v>
      </c>
      <c r="O26" s="117" t="s">
        <v>3308</v>
      </c>
      <c r="P26" s="67">
        <f t="shared" si="0"/>
        <v>8.5279630446778901E-2</v>
      </c>
      <c r="Q26" s="67">
        <f>N26/'סכום נכסי הקרן'!$C$41</f>
        <v>1.0806726266339491E-2</v>
      </c>
    </row>
    <row r="27" spans="1:17">
      <c r="A27" s="82" t="s">
        <v>247</v>
      </c>
      <c r="B27" s="54" t="s">
        <v>248</v>
      </c>
      <c r="C27" s="70" t="s">
        <v>123</v>
      </c>
      <c r="D27" s="54" t="s">
        <v>226</v>
      </c>
      <c r="E27" s="118" t="s">
        <v>3308</v>
      </c>
      <c r="F27" s="118" t="s">
        <v>3308</v>
      </c>
      <c r="G27" s="72">
        <v>0.85000000159228228</v>
      </c>
      <c r="H27" s="70" t="s">
        <v>135</v>
      </c>
      <c r="I27" s="71">
        <v>0</v>
      </c>
      <c r="J27" s="73">
        <v>4.139999999575391E-2</v>
      </c>
      <c r="K27" s="72">
        <v>195.02</v>
      </c>
      <c r="L27" s="80">
        <v>96.61</v>
      </c>
      <c r="M27" s="118" t="s">
        <v>3308</v>
      </c>
      <c r="N27" s="72">
        <v>0.18840882199999998</v>
      </c>
      <c r="O27" s="73">
        <v>1.3930000000000001E-8</v>
      </c>
      <c r="P27" s="73">
        <f t="shared" si="0"/>
        <v>4.8058583476795726E-6</v>
      </c>
      <c r="Q27" s="73">
        <f>N27/'סכום נכסי הקרן'!$C$41</f>
        <v>6.09003526001295E-7</v>
      </c>
    </row>
    <row r="28" spans="1:17">
      <c r="A28" s="82" t="s">
        <v>249</v>
      </c>
      <c r="B28" s="54" t="s">
        <v>250</v>
      </c>
      <c r="C28" s="70" t="s">
        <v>123</v>
      </c>
      <c r="D28" s="54" t="s">
        <v>226</v>
      </c>
      <c r="E28" s="118" t="s">
        <v>3308</v>
      </c>
      <c r="F28" s="118" t="s">
        <v>3308</v>
      </c>
      <c r="G28" s="72">
        <v>1.000000018681978E-2</v>
      </c>
      <c r="H28" s="70" t="s">
        <v>135</v>
      </c>
      <c r="I28" s="71">
        <v>0</v>
      </c>
      <c r="J28" s="73">
        <v>3.719999999936402E-2</v>
      </c>
      <c r="K28" s="72">
        <v>2516.296812</v>
      </c>
      <c r="L28" s="80">
        <v>99.98</v>
      </c>
      <c r="M28" s="118" t="s">
        <v>3308</v>
      </c>
      <c r="N28" s="72">
        <v>2.515793553</v>
      </c>
      <c r="O28" s="73">
        <v>4.8390323307692307E-8</v>
      </c>
      <c r="P28" s="73">
        <f t="shared" si="0"/>
        <v>6.4171875389802617E-5</v>
      </c>
      <c r="Q28" s="73">
        <f>N28/'סכום נכסי הקרן'!$C$41</f>
        <v>8.1319288991060417E-6</v>
      </c>
    </row>
    <row r="29" spans="1:17">
      <c r="A29" s="82" t="s">
        <v>251</v>
      </c>
      <c r="B29" s="54" t="s">
        <v>252</v>
      </c>
      <c r="C29" s="70" t="s">
        <v>123</v>
      </c>
      <c r="D29" s="54" t="s">
        <v>226</v>
      </c>
      <c r="E29" s="118" t="s">
        <v>3308</v>
      </c>
      <c r="F29" s="118" t="s">
        <v>3308</v>
      </c>
      <c r="G29" s="72">
        <v>0.93000000000086325</v>
      </c>
      <c r="H29" s="70" t="s">
        <v>135</v>
      </c>
      <c r="I29" s="71">
        <v>0</v>
      </c>
      <c r="J29" s="73">
        <v>4.1100000000017262E-2</v>
      </c>
      <c r="K29" s="72">
        <v>480940.80000000005</v>
      </c>
      <c r="L29" s="80">
        <v>96.34</v>
      </c>
      <c r="M29" s="118" t="s">
        <v>3308</v>
      </c>
      <c r="N29" s="72">
        <v>463.33836672000007</v>
      </c>
      <c r="O29" s="73">
        <v>3.4352914285714289E-5</v>
      </c>
      <c r="P29" s="73">
        <f t="shared" si="0"/>
        <v>1.1818653361685642E-2</v>
      </c>
      <c r="Q29" s="73">
        <f>N29/'סכום נכסי הקרן'!$C$41</f>
        <v>1.4976724341716928E-3</v>
      </c>
    </row>
    <row r="30" spans="1:17">
      <c r="A30" s="82" t="s">
        <v>253</v>
      </c>
      <c r="B30" s="54" t="s">
        <v>254</v>
      </c>
      <c r="C30" s="70" t="s">
        <v>123</v>
      </c>
      <c r="D30" s="54" t="s">
        <v>226</v>
      </c>
      <c r="E30" s="118" t="s">
        <v>3308</v>
      </c>
      <c r="F30" s="118" t="s">
        <v>3308</v>
      </c>
      <c r="G30" s="72">
        <v>9.9999999998396261E-2</v>
      </c>
      <c r="H30" s="70" t="s">
        <v>135</v>
      </c>
      <c r="I30" s="71">
        <v>0</v>
      </c>
      <c r="J30" s="73">
        <v>4.5500000000012024E-2</v>
      </c>
      <c r="K30" s="72">
        <v>250543.532691</v>
      </c>
      <c r="L30" s="80">
        <v>99.55</v>
      </c>
      <c r="M30" s="118" t="s">
        <v>3308</v>
      </c>
      <c r="N30" s="72">
        <v>249.41608679399999</v>
      </c>
      <c r="O30" s="73">
        <v>5.0108706538199998E-6</v>
      </c>
      <c r="P30" s="73">
        <f t="shared" si="0"/>
        <v>6.3620077342478043E-3</v>
      </c>
      <c r="Q30" s="73">
        <f>N30/'סכום נכסי הקרן'!$C$41</f>
        <v>8.0620044585274814E-4</v>
      </c>
    </row>
    <row r="31" spans="1:17">
      <c r="A31" s="82" t="s">
        <v>255</v>
      </c>
      <c r="B31" s="54" t="s">
        <v>256</v>
      </c>
      <c r="C31" s="70" t="s">
        <v>123</v>
      </c>
      <c r="D31" s="54" t="s">
        <v>226</v>
      </c>
      <c r="E31" s="118" t="s">
        <v>3308</v>
      </c>
      <c r="F31" s="118" t="s">
        <v>3308</v>
      </c>
      <c r="G31" s="72">
        <v>0.17999999999990204</v>
      </c>
      <c r="H31" s="70" t="s">
        <v>135</v>
      </c>
      <c r="I31" s="71">
        <v>0</v>
      </c>
      <c r="J31" s="73">
        <v>4.4999999999991838E-2</v>
      </c>
      <c r="K31" s="72">
        <v>617319.84400000004</v>
      </c>
      <c r="L31" s="80">
        <v>99.22</v>
      </c>
      <c r="M31" s="118" t="s">
        <v>3308</v>
      </c>
      <c r="N31" s="72">
        <v>612.50474921699993</v>
      </c>
      <c r="O31" s="73">
        <v>1.2104310666666667E-5</v>
      </c>
      <c r="P31" s="73">
        <f t="shared" si="0"/>
        <v>1.5623530951315552E-2</v>
      </c>
      <c r="Q31" s="73">
        <f>N31/'סכום נכסי הקרן'!$C$41</f>
        <v>1.9798306045652786E-3</v>
      </c>
    </row>
    <row r="32" spans="1:17">
      <c r="A32" s="82" t="s">
        <v>257</v>
      </c>
      <c r="B32" s="54" t="s">
        <v>258</v>
      </c>
      <c r="C32" s="70" t="s">
        <v>123</v>
      </c>
      <c r="D32" s="54" t="s">
        <v>226</v>
      </c>
      <c r="E32" s="118" t="s">
        <v>3308</v>
      </c>
      <c r="F32" s="118" t="s">
        <v>3308</v>
      </c>
      <c r="G32" s="72">
        <v>0.25000000000045564</v>
      </c>
      <c r="H32" s="70" t="s">
        <v>135</v>
      </c>
      <c r="I32" s="71">
        <v>0</v>
      </c>
      <c r="J32" s="73">
        <v>4.4399999999978859E-2</v>
      </c>
      <c r="K32" s="72">
        <v>554779.16738</v>
      </c>
      <c r="L32" s="80">
        <v>98.9</v>
      </c>
      <c r="M32" s="118" t="s">
        <v>3308</v>
      </c>
      <c r="N32" s="72">
        <v>548.676596539</v>
      </c>
      <c r="O32" s="73">
        <v>2.7738958368999998E-5</v>
      </c>
      <c r="P32" s="73">
        <f t="shared" si="0"/>
        <v>1.3995427462804105E-2</v>
      </c>
      <c r="Q32" s="73">
        <f>N32/'סכום נכסי הקרן'!$C$41</f>
        <v>1.7735155837163559E-3</v>
      </c>
    </row>
    <row r="33" spans="1:17">
      <c r="A33" s="82" t="s">
        <v>259</v>
      </c>
      <c r="B33" s="54" t="s">
        <v>260</v>
      </c>
      <c r="C33" s="70" t="s">
        <v>123</v>
      </c>
      <c r="D33" s="54" t="s">
        <v>226</v>
      </c>
      <c r="E33" s="118" t="s">
        <v>3308</v>
      </c>
      <c r="F33" s="118" t="s">
        <v>3308</v>
      </c>
      <c r="G33" s="72">
        <v>0.35000000000024595</v>
      </c>
      <c r="H33" s="70" t="s">
        <v>135</v>
      </c>
      <c r="I33" s="71">
        <v>0</v>
      </c>
      <c r="J33" s="73">
        <v>4.4600000000006391E-2</v>
      </c>
      <c r="K33" s="72">
        <v>825541.56</v>
      </c>
      <c r="L33" s="80">
        <v>98.48</v>
      </c>
      <c r="M33" s="118" t="s">
        <v>3308</v>
      </c>
      <c r="N33" s="72">
        <v>812.99332828800004</v>
      </c>
      <c r="O33" s="73">
        <v>4.586342E-5</v>
      </c>
      <c r="P33" s="73">
        <f t="shared" si="0"/>
        <v>2.0737515005325412E-2</v>
      </c>
      <c r="Q33" s="73">
        <f>N33/'סכום נכסי הקרן'!$C$41</f>
        <v>2.6278801506594025E-3</v>
      </c>
    </row>
    <row r="34" spans="1:17">
      <c r="A34" s="82" t="s">
        <v>261</v>
      </c>
      <c r="B34" s="54" t="s">
        <v>262</v>
      </c>
      <c r="C34" s="70" t="s">
        <v>123</v>
      </c>
      <c r="D34" s="54" t="s">
        <v>226</v>
      </c>
      <c r="E34" s="118" t="s">
        <v>3308</v>
      </c>
      <c r="F34" s="118" t="s">
        <v>3308</v>
      </c>
      <c r="G34" s="72">
        <v>0.43000000000000005</v>
      </c>
      <c r="H34" s="70" t="s">
        <v>135</v>
      </c>
      <c r="I34" s="71">
        <v>0</v>
      </c>
      <c r="J34" s="73">
        <v>4.4700000000000004E-2</v>
      </c>
      <c r="K34" s="72">
        <v>517486.2</v>
      </c>
      <c r="L34" s="80">
        <v>98.15</v>
      </c>
      <c r="M34" s="118" t="s">
        <v>3308</v>
      </c>
      <c r="N34" s="72">
        <v>507.91270529999991</v>
      </c>
      <c r="O34" s="73">
        <v>2.8749233333333333E-5</v>
      </c>
      <c r="P34" s="73">
        <f t="shared" si="0"/>
        <v>1.2955638110504824E-2</v>
      </c>
      <c r="Q34" s="73">
        <f>N34/'סכום נכסי הקרן'!$C$41</f>
        <v>1.6417523614077724E-3</v>
      </c>
    </row>
    <row r="35" spans="1:17">
      <c r="A35" s="82" t="s">
        <v>263</v>
      </c>
      <c r="B35" s="54" t="s">
        <v>264</v>
      </c>
      <c r="C35" s="70" t="s">
        <v>123</v>
      </c>
      <c r="D35" s="54" t="s">
        <v>226</v>
      </c>
      <c r="E35" s="118" t="s">
        <v>3308</v>
      </c>
      <c r="F35" s="118" t="s">
        <v>3308</v>
      </c>
      <c r="G35" s="72">
        <v>0.6000000012690615</v>
      </c>
      <c r="H35" s="70" t="s">
        <v>135</v>
      </c>
      <c r="I35" s="71">
        <v>0</v>
      </c>
      <c r="J35" s="73">
        <v>4.260000000972948E-2</v>
      </c>
      <c r="K35" s="72">
        <v>484.76400000000001</v>
      </c>
      <c r="L35" s="80">
        <v>97.53</v>
      </c>
      <c r="M35" s="118" t="s">
        <v>3308</v>
      </c>
      <c r="N35" s="72">
        <v>0.47279032900000001</v>
      </c>
      <c r="O35" s="73">
        <v>2.6931333333333334E-8</v>
      </c>
      <c r="P35" s="73">
        <f t="shared" si="0"/>
        <v>1.2059750308968133E-5</v>
      </c>
      <c r="Q35" s="73">
        <f>N35/'סכום נכסי הקרן'!$C$41</f>
        <v>1.528224498003137E-6</v>
      </c>
    </row>
    <row r="36" spans="1:17">
      <c r="A36" s="82" t="s">
        <v>265</v>
      </c>
      <c r="B36" s="54" t="s">
        <v>266</v>
      </c>
      <c r="C36" s="70" t="s">
        <v>123</v>
      </c>
      <c r="D36" s="54" t="s">
        <v>226</v>
      </c>
      <c r="E36" s="118" t="s">
        <v>3308</v>
      </c>
      <c r="F36" s="118" t="s">
        <v>3308</v>
      </c>
      <c r="G36" s="72">
        <v>0.67999999999889882</v>
      </c>
      <c r="H36" s="70" t="s">
        <v>135</v>
      </c>
      <c r="I36" s="71">
        <v>0</v>
      </c>
      <c r="J36" s="73">
        <v>4.139999999995319E-2</v>
      </c>
      <c r="K36" s="72">
        <v>149329.78</v>
      </c>
      <c r="L36" s="80">
        <v>97.29</v>
      </c>
      <c r="M36" s="118" t="s">
        <v>3308</v>
      </c>
      <c r="N36" s="72">
        <v>145.28294296199999</v>
      </c>
      <c r="O36" s="73">
        <v>8.2960988888888885E-6</v>
      </c>
      <c r="P36" s="73">
        <f t="shared" si="0"/>
        <v>3.7058203368491045E-3</v>
      </c>
      <c r="Q36" s="73">
        <f>N36/'סכום נכסי הקרן'!$C$41</f>
        <v>4.696055290431307E-4</v>
      </c>
    </row>
    <row r="37" spans="1:17">
      <c r="A37" s="122" t="s">
        <v>3308</v>
      </c>
      <c r="B37" s="118" t="s">
        <v>3308</v>
      </c>
      <c r="C37" s="118" t="s">
        <v>3308</v>
      </c>
      <c r="D37" s="118" t="s">
        <v>3308</v>
      </c>
      <c r="E37" s="118" t="s">
        <v>3308</v>
      </c>
      <c r="F37" s="118" t="s">
        <v>3308</v>
      </c>
      <c r="G37" s="118" t="s">
        <v>3308</v>
      </c>
      <c r="H37" s="118" t="s">
        <v>3308</v>
      </c>
      <c r="I37" s="118" t="s">
        <v>3308</v>
      </c>
      <c r="J37" s="118" t="s">
        <v>3308</v>
      </c>
      <c r="K37" s="118" t="s">
        <v>3308</v>
      </c>
      <c r="L37" s="118" t="s">
        <v>3308</v>
      </c>
      <c r="M37" s="118" t="s">
        <v>3308</v>
      </c>
      <c r="N37" s="118" t="s">
        <v>3308</v>
      </c>
      <c r="O37" s="118" t="s">
        <v>3308</v>
      </c>
      <c r="P37" s="118" t="s">
        <v>3308</v>
      </c>
      <c r="Q37" s="118" t="s">
        <v>3308</v>
      </c>
    </row>
    <row r="38" spans="1:17">
      <c r="A38" s="81" t="s">
        <v>23</v>
      </c>
      <c r="B38" s="117" t="s">
        <v>3308</v>
      </c>
      <c r="C38" s="117" t="s">
        <v>3308</v>
      </c>
      <c r="D38" s="117" t="s">
        <v>3308</v>
      </c>
      <c r="E38" s="117" t="s">
        <v>3308</v>
      </c>
      <c r="F38" s="117" t="s">
        <v>3308</v>
      </c>
      <c r="G38" s="66">
        <v>8.1997224425551156</v>
      </c>
      <c r="H38" s="117" t="s">
        <v>3308</v>
      </c>
      <c r="I38" s="117" t="s">
        <v>3308</v>
      </c>
      <c r="J38" s="67">
        <v>3.9984958385410184E-2</v>
      </c>
      <c r="K38" s="117" t="s">
        <v>3308</v>
      </c>
      <c r="L38" s="117" t="s">
        <v>3308</v>
      </c>
      <c r="M38" s="117" t="s">
        <v>3308</v>
      </c>
      <c r="N38" s="66">
        <v>19965.481084293006</v>
      </c>
      <c r="O38" s="117" t="s">
        <v>3308</v>
      </c>
      <c r="P38" s="67">
        <f t="shared" si="0"/>
        <v>0.50927166210077024</v>
      </c>
      <c r="Q38" s="67">
        <f>N38/'סכום נכסי הקרן'!$C$41</f>
        <v>6.45354514166359E-2</v>
      </c>
    </row>
    <row r="39" spans="1:17">
      <c r="A39" s="82" t="s">
        <v>267</v>
      </c>
      <c r="B39" s="54" t="s">
        <v>268</v>
      </c>
      <c r="C39" s="70" t="s">
        <v>123</v>
      </c>
      <c r="D39" s="54" t="s">
        <v>226</v>
      </c>
      <c r="E39" s="118" t="s">
        <v>3308</v>
      </c>
      <c r="F39" s="118" t="s">
        <v>3308</v>
      </c>
      <c r="G39" s="72">
        <v>11.789999995745987</v>
      </c>
      <c r="H39" s="70" t="s">
        <v>135</v>
      </c>
      <c r="I39" s="71">
        <v>5.5E-2</v>
      </c>
      <c r="J39" s="73">
        <v>4.4099999988026467E-2</v>
      </c>
      <c r="K39" s="72">
        <v>866.89076299999999</v>
      </c>
      <c r="L39" s="80">
        <v>118.5</v>
      </c>
      <c r="M39" s="118" t="s">
        <v>3308</v>
      </c>
      <c r="N39" s="72">
        <v>1.0272655030000002</v>
      </c>
      <c r="O39" s="73">
        <v>4.4897909048069196E-8</v>
      </c>
      <c r="P39" s="73">
        <f t="shared" si="0"/>
        <v>2.6203085611754458E-5</v>
      </c>
      <c r="Q39" s="73">
        <f>N39/'סכום נכסי הקרן'!$C$41</f>
        <v>3.3204831218916816E-6</v>
      </c>
    </row>
    <row r="40" spans="1:17">
      <c r="A40" s="82" t="s">
        <v>269</v>
      </c>
      <c r="B40" s="54" t="s">
        <v>270</v>
      </c>
      <c r="C40" s="70" t="s">
        <v>123</v>
      </c>
      <c r="D40" s="54" t="s">
        <v>226</v>
      </c>
      <c r="E40" s="118" t="s">
        <v>3308</v>
      </c>
      <c r="F40" s="118" t="s">
        <v>3308</v>
      </c>
      <c r="G40" s="72">
        <v>2.1399999999991683</v>
      </c>
      <c r="H40" s="70" t="s">
        <v>135</v>
      </c>
      <c r="I40" s="71">
        <v>5.0000000000000001E-3</v>
      </c>
      <c r="J40" s="73">
        <v>3.7599999999979053E-2</v>
      </c>
      <c r="K40" s="72">
        <v>692043.10731099988</v>
      </c>
      <c r="L40" s="80">
        <v>93.78</v>
      </c>
      <c r="M40" s="118" t="s">
        <v>3308</v>
      </c>
      <c r="N40" s="72">
        <v>648.99801181099997</v>
      </c>
      <c r="O40" s="73">
        <v>2.5898125564441987E-5</v>
      </c>
      <c r="P40" s="73">
        <f t="shared" si="0"/>
        <v>1.6554386782851073E-2</v>
      </c>
      <c r="Q40" s="73">
        <f>N40/'סכום נכסי הקרן'!$C$41</f>
        <v>2.0977896542484042E-3</v>
      </c>
    </row>
    <row r="41" spans="1:17">
      <c r="A41" s="82" t="s">
        <v>271</v>
      </c>
      <c r="B41" s="54" t="s">
        <v>272</v>
      </c>
      <c r="C41" s="70" t="s">
        <v>123</v>
      </c>
      <c r="D41" s="54" t="s">
        <v>226</v>
      </c>
      <c r="E41" s="118" t="s">
        <v>3308</v>
      </c>
      <c r="F41" s="118" t="s">
        <v>3308</v>
      </c>
      <c r="G41" s="72">
        <v>4.6700000000010089</v>
      </c>
      <c r="H41" s="70" t="s">
        <v>135</v>
      </c>
      <c r="I41" s="71">
        <v>3.7499999999999999E-2</v>
      </c>
      <c r="J41" s="73">
        <v>3.7200000000010093E-2</v>
      </c>
      <c r="K41" s="72">
        <v>1542859.9259000001</v>
      </c>
      <c r="L41" s="80">
        <v>102.8</v>
      </c>
      <c r="M41" s="118" t="s">
        <v>3308</v>
      </c>
      <c r="N41" s="72">
        <v>1586.0600186199999</v>
      </c>
      <c r="O41" s="73">
        <v>1.2047586319852087E-4</v>
      </c>
      <c r="P41" s="73">
        <f t="shared" si="0"/>
        <v>4.0456596986768199E-2</v>
      </c>
      <c r="Q41" s="73">
        <f>N41/'סכום נכסי הקרן'!$C$41</f>
        <v>5.1267033758602863E-3</v>
      </c>
    </row>
    <row r="42" spans="1:17">
      <c r="A42" s="82" t="s">
        <v>273</v>
      </c>
      <c r="B42" s="54" t="s">
        <v>274</v>
      </c>
      <c r="C42" s="70" t="s">
        <v>123</v>
      </c>
      <c r="D42" s="54" t="s">
        <v>226</v>
      </c>
      <c r="E42" s="118" t="s">
        <v>3308</v>
      </c>
      <c r="F42" s="118" t="s">
        <v>3308</v>
      </c>
      <c r="G42" s="72">
        <v>0.25</v>
      </c>
      <c r="H42" s="70" t="s">
        <v>135</v>
      </c>
      <c r="I42" s="71">
        <v>3.7499999999999999E-2</v>
      </c>
      <c r="J42" s="73">
        <v>3.230000002430114E-2</v>
      </c>
      <c r="K42" s="72">
        <v>191.861705</v>
      </c>
      <c r="L42" s="80">
        <v>102.95</v>
      </c>
      <c r="M42" s="118" t="s">
        <v>3308</v>
      </c>
      <c r="N42" s="72">
        <v>0.19752162400000001</v>
      </c>
      <c r="O42" s="73">
        <v>1.4666210021032906E-8</v>
      </c>
      <c r="P42" s="73">
        <f t="shared" si="0"/>
        <v>5.0383041275404078E-6</v>
      </c>
      <c r="Q42" s="73">
        <f>N42/'סכום נכסי הקרן'!$C$41</f>
        <v>6.3845930461526925E-7</v>
      </c>
    </row>
    <row r="43" spans="1:17">
      <c r="A43" s="82" t="s">
        <v>275</v>
      </c>
      <c r="B43" s="54" t="s">
        <v>276</v>
      </c>
      <c r="C43" s="70" t="s">
        <v>123</v>
      </c>
      <c r="D43" s="54" t="s">
        <v>226</v>
      </c>
      <c r="E43" s="118" t="s">
        <v>3308</v>
      </c>
      <c r="F43" s="118" t="s">
        <v>3308</v>
      </c>
      <c r="G43" s="72">
        <v>3.1299999999996744</v>
      </c>
      <c r="H43" s="70" t="s">
        <v>135</v>
      </c>
      <c r="I43" s="71">
        <v>0.02</v>
      </c>
      <c r="J43" s="73">
        <v>3.6499999999994565E-2</v>
      </c>
      <c r="K43" s="72">
        <v>952854.023025</v>
      </c>
      <c r="L43" s="80">
        <v>96.55</v>
      </c>
      <c r="M43" s="118" t="s">
        <v>3308</v>
      </c>
      <c r="N43" s="72">
        <v>919.98055270999998</v>
      </c>
      <c r="O43" s="73">
        <v>3.8039490709296134E-5</v>
      </c>
      <c r="P43" s="73">
        <f t="shared" si="0"/>
        <v>2.3466503171195568E-2</v>
      </c>
      <c r="Q43" s="73">
        <f>N43/'סכום נכסי הקרן'!$C$41</f>
        <v>2.9737004589573323E-3</v>
      </c>
    </row>
    <row r="44" spans="1:17">
      <c r="A44" s="82" t="s">
        <v>277</v>
      </c>
      <c r="B44" s="54" t="s">
        <v>278</v>
      </c>
      <c r="C44" s="70" t="s">
        <v>123</v>
      </c>
      <c r="D44" s="54" t="s">
        <v>226</v>
      </c>
      <c r="E44" s="118" t="s">
        <v>3308</v>
      </c>
      <c r="F44" s="118" t="s">
        <v>3308</v>
      </c>
      <c r="G44" s="72">
        <v>6.0199999999993112</v>
      </c>
      <c r="H44" s="70" t="s">
        <v>135</v>
      </c>
      <c r="I44" s="71">
        <v>0.01</v>
      </c>
      <c r="J44" s="73">
        <v>3.8099999999994617E-2</v>
      </c>
      <c r="K44" s="72">
        <v>4220721.7231339999</v>
      </c>
      <c r="L44" s="80">
        <v>85.38</v>
      </c>
      <c r="M44" s="118" t="s">
        <v>3308</v>
      </c>
      <c r="N44" s="72">
        <v>3603.652414574</v>
      </c>
      <c r="O44" s="73">
        <v>1.1179105566112587E-4</v>
      </c>
      <c r="P44" s="73">
        <f t="shared" si="0"/>
        <v>9.1920552630577496E-2</v>
      </c>
      <c r="Q44" s="73">
        <f>N44/'סכום נכסי הקרן'!$C$41</f>
        <v>1.1648271050485349E-2</v>
      </c>
    </row>
    <row r="45" spans="1:17">
      <c r="A45" s="82" t="s">
        <v>279</v>
      </c>
      <c r="B45" s="54" t="s">
        <v>280</v>
      </c>
      <c r="C45" s="70" t="s">
        <v>123</v>
      </c>
      <c r="D45" s="54" t="s">
        <v>226</v>
      </c>
      <c r="E45" s="118" t="s">
        <v>3308</v>
      </c>
      <c r="F45" s="118" t="s">
        <v>3308</v>
      </c>
      <c r="G45" s="72">
        <v>14.969999999994432</v>
      </c>
      <c r="H45" s="70" t="s">
        <v>135</v>
      </c>
      <c r="I45" s="71">
        <v>3.7499999999999999E-2</v>
      </c>
      <c r="J45" s="73">
        <v>4.5099999999979962E-2</v>
      </c>
      <c r="K45" s="72">
        <v>1079158.898055</v>
      </c>
      <c r="L45" s="80">
        <v>92</v>
      </c>
      <c r="M45" s="118" t="s">
        <v>3308</v>
      </c>
      <c r="N45" s="72">
        <v>992.82621284900006</v>
      </c>
      <c r="O45" s="73">
        <v>4.2788627486288154E-5</v>
      </c>
      <c r="P45" s="73">
        <f t="shared" si="0"/>
        <v>2.5324621703836477E-2</v>
      </c>
      <c r="Q45" s="73">
        <f>N45/'סכום נכסי הקרן'!$C$41</f>
        <v>3.2091632329804246E-3</v>
      </c>
    </row>
    <row r="46" spans="1:17">
      <c r="A46" s="82" t="s">
        <v>281</v>
      </c>
      <c r="B46" s="54" t="s">
        <v>282</v>
      </c>
      <c r="C46" s="70" t="s">
        <v>123</v>
      </c>
      <c r="D46" s="54" t="s">
        <v>226</v>
      </c>
      <c r="E46" s="118" t="s">
        <v>3308</v>
      </c>
      <c r="F46" s="118" t="s">
        <v>3308</v>
      </c>
      <c r="G46" s="72">
        <v>1.3199999999543293</v>
      </c>
      <c r="H46" s="70" t="s">
        <v>135</v>
      </c>
      <c r="I46" s="71">
        <v>5.0000000000000001E-3</v>
      </c>
      <c r="J46" s="73">
        <v>3.8300000000837296E-2</v>
      </c>
      <c r="K46" s="72">
        <v>2734.1358730000002</v>
      </c>
      <c r="L46" s="80">
        <v>96.1</v>
      </c>
      <c r="M46" s="118" t="s">
        <v>3308</v>
      </c>
      <c r="N46" s="72">
        <v>2.627504466</v>
      </c>
      <c r="O46" s="73">
        <v>1.1649605599065896E-7</v>
      </c>
      <c r="P46" s="73">
        <f t="shared" si="0"/>
        <v>6.7021353551541553E-5</v>
      </c>
      <c r="Q46" s="73">
        <f>N46/'סכום נכסי הקרן'!$C$41</f>
        <v>8.493017828953625E-6</v>
      </c>
    </row>
    <row r="47" spans="1:17">
      <c r="A47" s="82" t="s">
        <v>283</v>
      </c>
      <c r="B47" s="54" t="s">
        <v>284</v>
      </c>
      <c r="C47" s="70" t="s">
        <v>123</v>
      </c>
      <c r="D47" s="54" t="s">
        <v>226</v>
      </c>
      <c r="E47" s="118" t="s">
        <v>3308</v>
      </c>
      <c r="F47" s="118" t="s">
        <v>3308</v>
      </c>
      <c r="G47" s="72">
        <v>7.8200000000003049</v>
      </c>
      <c r="H47" s="70" t="s">
        <v>135</v>
      </c>
      <c r="I47" s="71">
        <v>1.3000000000000001E-2</v>
      </c>
      <c r="J47" s="73">
        <v>3.9700000000000832E-2</v>
      </c>
      <c r="K47" s="72">
        <v>6302129.148027</v>
      </c>
      <c r="L47" s="80">
        <v>82.23</v>
      </c>
      <c r="M47" s="118" t="s">
        <v>3308</v>
      </c>
      <c r="N47" s="72">
        <v>5182.2410746810001</v>
      </c>
      <c r="O47" s="73">
        <v>2.9266758942035311E-4</v>
      </c>
      <c r="P47" s="73">
        <f t="shared" si="0"/>
        <v>0.13218657313426463</v>
      </c>
      <c r="Q47" s="73">
        <f>N47/'סכום נכסי הקרן'!$C$41</f>
        <v>1.6750824369940968E-2</v>
      </c>
    </row>
    <row r="48" spans="1:17">
      <c r="A48" s="82" t="s">
        <v>285</v>
      </c>
      <c r="B48" s="54" t="s">
        <v>286</v>
      </c>
      <c r="C48" s="70" t="s">
        <v>123</v>
      </c>
      <c r="D48" s="54" t="s">
        <v>226</v>
      </c>
      <c r="E48" s="118" t="s">
        <v>3308</v>
      </c>
      <c r="F48" s="118" t="s">
        <v>3308</v>
      </c>
      <c r="G48" s="72">
        <v>11.839999999998238</v>
      </c>
      <c r="H48" s="70" t="s">
        <v>135</v>
      </c>
      <c r="I48" s="71">
        <v>1.4999999999999999E-2</v>
      </c>
      <c r="J48" s="73">
        <v>4.3299999999991234E-2</v>
      </c>
      <c r="K48" s="72">
        <v>3726133.8242100002</v>
      </c>
      <c r="L48" s="80">
        <v>72.52</v>
      </c>
      <c r="M48" s="118" t="s">
        <v>3308</v>
      </c>
      <c r="N48" s="72">
        <v>2702.192310589</v>
      </c>
      <c r="O48" s="73">
        <v>1.4732369875995147E-4</v>
      </c>
      <c r="P48" s="73">
        <f t="shared" si="0"/>
        <v>6.8926461802726519E-2</v>
      </c>
      <c r="Q48" s="73">
        <f>N48/'סכום נכסי הקרן'!$C$41</f>
        <v>8.7344351905256738E-3</v>
      </c>
    </row>
    <row r="49" spans="1:17">
      <c r="A49" s="82" t="s">
        <v>287</v>
      </c>
      <c r="B49" s="54" t="s">
        <v>288</v>
      </c>
      <c r="C49" s="70" t="s">
        <v>123</v>
      </c>
      <c r="D49" s="54" t="s">
        <v>226</v>
      </c>
      <c r="E49" s="118" t="s">
        <v>3308</v>
      </c>
      <c r="F49" s="118" t="s">
        <v>3308</v>
      </c>
      <c r="G49" s="72">
        <v>1.6500000000015032</v>
      </c>
      <c r="H49" s="70" t="s">
        <v>135</v>
      </c>
      <c r="I49" s="71">
        <v>1.7500000000000002E-2</v>
      </c>
      <c r="J49" s="73">
        <v>3.8100000000023351E-2</v>
      </c>
      <c r="K49" s="72">
        <v>444421.27120000008</v>
      </c>
      <c r="L49" s="80">
        <v>97.32</v>
      </c>
      <c r="M49" s="118" t="s">
        <v>3308</v>
      </c>
      <c r="N49" s="72">
        <v>432.51076347899999</v>
      </c>
      <c r="O49" s="73">
        <v>1.8692041774730647E-5</v>
      </c>
      <c r="P49" s="73">
        <f t="shared" si="0"/>
        <v>1.1032314947156866E-2</v>
      </c>
      <c r="Q49" s="73">
        <f>N49/'סכום נכסי הקרן'!$C$41</f>
        <v>1.3980267866237346E-3</v>
      </c>
    </row>
    <row r="50" spans="1:17">
      <c r="A50" s="82" t="s">
        <v>289</v>
      </c>
      <c r="B50" s="54" t="s">
        <v>290</v>
      </c>
      <c r="C50" s="70" t="s">
        <v>123</v>
      </c>
      <c r="D50" s="54" t="s">
        <v>226</v>
      </c>
      <c r="E50" s="118" t="s">
        <v>3308</v>
      </c>
      <c r="F50" s="118" t="s">
        <v>3308</v>
      </c>
      <c r="G50" s="72">
        <v>4.5199999999991984</v>
      </c>
      <c r="H50" s="70" t="s">
        <v>135</v>
      </c>
      <c r="I50" s="71">
        <v>2.2499999999999999E-2</v>
      </c>
      <c r="J50" s="73">
        <v>3.6699999999996284E-2</v>
      </c>
      <c r="K50" s="72">
        <v>2220228.5291840001</v>
      </c>
      <c r="L50" s="80">
        <v>94.49</v>
      </c>
      <c r="M50" s="118" t="s">
        <v>3308</v>
      </c>
      <c r="N50" s="72">
        <v>2097.8938855340002</v>
      </c>
      <c r="O50" s="73">
        <v>8.2080144896322954E-5</v>
      </c>
      <c r="P50" s="73">
        <f t="shared" si="0"/>
        <v>5.3512254550052388E-2</v>
      </c>
      <c r="Q50" s="73">
        <f>N50/'סכום נכסי הקרן'!$C$41</f>
        <v>6.781130309634671E-3</v>
      </c>
    </row>
    <row r="51" spans="1:17">
      <c r="A51" s="82" t="s">
        <v>291</v>
      </c>
      <c r="B51" s="54" t="s">
        <v>292</v>
      </c>
      <c r="C51" s="70" t="s">
        <v>123</v>
      </c>
      <c r="D51" s="54" t="s">
        <v>226</v>
      </c>
      <c r="E51" s="118" t="s">
        <v>3308</v>
      </c>
      <c r="F51" s="118" t="s">
        <v>3308</v>
      </c>
      <c r="G51" s="72">
        <v>0.82999999994020579</v>
      </c>
      <c r="H51" s="70" t="s">
        <v>135</v>
      </c>
      <c r="I51" s="71">
        <v>4.0000000000000001E-3</v>
      </c>
      <c r="J51" s="73">
        <v>3.9799999999259691E-2</v>
      </c>
      <c r="K51" s="72">
        <v>7227.1605209999998</v>
      </c>
      <c r="L51" s="80">
        <v>97.19</v>
      </c>
      <c r="M51" s="118" t="s">
        <v>3308</v>
      </c>
      <c r="N51" s="72">
        <v>7.0240773739999991</v>
      </c>
      <c r="O51" s="73">
        <v>4.2430742735797434E-7</v>
      </c>
      <c r="P51" s="73">
        <f t="shared" si="0"/>
        <v>1.7916741118728034E-4</v>
      </c>
      <c r="Q51" s="73">
        <f>N51/'סכום נכסי הקרן'!$C$41</f>
        <v>2.2704286573544403E-5</v>
      </c>
    </row>
    <row r="52" spans="1:17">
      <c r="A52" s="82" t="s">
        <v>293</v>
      </c>
      <c r="B52" s="54" t="s">
        <v>294</v>
      </c>
      <c r="C52" s="70" t="s">
        <v>123</v>
      </c>
      <c r="D52" s="54" t="s">
        <v>226</v>
      </c>
      <c r="E52" s="118" t="s">
        <v>3308</v>
      </c>
      <c r="F52" s="118" t="s">
        <v>3308</v>
      </c>
      <c r="G52" s="72">
        <v>18.309999999999725</v>
      </c>
      <c r="H52" s="70" t="s">
        <v>135</v>
      </c>
      <c r="I52" s="71">
        <v>2.7999999999999997E-2</v>
      </c>
      <c r="J52" s="73">
        <v>4.6200000000000116E-2</v>
      </c>
      <c r="K52" s="72">
        <v>2500348.8313250002</v>
      </c>
      <c r="L52" s="80">
        <v>71.52</v>
      </c>
      <c r="M52" s="118" t="s">
        <v>3308</v>
      </c>
      <c r="N52" s="72">
        <v>1788.2494704789999</v>
      </c>
      <c r="O52" s="73">
        <v>2.1937264240869494E-4</v>
      </c>
      <c r="P52" s="73">
        <f t="shared" si="0"/>
        <v>4.5613966236862723E-2</v>
      </c>
      <c r="Q52" s="73">
        <f>N52/'סכום נכסי הקרן'!$C$41</f>
        <v>5.780250740550036E-3</v>
      </c>
    </row>
    <row r="53" spans="1:17">
      <c r="A53" s="122" t="s">
        <v>3308</v>
      </c>
      <c r="B53" s="118" t="s">
        <v>3308</v>
      </c>
      <c r="C53" s="118" t="s">
        <v>3308</v>
      </c>
      <c r="D53" s="118" t="s">
        <v>3308</v>
      </c>
      <c r="E53" s="118" t="s">
        <v>3308</v>
      </c>
      <c r="F53" s="118" t="s">
        <v>3308</v>
      </c>
      <c r="G53" s="118" t="s">
        <v>3308</v>
      </c>
      <c r="H53" s="118" t="s">
        <v>3308</v>
      </c>
      <c r="I53" s="118" t="s">
        <v>3308</v>
      </c>
      <c r="J53" s="118" t="s">
        <v>3308</v>
      </c>
      <c r="K53" s="118" t="s">
        <v>3308</v>
      </c>
      <c r="L53" s="118" t="s">
        <v>3308</v>
      </c>
      <c r="M53" s="118" t="s">
        <v>3308</v>
      </c>
      <c r="N53" s="118" t="s">
        <v>3308</v>
      </c>
      <c r="O53" s="118" t="s">
        <v>3308</v>
      </c>
      <c r="P53" s="118" t="s">
        <v>3308</v>
      </c>
      <c r="Q53" s="118" t="s">
        <v>3308</v>
      </c>
    </row>
    <row r="54" spans="1:17">
      <c r="A54" s="81" t="s">
        <v>24</v>
      </c>
      <c r="B54" s="117" t="s">
        <v>3308</v>
      </c>
      <c r="C54" s="117" t="s">
        <v>3308</v>
      </c>
      <c r="D54" s="117" t="s">
        <v>3308</v>
      </c>
      <c r="E54" s="117" t="s">
        <v>3308</v>
      </c>
      <c r="F54" s="117" t="s">
        <v>3308</v>
      </c>
      <c r="G54" s="66">
        <v>3.0757391781369359</v>
      </c>
      <c r="H54" s="117" t="s">
        <v>3308</v>
      </c>
      <c r="I54" s="117" t="s">
        <v>3308</v>
      </c>
      <c r="J54" s="67">
        <v>4.7534550589010169E-2</v>
      </c>
      <c r="K54" s="117" t="s">
        <v>3308</v>
      </c>
      <c r="L54" s="117" t="s">
        <v>3308</v>
      </c>
      <c r="M54" s="117" t="s">
        <v>3308</v>
      </c>
      <c r="N54" s="66">
        <v>227.07760026</v>
      </c>
      <c r="O54" s="117" t="s">
        <v>3308</v>
      </c>
      <c r="P54" s="67">
        <f t="shared" si="0"/>
        <v>5.7922063797021467E-3</v>
      </c>
      <c r="Q54" s="67">
        <f>N54/'סכום נכסי הקרן'!$C$41</f>
        <v>7.3399460686746727E-4</v>
      </c>
    </row>
    <row r="55" spans="1:17">
      <c r="A55" s="82" t="s">
        <v>295</v>
      </c>
      <c r="B55" s="54" t="s">
        <v>296</v>
      </c>
      <c r="C55" s="70" t="s">
        <v>123</v>
      </c>
      <c r="D55" s="54" t="s">
        <v>226</v>
      </c>
      <c r="E55" s="118" t="s">
        <v>3308</v>
      </c>
      <c r="F55" s="118" t="s">
        <v>3308</v>
      </c>
      <c r="G55" s="72">
        <v>2.300000000004454</v>
      </c>
      <c r="H55" s="70" t="s">
        <v>135</v>
      </c>
      <c r="I55" s="71">
        <v>4.0999999999999995E-2</v>
      </c>
      <c r="J55" s="73">
        <v>4.7200000000129173E-2</v>
      </c>
      <c r="K55" s="72">
        <v>181136.67288100001</v>
      </c>
      <c r="L55" s="80">
        <v>99.15</v>
      </c>
      <c r="M55" s="118" t="s">
        <v>3308</v>
      </c>
      <c r="N55" s="72">
        <v>179.59700969400001</v>
      </c>
      <c r="O55" s="73">
        <v>8.5379181869623494E-6</v>
      </c>
      <c r="P55" s="73">
        <f t="shared" si="0"/>
        <v>4.5810900949011784E-3</v>
      </c>
      <c r="Q55" s="73">
        <f>N55/'סכום נכסי הקרן'!$C$41</f>
        <v>5.8052065185639119E-4</v>
      </c>
    </row>
    <row r="56" spans="1:17">
      <c r="A56" s="82" t="s">
        <v>297</v>
      </c>
      <c r="B56" s="54" t="s">
        <v>298</v>
      </c>
      <c r="C56" s="70" t="s">
        <v>123</v>
      </c>
      <c r="D56" s="54" t="s">
        <v>226</v>
      </c>
      <c r="E56" s="118" t="s">
        <v>3308</v>
      </c>
      <c r="F56" s="118" t="s">
        <v>3308</v>
      </c>
      <c r="G56" s="72">
        <v>6.0099999999650384</v>
      </c>
      <c r="H56" s="70" t="s">
        <v>135</v>
      </c>
      <c r="I56" s="71">
        <v>4.0999999999999995E-2</v>
      </c>
      <c r="J56" s="73">
        <v>4.8799999999772539E-2</v>
      </c>
      <c r="K56" s="72">
        <v>49284.4</v>
      </c>
      <c r="L56" s="80">
        <v>96.34</v>
      </c>
      <c r="M56" s="118" t="s">
        <v>3308</v>
      </c>
      <c r="N56" s="72">
        <v>47.480590565999996</v>
      </c>
      <c r="O56" s="73">
        <v>1.7851985048268864E-6</v>
      </c>
      <c r="P56" s="73">
        <f t="shared" si="0"/>
        <v>1.211116284800969E-3</v>
      </c>
      <c r="Q56" s="73">
        <f>N56/'סכום נכסי הקרן'!$C$41</f>
        <v>1.53473955011076E-4</v>
      </c>
    </row>
    <row r="57" spans="1:17">
      <c r="A57" s="122" t="s">
        <v>3308</v>
      </c>
      <c r="B57" s="118" t="s">
        <v>3308</v>
      </c>
      <c r="C57" s="118" t="s">
        <v>3308</v>
      </c>
      <c r="D57" s="118" t="s">
        <v>3308</v>
      </c>
      <c r="E57" s="118" t="s">
        <v>3308</v>
      </c>
      <c r="F57" s="118" t="s">
        <v>3308</v>
      </c>
      <c r="G57" s="118" t="s">
        <v>3308</v>
      </c>
      <c r="H57" s="118" t="s">
        <v>3308</v>
      </c>
      <c r="I57" s="118" t="s">
        <v>3308</v>
      </c>
      <c r="J57" s="118" t="s">
        <v>3308</v>
      </c>
      <c r="K57" s="118" t="s">
        <v>3308</v>
      </c>
      <c r="L57" s="118" t="s">
        <v>3308</v>
      </c>
      <c r="M57" s="118" t="s">
        <v>3308</v>
      </c>
      <c r="N57" s="118" t="s">
        <v>3308</v>
      </c>
      <c r="O57" s="118" t="s">
        <v>3308</v>
      </c>
      <c r="P57" s="118" t="s">
        <v>3308</v>
      </c>
      <c r="Q57" s="118" t="s">
        <v>3308</v>
      </c>
    </row>
    <row r="58" spans="1:17">
      <c r="A58" s="63" t="s">
        <v>189</v>
      </c>
      <c r="B58" s="117" t="s">
        <v>3308</v>
      </c>
      <c r="C58" s="117" t="s">
        <v>3308</v>
      </c>
      <c r="D58" s="117" t="s">
        <v>3308</v>
      </c>
      <c r="E58" s="117" t="s">
        <v>3308</v>
      </c>
      <c r="F58" s="117" t="s">
        <v>3308</v>
      </c>
      <c r="G58" s="66">
        <v>8.8578405712709518</v>
      </c>
      <c r="H58" s="117" t="s">
        <v>3308</v>
      </c>
      <c r="I58" s="117" t="s">
        <v>3308</v>
      </c>
      <c r="J58" s="67">
        <v>5.3863727013561784E-2</v>
      </c>
      <c r="K58" s="117" t="s">
        <v>3308</v>
      </c>
      <c r="L58" s="117" t="s">
        <v>3308</v>
      </c>
      <c r="M58" s="117" t="s">
        <v>3308</v>
      </c>
      <c r="N58" s="66">
        <v>208.417691432</v>
      </c>
      <c r="O58" s="117" t="s">
        <v>3308</v>
      </c>
      <c r="P58" s="67">
        <f t="shared" si="0"/>
        <v>5.3162367427390562E-3</v>
      </c>
      <c r="Q58" s="67">
        <f>N58/'סכום נכסי הקרן'!$C$41</f>
        <v>6.7367922380586788E-4</v>
      </c>
    </row>
    <row r="59" spans="1:17">
      <c r="A59" s="81" t="s">
        <v>67</v>
      </c>
      <c r="B59" s="117" t="s">
        <v>3308</v>
      </c>
      <c r="C59" s="117" t="s">
        <v>3308</v>
      </c>
      <c r="D59" s="117" t="s">
        <v>3308</v>
      </c>
      <c r="E59" s="117" t="s">
        <v>3308</v>
      </c>
      <c r="F59" s="117" t="s">
        <v>3308</v>
      </c>
      <c r="G59" s="66">
        <v>8.8578405712709518</v>
      </c>
      <c r="H59" s="117" t="s">
        <v>3308</v>
      </c>
      <c r="I59" s="117" t="s">
        <v>3308</v>
      </c>
      <c r="J59" s="67">
        <v>5.3863727013561784E-2</v>
      </c>
      <c r="K59" s="117" t="s">
        <v>3308</v>
      </c>
      <c r="L59" s="117" t="s">
        <v>3308</v>
      </c>
      <c r="M59" s="117" t="s">
        <v>3308</v>
      </c>
      <c r="N59" s="66">
        <v>208.417691432</v>
      </c>
      <c r="O59" s="117" t="s">
        <v>3308</v>
      </c>
      <c r="P59" s="67">
        <f t="shared" si="0"/>
        <v>5.3162367427390562E-3</v>
      </c>
      <c r="Q59" s="67">
        <f>N59/'סכום נכסי הקרן'!$C$41</f>
        <v>6.7367922380586788E-4</v>
      </c>
    </row>
    <row r="60" spans="1:17">
      <c r="A60" s="82" t="s">
        <v>299</v>
      </c>
      <c r="B60" s="54" t="s">
        <v>300</v>
      </c>
      <c r="C60" s="70" t="s">
        <v>29</v>
      </c>
      <c r="D60" s="54" t="s">
        <v>301</v>
      </c>
      <c r="E60" s="54" t="s">
        <v>302</v>
      </c>
      <c r="F60" s="118" t="s">
        <v>3308</v>
      </c>
      <c r="G60" s="72">
        <v>17.669999999890823</v>
      </c>
      <c r="H60" s="70" t="s">
        <v>134</v>
      </c>
      <c r="I60" s="71">
        <v>4.4999999999999998E-2</v>
      </c>
      <c r="J60" s="73">
        <v>5.7499999999629008E-2</v>
      </c>
      <c r="K60" s="72">
        <v>16474.357263000002</v>
      </c>
      <c r="L60" s="80">
        <v>78.942499999999995</v>
      </c>
      <c r="M60" s="118" t="s">
        <v>3308</v>
      </c>
      <c r="N60" s="72">
        <v>47.170112445000001</v>
      </c>
      <c r="O60" s="73">
        <v>1.6474357263000002E-5</v>
      </c>
      <c r="P60" s="73">
        <f t="shared" si="0"/>
        <v>1.2031967306434695E-3</v>
      </c>
      <c r="Q60" s="73">
        <f>N60/'סכום נכסי הקרן'!$C$41</f>
        <v>1.5247038061138438E-4</v>
      </c>
    </row>
    <row r="61" spans="1:17">
      <c r="A61" s="82" t="s">
        <v>303</v>
      </c>
      <c r="B61" s="54" t="s">
        <v>304</v>
      </c>
      <c r="C61" s="70" t="s">
        <v>29</v>
      </c>
      <c r="D61" s="54" t="s">
        <v>301</v>
      </c>
      <c r="E61" s="54" t="s">
        <v>302</v>
      </c>
      <c r="F61" s="118" t="s">
        <v>3308</v>
      </c>
      <c r="G61" s="72">
        <v>6.2800000000039695</v>
      </c>
      <c r="H61" s="70" t="s">
        <v>134</v>
      </c>
      <c r="I61" s="71">
        <v>6.5000000000000002E-2</v>
      </c>
      <c r="J61" s="73">
        <v>5.2800000000039697E-2</v>
      </c>
      <c r="K61" s="72">
        <v>40993.224999999999</v>
      </c>
      <c r="L61" s="80">
        <v>108.45099999999999</v>
      </c>
      <c r="M61" s="118" t="s">
        <v>3308</v>
      </c>
      <c r="N61" s="72">
        <v>161.247578987</v>
      </c>
      <c r="O61" s="73">
        <v>2.7328816666666665E-5</v>
      </c>
      <c r="P61" s="73">
        <f t="shared" si="0"/>
        <v>4.1130400120955868E-3</v>
      </c>
      <c r="Q61" s="73">
        <f>N61/'סכום נכסי הקרן'!$C$41</f>
        <v>5.2120884319448342E-4</v>
      </c>
    </row>
    <row r="62" spans="1:17">
      <c r="A62" s="120" t="s">
        <v>3308</v>
      </c>
      <c r="B62" s="121" t="s">
        <v>3308</v>
      </c>
      <c r="C62" s="121" t="s">
        <v>3308</v>
      </c>
      <c r="D62" s="121" t="s">
        <v>3308</v>
      </c>
      <c r="E62" s="121" t="s">
        <v>3308</v>
      </c>
      <c r="F62" s="121" t="s">
        <v>3308</v>
      </c>
      <c r="G62" s="121" t="s">
        <v>3308</v>
      </c>
      <c r="H62" s="121" t="s">
        <v>3308</v>
      </c>
      <c r="I62" s="121" t="s">
        <v>3308</v>
      </c>
      <c r="J62" s="121" t="s">
        <v>3308</v>
      </c>
      <c r="K62" s="121" t="s">
        <v>3308</v>
      </c>
      <c r="L62" s="121" t="s">
        <v>3308</v>
      </c>
      <c r="M62" s="121" t="s">
        <v>3308</v>
      </c>
      <c r="N62" s="121" t="s">
        <v>3308</v>
      </c>
      <c r="O62" s="121" t="s">
        <v>3308</v>
      </c>
      <c r="P62" s="121" t="s">
        <v>3308</v>
      </c>
      <c r="Q62" s="121" t="s">
        <v>3308</v>
      </c>
    </row>
    <row r="63" spans="1:17">
      <c r="A63" s="120" t="s">
        <v>3308</v>
      </c>
      <c r="B63" s="121" t="s">
        <v>3308</v>
      </c>
      <c r="C63" s="121" t="s">
        <v>3308</v>
      </c>
      <c r="D63" s="121" t="s">
        <v>3308</v>
      </c>
      <c r="E63" s="121" t="s">
        <v>3308</v>
      </c>
      <c r="F63" s="121" t="s">
        <v>3308</v>
      </c>
      <c r="G63" s="121" t="s">
        <v>3308</v>
      </c>
      <c r="H63" s="121" t="s">
        <v>3308</v>
      </c>
      <c r="I63" s="121" t="s">
        <v>3308</v>
      </c>
      <c r="J63" s="121" t="s">
        <v>3308</v>
      </c>
      <c r="K63" s="121" t="s">
        <v>3308</v>
      </c>
      <c r="L63" s="121" t="s">
        <v>3308</v>
      </c>
      <c r="M63" s="121" t="s">
        <v>3308</v>
      </c>
      <c r="N63" s="121" t="s">
        <v>3308</v>
      </c>
      <c r="O63" s="121" t="s">
        <v>3308</v>
      </c>
      <c r="P63" s="121" t="s">
        <v>3308</v>
      </c>
      <c r="Q63" s="121" t="s">
        <v>3308</v>
      </c>
    </row>
    <row r="64" spans="1:17">
      <c r="A64" s="120" t="s">
        <v>3308</v>
      </c>
      <c r="B64" s="121" t="s">
        <v>3308</v>
      </c>
      <c r="C64" s="121" t="s">
        <v>3308</v>
      </c>
      <c r="D64" s="121" t="s">
        <v>3308</v>
      </c>
      <c r="E64" s="121" t="s">
        <v>3308</v>
      </c>
      <c r="F64" s="121" t="s">
        <v>3308</v>
      </c>
      <c r="G64" s="121" t="s">
        <v>3308</v>
      </c>
      <c r="H64" s="121" t="s">
        <v>3308</v>
      </c>
      <c r="I64" s="121" t="s">
        <v>3308</v>
      </c>
      <c r="J64" s="121" t="s">
        <v>3308</v>
      </c>
      <c r="K64" s="121" t="s">
        <v>3308</v>
      </c>
      <c r="L64" s="121" t="s">
        <v>3308</v>
      </c>
      <c r="M64" s="121" t="s">
        <v>3308</v>
      </c>
      <c r="N64" s="121" t="s">
        <v>3308</v>
      </c>
      <c r="O64" s="121" t="s">
        <v>3308</v>
      </c>
      <c r="P64" s="121" t="s">
        <v>3308</v>
      </c>
      <c r="Q64" s="121" t="s">
        <v>3308</v>
      </c>
    </row>
    <row r="65" spans="1:17">
      <c r="A65" s="75" t="s">
        <v>115</v>
      </c>
      <c r="B65" s="124" t="s">
        <v>3308</v>
      </c>
      <c r="C65" s="124" t="s">
        <v>3308</v>
      </c>
      <c r="D65" s="121" t="s">
        <v>3308</v>
      </c>
      <c r="E65" s="121" t="s">
        <v>3308</v>
      </c>
      <c r="F65" s="121" t="s">
        <v>3308</v>
      </c>
      <c r="G65" s="121" t="s">
        <v>3308</v>
      </c>
      <c r="H65" s="121" t="s">
        <v>3308</v>
      </c>
      <c r="I65" s="121" t="s">
        <v>3308</v>
      </c>
      <c r="J65" s="121" t="s">
        <v>3308</v>
      </c>
      <c r="K65" s="121" t="s">
        <v>3308</v>
      </c>
      <c r="L65" s="121" t="s">
        <v>3308</v>
      </c>
      <c r="M65" s="121" t="s">
        <v>3308</v>
      </c>
      <c r="N65" s="121" t="s">
        <v>3308</v>
      </c>
      <c r="O65" s="121" t="s">
        <v>3308</v>
      </c>
      <c r="P65" s="121" t="s">
        <v>3308</v>
      </c>
      <c r="Q65" s="121" t="s">
        <v>3308</v>
      </c>
    </row>
    <row r="66" spans="1:17">
      <c r="A66" s="75" t="s">
        <v>196</v>
      </c>
      <c r="B66" s="124" t="s">
        <v>3308</v>
      </c>
      <c r="C66" s="124" t="s">
        <v>3308</v>
      </c>
      <c r="D66" s="121" t="s">
        <v>3308</v>
      </c>
      <c r="E66" s="121" t="s">
        <v>3308</v>
      </c>
      <c r="F66" s="121" t="s">
        <v>3308</v>
      </c>
      <c r="G66" s="121" t="s">
        <v>3308</v>
      </c>
      <c r="H66" s="121" t="s">
        <v>3308</v>
      </c>
      <c r="I66" s="121" t="s">
        <v>3308</v>
      </c>
      <c r="J66" s="121" t="s">
        <v>3308</v>
      </c>
      <c r="K66" s="121" t="s">
        <v>3308</v>
      </c>
      <c r="L66" s="121" t="s">
        <v>3308</v>
      </c>
      <c r="M66" s="121" t="s">
        <v>3308</v>
      </c>
      <c r="N66" s="121" t="s">
        <v>3308</v>
      </c>
      <c r="O66" s="121" t="s">
        <v>3308</v>
      </c>
      <c r="P66" s="121" t="s">
        <v>3308</v>
      </c>
      <c r="Q66" s="121" t="s">
        <v>3308</v>
      </c>
    </row>
    <row r="67" spans="1:17">
      <c r="A67" s="75" t="s">
        <v>204</v>
      </c>
      <c r="B67" s="125" t="s">
        <v>3308</v>
      </c>
      <c r="C67" s="125" t="s">
        <v>3308</v>
      </c>
      <c r="D67" s="121" t="s">
        <v>3308</v>
      </c>
      <c r="E67" s="121" t="s">
        <v>3308</v>
      </c>
      <c r="F67" s="121" t="s">
        <v>3308</v>
      </c>
      <c r="G67" s="121" t="s">
        <v>3308</v>
      </c>
      <c r="H67" s="121" t="s">
        <v>3308</v>
      </c>
      <c r="I67" s="121" t="s">
        <v>3308</v>
      </c>
      <c r="J67" s="121" t="s">
        <v>3308</v>
      </c>
      <c r="K67" s="121" t="s">
        <v>3308</v>
      </c>
      <c r="L67" s="121" t="s">
        <v>3308</v>
      </c>
      <c r="M67" s="121" t="s">
        <v>3308</v>
      </c>
      <c r="N67" s="121" t="s">
        <v>3308</v>
      </c>
      <c r="O67" s="121" t="s">
        <v>3308</v>
      </c>
      <c r="P67" s="121" t="s">
        <v>3308</v>
      </c>
      <c r="Q67" s="121" t="s">
        <v>3308</v>
      </c>
    </row>
    <row r="68" spans="1:17" hidden="1">
      <c r="B68" s="1"/>
      <c r="C68" s="1"/>
    </row>
    <row r="69" spans="1:17" hidden="1">
      <c r="B69" s="1"/>
      <c r="C69" s="1"/>
    </row>
    <row r="70" spans="1:17" hidden="1">
      <c r="B70" s="1"/>
      <c r="C70" s="1"/>
    </row>
    <row r="71" spans="1:17" hidden="1">
      <c r="B71" s="1"/>
      <c r="C71" s="1"/>
    </row>
    <row r="72" spans="1:17" hidden="1">
      <c r="B72" s="1"/>
      <c r="C72" s="1"/>
    </row>
    <row r="73" spans="1:17" hidden="1">
      <c r="B73" s="1"/>
      <c r="C73" s="1"/>
    </row>
    <row r="74" spans="1:17" hidden="1">
      <c r="B74" s="1"/>
      <c r="C74" s="1"/>
    </row>
    <row r="75" spans="1:17" hidden="1">
      <c r="B75" s="1"/>
      <c r="C75" s="1"/>
    </row>
    <row r="76" spans="1:17" hidden="1">
      <c r="B76" s="1"/>
      <c r="C76" s="1"/>
    </row>
    <row r="77" spans="1:17" hidden="1">
      <c r="B77" s="1"/>
      <c r="C77" s="1"/>
    </row>
    <row r="78" spans="1:17" hidden="1">
      <c r="B78" s="1"/>
      <c r="C78" s="1"/>
    </row>
    <row r="79" spans="1:17" hidden="1">
      <c r="A79" s="1"/>
      <c r="B79" s="1"/>
      <c r="C79" s="1"/>
    </row>
    <row r="80" spans="1:17" hidden="1">
      <c r="A80" s="1"/>
      <c r="B80" s="1"/>
      <c r="C80" s="1"/>
    </row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  <row r="96" s="1" customFormat="1" hidden="1"/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="1" customFormat="1" hidden="1"/>
    <row r="674" s="1" customFormat="1" hidden="1"/>
    <row r="675" s="1" customFormat="1" hidden="1"/>
    <row r="676" s="1" customFormat="1" hidden="1"/>
    <row r="677" s="1" customFormat="1" hidden="1"/>
    <row r="678" s="1" customFormat="1" hidden="1"/>
    <row r="679" s="1" customFormat="1" hidden="1"/>
    <row r="680" s="1" customFormat="1" hidden="1"/>
    <row r="681" s="1" customFormat="1" hidden="1"/>
    <row r="682" s="1" customFormat="1" hidden="1"/>
    <row r="683" s="1" customFormat="1" hidden="1"/>
    <row r="684" s="1" customFormat="1" hidden="1"/>
    <row r="685" s="1" customFormat="1" hidden="1"/>
    <row r="686" s="1" customFormat="1" hidden="1"/>
    <row r="687" s="1" customFormat="1" hidden="1"/>
    <row r="688" s="1" customFormat="1" hidden="1"/>
    <row r="689" s="1" customFormat="1" hidden="1"/>
    <row r="690" s="1" customFormat="1" hidden="1"/>
    <row r="691" s="1" customFormat="1" hidden="1"/>
    <row r="692" s="1" customFormat="1" hidden="1"/>
    <row r="693" s="1" customFormat="1" hidden="1"/>
    <row r="694" s="1" customFormat="1" hidden="1"/>
    <row r="695" s="1" customFormat="1" hidden="1"/>
    <row r="696" s="1" customFormat="1" hidden="1"/>
    <row r="697" s="1" customFormat="1" hidden="1"/>
    <row r="698" s="1" customFormat="1" hidden="1"/>
    <row r="699" s="1" customFormat="1" hidden="1"/>
    <row r="700" s="1" customFormat="1" hidden="1"/>
    <row r="701" s="1" customFormat="1" hidden="1"/>
    <row r="702" s="1" customFormat="1" hidden="1"/>
    <row r="703" s="1" customFormat="1" hidden="1"/>
    <row r="704" s="1" customFormat="1" hidden="1"/>
    <row r="705" s="1" customFormat="1" hidden="1"/>
    <row r="706" s="1" customFormat="1" hidden="1"/>
    <row r="707" s="1" customFormat="1" hidden="1"/>
    <row r="708" s="1" customFormat="1" hidden="1"/>
    <row r="709" s="1" customFormat="1" hidden="1"/>
    <row r="710" s="1" customFormat="1" hidden="1"/>
    <row r="711" s="1" customFormat="1" hidden="1"/>
    <row r="712" s="1" customFormat="1" hidden="1"/>
    <row r="713" s="1" customFormat="1" hidden="1"/>
    <row r="714" s="1" customFormat="1" hidden="1"/>
    <row r="715" s="1" customFormat="1" hidden="1"/>
    <row r="716" s="1" customFormat="1" hidden="1"/>
    <row r="717" s="1" customFormat="1" hidden="1"/>
    <row r="718" s="1" customFormat="1" hidden="1"/>
    <row r="719" s="1" customFormat="1" hidden="1"/>
    <row r="720" s="1" customFormat="1" hidden="1"/>
    <row r="721" s="1" customFormat="1" hidden="1"/>
    <row r="722" s="1" customFormat="1" hidden="1"/>
    <row r="723" s="1" customFormat="1" hidden="1"/>
    <row r="724" s="1" customFormat="1" hidden="1"/>
    <row r="725" s="1" customFormat="1" hidden="1"/>
    <row r="726" s="1" customFormat="1" hidden="1"/>
    <row r="727" s="1" customFormat="1" hidden="1"/>
    <row r="728" s="1" customFormat="1" hidden="1"/>
    <row r="729" s="1" customFormat="1" hidden="1"/>
    <row r="730" s="1" customFormat="1" hidden="1"/>
    <row r="731" s="1" customFormat="1" hidden="1"/>
    <row r="732" s="1" customFormat="1" hidden="1"/>
    <row r="733" s="1" customFormat="1" hidden="1"/>
    <row r="734" s="1" customFormat="1" hidden="1"/>
    <row r="735" s="1" customFormat="1" hidden="1"/>
    <row r="736" s="1" customFormat="1" hidden="1"/>
    <row r="737" s="1" customFormat="1" hidden="1"/>
    <row r="738" s="1" customFormat="1" hidden="1"/>
    <row r="739" s="1" customFormat="1" hidden="1"/>
    <row r="740" s="1" customFormat="1" hidden="1"/>
    <row r="741" s="1" customFormat="1" hidden="1"/>
    <row r="742" s="1" customFormat="1" hidden="1"/>
    <row r="743" s="1" customFormat="1" hidden="1"/>
    <row r="744" s="1" customFormat="1" hidden="1"/>
    <row r="745" s="1" customFormat="1" hidden="1"/>
    <row r="746" s="1" customFormat="1" hidden="1"/>
    <row r="747" s="1" customFormat="1" hidden="1"/>
    <row r="748" s="1" customFormat="1" hidden="1"/>
    <row r="749" s="1" customFormat="1" hidden="1"/>
    <row r="750" s="1" customFormat="1" hidden="1"/>
    <row r="751" s="1" customFormat="1" hidden="1"/>
    <row r="752" s="1" customFormat="1" hidden="1"/>
    <row r="753" s="1" customFormat="1" hidden="1"/>
    <row r="754" s="1" customFormat="1" hidden="1"/>
    <row r="755" s="1" customFormat="1" hidden="1"/>
    <row r="756" s="1" customFormat="1" hidden="1"/>
    <row r="757" s="1" customFormat="1" hidden="1"/>
    <row r="758" s="1" customFormat="1" hidden="1"/>
    <row r="759" s="1" customFormat="1" hidden="1"/>
    <row r="760" s="1" customFormat="1" hidden="1"/>
    <row r="761" s="1" customFormat="1" hidden="1"/>
    <row r="762" s="1" customFormat="1" hidden="1"/>
    <row r="763" s="1" customFormat="1" hidden="1"/>
    <row r="764" s="1" customFormat="1" hidden="1"/>
    <row r="765" s="1" customFormat="1" hidden="1"/>
    <row r="766" s="1" customFormat="1" hidden="1"/>
    <row r="767" s="1" customFormat="1" hidden="1"/>
    <row r="768" s="1" customFormat="1" hidden="1"/>
    <row r="769" s="1" customFormat="1" hidden="1"/>
    <row r="770" s="1" customFormat="1" hidden="1"/>
    <row r="771" s="1" customFormat="1" hidden="1"/>
    <row r="772" s="1" customFormat="1" hidden="1"/>
    <row r="773" s="1" customFormat="1" hidden="1"/>
    <row r="774" s="1" customFormat="1" hidden="1"/>
    <row r="775" s="1" customFormat="1" hidden="1"/>
    <row r="776" s="1" customFormat="1" hidden="1"/>
    <row r="777" s="1" customFormat="1" hidden="1"/>
    <row r="778" s="1" customFormat="1" hidden="1"/>
    <row r="779" s="1" customFormat="1" hidden="1"/>
    <row r="780" s="1" customFormat="1" hidden="1"/>
    <row r="781" s="1" customFormat="1" hidden="1"/>
    <row r="782" s="1" customFormat="1" hidden="1"/>
    <row r="783" s="1" customFormat="1" hidden="1"/>
    <row r="784" s="1" customFormat="1" hidden="1"/>
    <row r="785" s="1" customFormat="1" hidden="1"/>
    <row r="786" s="1" customFormat="1" hidden="1"/>
    <row r="787" s="1" customFormat="1" hidden="1"/>
    <row r="788" s="1" customFormat="1" hidden="1"/>
    <row r="789" s="1" customFormat="1" hidden="1"/>
    <row r="790" s="1" customFormat="1" hidden="1"/>
    <row r="791" s="1" customFormat="1" hidden="1"/>
    <row r="792" s="1" customFormat="1" hidden="1"/>
    <row r="793" s="1" customFormat="1" hidden="1"/>
    <row r="794" s="1" customFormat="1" hidden="1"/>
    <row r="795" s="1" customFormat="1" hidden="1"/>
    <row r="796" s="1" customFormat="1" hidden="1"/>
    <row r="797" s="1" customFormat="1" hidden="1"/>
    <row r="798" s="1" customFormat="1" hidden="1"/>
    <row r="799" s="1" customFormat="1" hidden="1"/>
    <row r="800" s="1" customFormat="1" hidden="1"/>
    <row r="801" s="1" customFormat="1" hidden="1"/>
    <row r="802" s="1" customFormat="1" hidden="1"/>
    <row r="803" s="1" customFormat="1" hidden="1"/>
    <row r="804" s="1" customFormat="1" hidden="1"/>
    <row r="805" s="1" customFormat="1" hidden="1"/>
    <row r="806" s="1" customFormat="1" hidden="1"/>
    <row r="807" s="1" customFormat="1" hidden="1"/>
    <row r="808" s="1" customFormat="1" hidden="1"/>
    <row r="809" s="1" customFormat="1" hidden="1"/>
    <row r="810" s="1" customFormat="1" hidden="1"/>
    <row r="811" s="1" customFormat="1" hidden="1"/>
    <row r="812" s="1" customFormat="1" hidden="1"/>
    <row r="813" s="1" customFormat="1" hidden="1"/>
    <row r="814" s="1" customFormat="1" hidden="1"/>
    <row r="815" s="1" customFormat="1" hidden="1"/>
    <row r="816" s="1" customFormat="1" hidden="1"/>
    <row r="817" s="1" customFormat="1" hidden="1"/>
    <row r="818" s="1" customFormat="1" hidden="1"/>
    <row r="819" s="1" customFormat="1" hidden="1"/>
    <row r="820" s="1" customFormat="1" hidden="1"/>
    <row r="821" s="1" customFormat="1" hidden="1"/>
    <row r="822" s="1" customFormat="1" hidden="1"/>
    <row r="823" s="1" customFormat="1" hidden="1"/>
    <row r="824" s="1" customFormat="1" hidden="1"/>
    <row r="825" s="1" customFormat="1" hidden="1"/>
    <row r="826" s="1" customFormat="1" hidden="1"/>
    <row r="827" s="1" customFormat="1" hidden="1"/>
    <row r="828" s="1" customFormat="1" hidden="1"/>
    <row r="829" s="1" customFormat="1" hidden="1"/>
    <row r="830" s="1" customFormat="1" hidden="1"/>
    <row r="831" s="1" customFormat="1" hidden="1"/>
    <row r="832" s="1" customFormat="1" hidden="1"/>
    <row r="833" s="1" customFormat="1" hidden="1"/>
    <row r="834" s="1" customFormat="1" hidden="1"/>
    <row r="835" s="1" customFormat="1" hidden="1"/>
    <row r="836" s="1" customFormat="1" hidden="1"/>
    <row r="837" s="1" customFormat="1" hidden="1"/>
    <row r="838" s="1" customFormat="1" hidden="1"/>
    <row r="839" s="1" customFormat="1" hidden="1"/>
    <row r="840" s="1" customFormat="1" hidden="1"/>
    <row r="841" s="1" customFormat="1" hidden="1"/>
    <row r="842" s="1" customFormat="1" hidden="1"/>
    <row r="843" s="1" customFormat="1" hidden="1"/>
    <row r="844" s="1" customFormat="1" hidden="1"/>
    <row r="845" s="1" customFormat="1" hidden="1"/>
    <row r="846" s="1" customFormat="1" hidden="1"/>
    <row r="847" s="1" customFormat="1" hidden="1"/>
    <row r="848" s="1" customFormat="1" hidden="1"/>
    <row r="849" s="1" customFormat="1" hidden="1"/>
    <row r="850" s="1" customFormat="1" hidden="1"/>
    <row r="851" s="1" customFormat="1" hidden="1"/>
    <row r="852" s="1" customFormat="1" hidden="1"/>
    <row r="853" s="1" customFormat="1" hidden="1"/>
    <row r="854" s="1" customFormat="1" hidden="1"/>
    <row r="855" s="1" customFormat="1" hidden="1"/>
    <row r="856" s="1" customFormat="1" hidden="1"/>
    <row r="857" s="1" customFormat="1" hidden="1"/>
    <row r="858" s="1" customFormat="1" hidden="1"/>
    <row r="859" s="1" customFormat="1" hidden="1"/>
    <row r="860" s="1" customFormat="1" hidden="1"/>
    <row r="861" s="1" customFormat="1" hidden="1"/>
    <row r="862" s="1" customFormat="1" hidden="1"/>
    <row r="863" s="1" customFormat="1" hidden="1"/>
    <row r="864" s="1" customFormat="1" hidden="1"/>
    <row r="865" spans="1:3" hidden="1">
      <c r="A865" s="1"/>
      <c r="B865" s="1"/>
      <c r="C865" s="1"/>
    </row>
    <row r="866" spans="1:3" hidden="1">
      <c r="A866" s="1"/>
      <c r="B866" s="1"/>
      <c r="C866" s="1"/>
    </row>
    <row r="867" spans="1:3" hidden="1">
      <c r="A867" s="1"/>
      <c r="B867" s="1"/>
      <c r="C867" s="1"/>
    </row>
    <row r="868" spans="1:3" hidden="1">
      <c r="A868" s="1"/>
      <c r="B868" s="1"/>
      <c r="C868" s="1"/>
    </row>
    <row r="869" spans="1:3" hidden="1">
      <c r="A869" s="1"/>
      <c r="B869" s="1"/>
      <c r="C869" s="1"/>
    </row>
    <row r="870" spans="1:3" hidden="1">
      <c r="A870" s="1"/>
      <c r="B870" s="1"/>
      <c r="C870" s="1"/>
    </row>
    <row r="871" spans="1:3" hidden="1">
      <c r="A871" s="1"/>
      <c r="B871" s="1"/>
      <c r="C871" s="1"/>
    </row>
    <row r="872" spans="1:3" hidden="1">
      <c r="A872" s="1"/>
      <c r="B872" s="1"/>
      <c r="C872" s="1"/>
    </row>
    <row r="873" spans="1:3" hidden="1">
      <c r="A873" s="1"/>
      <c r="B873" s="1"/>
      <c r="C873" s="1"/>
    </row>
    <row r="874" spans="1:3" hidden="1">
      <c r="A874" s="1"/>
      <c r="B874" s="1"/>
      <c r="C874" s="1"/>
    </row>
    <row r="875" spans="1:3" hidden="1">
      <c r="A875" s="1"/>
      <c r="B875" s="1"/>
      <c r="C875" s="1"/>
    </row>
    <row r="876" spans="1:3" hidden="1">
      <c r="A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C1:C4 M1:M5 B5:C27 N1:P7 D1:H28 B30:H1048576 I1:L1048576 A1:A1048576 M30:M1048576 N9:P1048576 Q1:AY1048576 BA1:XFD1048576 AZ1:AZ9999 AZ10001:AZ1048576" xr:uid="{00000000-0002-0000-0200-000000000000}"/>
  </dataValidations>
  <pageMargins left="0" right="0" top="0.5" bottom="0.5" header="0" footer="0.25"/>
  <pageSetup paperSize="9" scale="44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0.140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148</v>
      </c>
      <c r="B1" s="36" t="s" vm="1">
        <v>221</v>
      </c>
    </row>
    <row r="2" spans="1:19">
      <c r="A2" s="36" t="s">
        <v>147</v>
      </c>
      <c r="B2" s="36" t="s">
        <v>222</v>
      </c>
    </row>
    <row r="3" spans="1:19">
      <c r="A3" s="36" t="s">
        <v>149</v>
      </c>
      <c r="B3" s="36" t="s">
        <v>223</v>
      </c>
    </row>
    <row r="4" spans="1:19">
      <c r="A4" s="36" t="s">
        <v>150</v>
      </c>
      <c r="B4" s="36">
        <v>9454</v>
      </c>
    </row>
    <row r="5" spans="1:19" ht="18.75">
      <c r="A5" s="141" t="s">
        <v>93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</row>
    <row r="6" spans="1:19" s="3" customFormat="1">
      <c r="A6" s="126" t="s">
        <v>118</v>
      </c>
      <c r="B6" s="39" t="s">
        <v>48</v>
      </c>
      <c r="C6" s="39" t="s">
        <v>122</v>
      </c>
      <c r="D6" s="39" t="s">
        <v>180</v>
      </c>
      <c r="E6" s="39" t="s">
        <v>120</v>
      </c>
      <c r="F6" s="39" t="s">
        <v>70</v>
      </c>
      <c r="G6" s="39" t="s">
        <v>14</v>
      </c>
      <c r="H6" s="39" t="s">
        <v>71</v>
      </c>
      <c r="I6" s="39" t="s">
        <v>107</v>
      </c>
      <c r="J6" s="39" t="s">
        <v>17</v>
      </c>
      <c r="K6" s="39" t="s">
        <v>106</v>
      </c>
      <c r="L6" s="39" t="s">
        <v>16</v>
      </c>
      <c r="M6" s="39" t="s">
        <v>18</v>
      </c>
      <c r="N6" s="39" t="s">
        <v>198</v>
      </c>
      <c r="O6" s="39" t="s">
        <v>197</v>
      </c>
      <c r="P6" s="39" t="s">
        <v>66</v>
      </c>
      <c r="Q6" s="39" t="s">
        <v>63</v>
      </c>
      <c r="R6" s="39" t="s">
        <v>151</v>
      </c>
      <c r="S6" s="127" t="s">
        <v>153</v>
      </c>
    </row>
    <row r="7" spans="1:19" s="3" customFormat="1">
      <c r="A7" s="128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114" t="s">
        <v>3308</v>
      </c>
      <c r="G7" s="114" t="s">
        <v>3308</v>
      </c>
      <c r="H7" s="114" t="s">
        <v>3308</v>
      </c>
      <c r="I7" s="12" t="s">
        <v>21</v>
      </c>
      <c r="J7" s="12" t="s">
        <v>20</v>
      </c>
      <c r="K7" s="114" t="s">
        <v>3308</v>
      </c>
      <c r="L7" s="12" t="s">
        <v>19</v>
      </c>
      <c r="M7" s="12" t="s">
        <v>19</v>
      </c>
      <c r="N7" s="12" t="s">
        <v>205</v>
      </c>
      <c r="O7" s="114" t="s">
        <v>3308</v>
      </c>
      <c r="P7" s="12" t="s">
        <v>201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29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4" t="s">
        <v>117</v>
      </c>
      <c r="R8" s="33" t="s">
        <v>154</v>
      </c>
      <c r="S8" s="47" t="s">
        <v>181</v>
      </c>
    </row>
    <row r="9" spans="1:19" s="4" customFormat="1" ht="20.25">
      <c r="A9" s="83" t="s">
        <v>49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118" t="s">
        <v>3308</v>
      </c>
      <c r="I9" s="118" t="s">
        <v>3308</v>
      </c>
      <c r="J9" s="118" t="s">
        <v>3308</v>
      </c>
      <c r="K9" s="118" t="s">
        <v>3308</v>
      </c>
      <c r="L9" s="118" t="s">
        <v>3308</v>
      </c>
      <c r="M9" s="118" t="s">
        <v>3308</v>
      </c>
      <c r="N9" s="118" t="s">
        <v>3308</v>
      </c>
      <c r="O9" s="118" t="s">
        <v>3308</v>
      </c>
      <c r="P9" s="84">
        <v>0</v>
      </c>
      <c r="Q9" s="118" t="s">
        <v>3308</v>
      </c>
      <c r="R9" s="85">
        <v>0</v>
      </c>
      <c r="S9" s="85">
        <v>0</v>
      </c>
    </row>
    <row r="10" spans="1:19">
      <c r="A10" s="86" t="s">
        <v>213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118" t="s">
        <v>3308</v>
      </c>
      <c r="I10" s="118" t="s">
        <v>3308</v>
      </c>
      <c r="J10" s="118" t="s">
        <v>3308</v>
      </c>
      <c r="K10" s="118" t="s">
        <v>3308</v>
      </c>
      <c r="L10" s="118" t="s">
        <v>3308</v>
      </c>
      <c r="M10" s="118" t="s">
        <v>3308</v>
      </c>
      <c r="N10" s="118" t="s">
        <v>3308</v>
      </c>
      <c r="O10" s="118" t="s">
        <v>3308</v>
      </c>
      <c r="P10" s="118" t="s">
        <v>3308</v>
      </c>
      <c r="Q10" s="118" t="s">
        <v>3308</v>
      </c>
      <c r="R10" s="118" t="s">
        <v>3308</v>
      </c>
      <c r="S10" s="118" t="s">
        <v>3308</v>
      </c>
    </row>
    <row r="11" spans="1:19">
      <c r="A11" s="86" t="s">
        <v>115</v>
      </c>
      <c r="B11" s="118" t="s">
        <v>3308</v>
      </c>
      <c r="C11" s="118" t="s">
        <v>3308</v>
      </c>
      <c r="D11" s="118" t="s">
        <v>3308</v>
      </c>
      <c r="E11" s="118" t="s">
        <v>3308</v>
      </c>
      <c r="F11" s="118" t="s">
        <v>3308</v>
      </c>
      <c r="G11" s="118" t="s">
        <v>3308</v>
      </c>
      <c r="H11" s="118" t="s">
        <v>3308</v>
      </c>
      <c r="I11" s="118" t="s">
        <v>3308</v>
      </c>
      <c r="J11" s="118" t="s">
        <v>3308</v>
      </c>
      <c r="K11" s="118" t="s">
        <v>3308</v>
      </c>
      <c r="L11" s="118" t="s">
        <v>3308</v>
      </c>
      <c r="M11" s="118" t="s">
        <v>3308</v>
      </c>
      <c r="N11" s="118" t="s">
        <v>3308</v>
      </c>
      <c r="O11" s="118" t="s">
        <v>3308</v>
      </c>
      <c r="P11" s="118" t="s">
        <v>3308</v>
      </c>
      <c r="Q11" s="118" t="s">
        <v>3308</v>
      </c>
      <c r="R11" s="118" t="s">
        <v>3308</v>
      </c>
      <c r="S11" s="118" t="s">
        <v>3308</v>
      </c>
    </row>
    <row r="12" spans="1:19">
      <c r="A12" s="86" t="s">
        <v>196</v>
      </c>
      <c r="B12" s="118" t="s">
        <v>3308</v>
      </c>
      <c r="C12" s="118" t="s">
        <v>3308</v>
      </c>
      <c r="D12" s="118" t="s">
        <v>3308</v>
      </c>
      <c r="E12" s="118" t="s">
        <v>3308</v>
      </c>
      <c r="F12" s="118" t="s">
        <v>3308</v>
      </c>
      <c r="G12" s="118" t="s">
        <v>3308</v>
      </c>
      <c r="H12" s="118" t="s">
        <v>3308</v>
      </c>
      <c r="I12" s="118" t="s">
        <v>3308</v>
      </c>
      <c r="J12" s="118" t="s">
        <v>3308</v>
      </c>
      <c r="K12" s="118" t="s">
        <v>3308</v>
      </c>
      <c r="L12" s="118" t="s">
        <v>3308</v>
      </c>
      <c r="M12" s="118" t="s">
        <v>3308</v>
      </c>
      <c r="N12" s="118" t="s">
        <v>3308</v>
      </c>
      <c r="O12" s="118" t="s">
        <v>3308</v>
      </c>
      <c r="P12" s="118" t="s">
        <v>3308</v>
      </c>
      <c r="Q12" s="118" t="s">
        <v>3308</v>
      </c>
      <c r="R12" s="118" t="s">
        <v>3308</v>
      </c>
      <c r="S12" s="118" t="s">
        <v>3308</v>
      </c>
    </row>
    <row r="13" spans="1:19">
      <c r="A13" s="86" t="s">
        <v>204</v>
      </c>
      <c r="B13" s="118" t="s">
        <v>3308</v>
      </c>
      <c r="C13" s="118" t="s">
        <v>3308</v>
      </c>
      <c r="D13" s="118" t="s">
        <v>3308</v>
      </c>
      <c r="E13" s="118" t="s">
        <v>3308</v>
      </c>
      <c r="F13" s="118" t="s">
        <v>3308</v>
      </c>
      <c r="G13" s="118" t="s">
        <v>3308</v>
      </c>
      <c r="H13" s="118" t="s">
        <v>3308</v>
      </c>
      <c r="I13" s="118" t="s">
        <v>3308</v>
      </c>
      <c r="J13" s="118" t="s">
        <v>3308</v>
      </c>
      <c r="K13" s="118" t="s">
        <v>3308</v>
      </c>
      <c r="L13" s="118" t="s">
        <v>3308</v>
      </c>
      <c r="M13" s="118" t="s">
        <v>3308</v>
      </c>
      <c r="N13" s="118" t="s">
        <v>3308</v>
      </c>
      <c r="O13" s="118" t="s">
        <v>3308</v>
      </c>
      <c r="P13" s="118" t="s">
        <v>3308</v>
      </c>
      <c r="Q13" s="118" t="s">
        <v>3308</v>
      </c>
      <c r="R13" s="118" t="s">
        <v>3308</v>
      </c>
      <c r="S13" s="118" t="s">
        <v>3308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86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hidden="1">
      <c r="B112" s="1"/>
      <c r="C112" s="1"/>
      <c r="D112" s="1"/>
      <c r="E112" s="1"/>
      <c r="F112" s="1"/>
    </row>
    <row r="113" spans="1:6" hidden="1">
      <c r="B113" s="1"/>
      <c r="C113" s="1"/>
      <c r="D113" s="1"/>
      <c r="E113" s="1"/>
      <c r="F113" s="1"/>
    </row>
    <row r="114" spans="1:6" hidden="1">
      <c r="B114" s="1"/>
      <c r="C114" s="1"/>
      <c r="D114" s="1"/>
      <c r="E114" s="1"/>
      <c r="F114" s="1"/>
    </row>
    <row r="115" spans="1:6" hidden="1">
      <c r="B115" s="1"/>
      <c r="C115" s="1"/>
      <c r="D115" s="1"/>
      <c r="E115" s="1"/>
      <c r="F115" s="1"/>
    </row>
    <row r="116" spans="1:6" hidden="1">
      <c r="B116" s="1"/>
      <c r="C116" s="1"/>
      <c r="D116" s="1"/>
      <c r="E116" s="1"/>
      <c r="F116" s="1"/>
    </row>
    <row r="117" spans="1:6" hidden="1">
      <c r="B117" s="1"/>
      <c r="C117" s="1"/>
      <c r="D117" s="1"/>
      <c r="E117" s="1"/>
      <c r="F117" s="1"/>
    </row>
    <row r="118" spans="1:6" hidden="1">
      <c r="B118" s="1"/>
      <c r="C118" s="1"/>
      <c r="D118" s="1"/>
      <c r="E118" s="1"/>
      <c r="F118" s="1"/>
    </row>
    <row r="119" spans="1:6" hidden="1">
      <c r="B119" s="1"/>
      <c r="C119" s="1"/>
      <c r="D119" s="1"/>
      <c r="E119" s="1"/>
      <c r="F119" s="1"/>
    </row>
    <row r="120" spans="1:6" hidden="1">
      <c r="B120" s="1"/>
      <c r="C120" s="1"/>
      <c r="D120" s="1"/>
      <c r="E120" s="1"/>
      <c r="F120" s="1"/>
    </row>
    <row r="121" spans="1:6" hidden="1">
      <c r="B121" s="1"/>
      <c r="C121" s="1"/>
      <c r="D121" s="1"/>
      <c r="E121" s="1"/>
      <c r="F121" s="1"/>
    </row>
    <row r="122" spans="1:6" hidden="1">
      <c r="B122" s="1"/>
      <c r="C122" s="1"/>
      <c r="D122" s="1"/>
      <c r="E122" s="1"/>
      <c r="F122" s="1"/>
    </row>
    <row r="123" spans="1:6" hidden="1">
      <c r="B123" s="1"/>
      <c r="C123" s="1"/>
      <c r="D123" s="1"/>
      <c r="E123" s="1"/>
      <c r="F123" s="1"/>
    </row>
    <row r="124" spans="1:6" hidden="1">
      <c r="B124" s="1"/>
      <c r="C124" s="1"/>
      <c r="D124" s="1"/>
      <c r="E124" s="1"/>
      <c r="F124" s="1"/>
    </row>
    <row r="125" spans="1:6" hidden="1">
      <c r="B125" s="1"/>
      <c r="C125" s="1"/>
      <c r="D125" s="1"/>
      <c r="E125" s="1"/>
      <c r="F125" s="1"/>
    </row>
    <row r="126" spans="1:6" hidden="1">
      <c r="B126" s="1"/>
      <c r="C126" s="1"/>
      <c r="D126" s="1"/>
      <c r="E126" s="1"/>
      <c r="F126" s="1"/>
    </row>
    <row r="127" spans="1:6" hidden="1">
      <c r="A127" s="1"/>
      <c r="B127" s="1"/>
      <c r="C127" s="1"/>
      <c r="D127" s="1"/>
      <c r="E127" s="1"/>
      <c r="F127" s="1"/>
    </row>
    <row r="128" spans="1:6" hidden="1">
      <c r="A128" s="1"/>
      <c r="B128" s="1"/>
      <c r="C128" s="1"/>
      <c r="D128" s="1"/>
      <c r="E128" s="1"/>
      <c r="F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pans="1:6" hidden="1">
      <c r="A673" s="1"/>
      <c r="B673" s="1"/>
      <c r="C673" s="1"/>
      <c r="D673" s="1"/>
      <c r="E673" s="1"/>
      <c r="F673" s="1"/>
    </row>
    <row r="674" spans="1:6" hidden="1">
      <c r="A674" s="1"/>
      <c r="B674" s="1"/>
      <c r="C674" s="1"/>
      <c r="D674" s="1"/>
      <c r="E674" s="1"/>
      <c r="F674" s="1"/>
    </row>
    <row r="675" spans="1:6" hidden="1">
      <c r="A675" s="1"/>
      <c r="B675" s="1"/>
      <c r="C675" s="1"/>
      <c r="D675" s="1"/>
      <c r="E675" s="1"/>
      <c r="F675" s="1"/>
    </row>
    <row r="676" spans="1:6" hidden="1">
      <c r="A676" s="1"/>
      <c r="B676" s="1"/>
      <c r="C676" s="1"/>
      <c r="D676" s="1"/>
      <c r="E676" s="1"/>
      <c r="F676" s="1"/>
    </row>
    <row r="677" spans="1:6" hidden="1">
      <c r="A677" s="1"/>
      <c r="B677" s="1"/>
      <c r="C677" s="1"/>
      <c r="D677" s="1"/>
      <c r="E677" s="1"/>
      <c r="F677" s="1"/>
    </row>
    <row r="678" spans="1:6" hidden="1">
      <c r="A678" s="1"/>
      <c r="B678" s="1"/>
      <c r="C678" s="1"/>
      <c r="D678" s="1"/>
      <c r="E678" s="1"/>
      <c r="F678" s="1"/>
    </row>
    <row r="679" spans="1:6" hidden="1">
      <c r="A679" s="1"/>
      <c r="B679" s="1"/>
      <c r="C679" s="1"/>
      <c r="D679" s="1"/>
      <c r="E679" s="1"/>
      <c r="F679" s="1"/>
    </row>
    <row r="680" spans="1:6" hidden="1">
      <c r="A680" s="1"/>
      <c r="B680" s="1"/>
      <c r="C680" s="1"/>
      <c r="D680" s="1"/>
      <c r="E680" s="1"/>
      <c r="F680" s="1"/>
    </row>
    <row r="681" spans="1:6" hidden="1">
      <c r="A681" s="1"/>
      <c r="B681" s="1"/>
      <c r="C681" s="1"/>
      <c r="D681" s="1"/>
      <c r="E681" s="1"/>
      <c r="F681" s="1"/>
    </row>
    <row r="682" spans="1:6" hidden="1">
      <c r="A682" s="1"/>
      <c r="B682" s="1"/>
      <c r="C682" s="1"/>
      <c r="D682" s="1"/>
      <c r="E682" s="1"/>
      <c r="F682" s="1"/>
    </row>
    <row r="683" spans="1:6" hidden="1">
      <c r="A683" s="1"/>
      <c r="B683" s="1"/>
      <c r="C683" s="1"/>
      <c r="D683" s="1"/>
      <c r="E683" s="1"/>
      <c r="F683" s="1"/>
    </row>
    <row r="684" spans="1:6" hidden="1">
      <c r="A684" s="1"/>
      <c r="B684" s="1"/>
      <c r="C684" s="1"/>
      <c r="D684" s="1"/>
      <c r="E684" s="1"/>
      <c r="F684" s="1"/>
    </row>
    <row r="685" spans="1:6" hidden="1">
      <c r="A685" s="1"/>
      <c r="B685" s="1"/>
      <c r="C685" s="1"/>
      <c r="D685" s="1"/>
      <c r="E685" s="1"/>
      <c r="F685" s="1"/>
    </row>
    <row r="686" spans="1:6" hidden="1">
      <c r="A686" s="1"/>
      <c r="B686" s="1"/>
      <c r="C686" s="1"/>
      <c r="D686" s="1"/>
      <c r="E686" s="1"/>
      <c r="F686" s="1"/>
    </row>
    <row r="687" spans="1:6" hidden="1">
      <c r="B687" s="1"/>
      <c r="C687" s="1"/>
      <c r="D687" s="1"/>
      <c r="E687" s="1"/>
      <c r="F687" s="1"/>
    </row>
    <row r="688" spans="1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A703" s="1"/>
      <c r="B703" s="1"/>
      <c r="C703" s="1"/>
      <c r="D703" s="1"/>
      <c r="E703" s="1"/>
      <c r="F703" s="1"/>
    </row>
    <row r="704" spans="1:6" hidden="1">
      <c r="A704" s="1"/>
      <c r="B704" s="1"/>
      <c r="C704" s="1"/>
      <c r="D704" s="1"/>
      <c r="E704" s="1"/>
      <c r="F704" s="1"/>
    </row>
    <row r="705" spans="1:6" hidden="1">
      <c r="A705" s="1"/>
      <c r="B705" s="1"/>
      <c r="C705" s="1"/>
      <c r="D705" s="1"/>
      <c r="E705" s="1"/>
      <c r="F705" s="1"/>
    </row>
    <row r="706" spans="1:6" hidden="1">
      <c r="A706" s="1"/>
      <c r="B706" s="1"/>
      <c r="C706" s="1"/>
      <c r="D706" s="1"/>
      <c r="E706" s="1"/>
      <c r="F706" s="1"/>
    </row>
    <row r="707" spans="1:6" hidden="1">
      <c r="A707" s="1"/>
      <c r="B707" s="1"/>
      <c r="C707" s="1"/>
      <c r="D707" s="1"/>
      <c r="E707" s="1"/>
      <c r="F707" s="1"/>
    </row>
    <row r="708" spans="1:6" hidden="1">
      <c r="A708" s="1"/>
      <c r="B708" s="1"/>
      <c r="C708" s="1"/>
      <c r="D708" s="1"/>
      <c r="E708" s="1"/>
      <c r="F708" s="1"/>
    </row>
    <row r="709" spans="1:6" hidden="1">
      <c r="A709" s="1"/>
      <c r="B709" s="1"/>
      <c r="C709" s="1"/>
      <c r="D709" s="1"/>
      <c r="E709" s="1"/>
      <c r="F709" s="1"/>
    </row>
    <row r="710" spans="1:6" hidden="1">
      <c r="A710" s="1"/>
      <c r="B710" s="1"/>
      <c r="C710" s="1"/>
      <c r="D710" s="1"/>
      <c r="E710" s="1"/>
      <c r="F710" s="1"/>
    </row>
    <row r="711" spans="1:6" hidden="1">
      <c r="A711" s="1"/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8 A12:A13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32:H485 H10:H30 F32:F703 F10:F30 K10:K485 D32:D202 D10:D30" xr:uid="{00000000-0002-0000-0300-000002000000}">
      <formula1>#REF!</formula1>
    </dataValidation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140625" style="2" bestFit="1" customWidth="1"/>
    <col min="2" max="2" width="28.85546875" style="2" customWidth="1"/>
    <col min="3" max="3" width="12.7109375" style="2" customWidth="1"/>
    <col min="4" max="4" width="11.85546875" style="2" customWidth="1"/>
    <col min="5" max="5" width="13.85546875" style="2" customWidth="1"/>
    <col min="6" max="6" width="40.28515625" style="1" bestFit="1" customWidth="1"/>
    <col min="7" max="7" width="7.5703125" style="1" customWidth="1"/>
    <col min="8" max="8" width="11.140625" style="1" bestFit="1" customWidth="1"/>
    <col min="9" max="9" width="15.140625" style="1" customWidth="1"/>
    <col min="10" max="10" width="8.140625" style="1" customWidth="1"/>
    <col min="11" max="11" width="12.28515625" style="1" bestFit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11.85546875" style="1" bestFit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148</v>
      </c>
      <c r="B1" s="36" t="s" vm="1">
        <v>221</v>
      </c>
    </row>
    <row r="2" spans="1:20">
      <c r="A2" s="36" t="s">
        <v>147</v>
      </c>
      <c r="B2" s="36" t="s">
        <v>222</v>
      </c>
    </row>
    <row r="3" spans="1:20">
      <c r="A3" s="36" t="s">
        <v>149</v>
      </c>
      <c r="B3" s="36" t="s">
        <v>223</v>
      </c>
    </row>
    <row r="4" spans="1:20">
      <c r="A4" s="36" t="s">
        <v>150</v>
      </c>
      <c r="B4" s="36">
        <v>9454</v>
      </c>
    </row>
    <row r="5" spans="1:20" ht="18.75">
      <c r="A5" s="146" t="s">
        <v>94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8"/>
    </row>
    <row r="6" spans="1:20" s="3" customFormat="1">
      <c r="A6" s="37" t="s">
        <v>118</v>
      </c>
      <c r="B6" s="38" t="s">
        <v>48</v>
      </c>
      <c r="C6" s="38" t="s">
        <v>122</v>
      </c>
      <c r="D6" s="38" t="s">
        <v>180</v>
      </c>
      <c r="E6" s="38" t="s">
        <v>120</v>
      </c>
      <c r="F6" s="38" t="s">
        <v>70</v>
      </c>
      <c r="G6" s="38" t="s">
        <v>14</v>
      </c>
      <c r="H6" s="38" t="s">
        <v>71</v>
      </c>
      <c r="I6" s="38" t="s">
        <v>107</v>
      </c>
      <c r="J6" s="38" t="s">
        <v>17</v>
      </c>
      <c r="K6" s="38" t="s">
        <v>106</v>
      </c>
      <c r="L6" s="38" t="s">
        <v>16</v>
      </c>
      <c r="M6" s="38" t="s">
        <v>18</v>
      </c>
      <c r="N6" s="39" t="s">
        <v>198</v>
      </c>
      <c r="O6" s="38" t="s">
        <v>197</v>
      </c>
      <c r="P6" s="38" t="s">
        <v>212</v>
      </c>
      <c r="Q6" s="38" t="s">
        <v>66</v>
      </c>
      <c r="R6" s="39" t="s">
        <v>63</v>
      </c>
      <c r="S6" s="38" t="s">
        <v>151</v>
      </c>
      <c r="T6" s="41" t="s">
        <v>153</v>
      </c>
    </row>
    <row r="7" spans="1:20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114" t="s">
        <v>3308</v>
      </c>
      <c r="G7" s="114" t="s">
        <v>3308</v>
      </c>
      <c r="H7" s="114" t="s">
        <v>3308</v>
      </c>
      <c r="I7" s="26" t="s">
        <v>21</v>
      </c>
      <c r="J7" s="26" t="s">
        <v>20</v>
      </c>
      <c r="K7" s="114" t="s">
        <v>3308</v>
      </c>
      <c r="L7" s="26" t="s">
        <v>19</v>
      </c>
      <c r="M7" s="26" t="s">
        <v>19</v>
      </c>
      <c r="N7" s="26" t="s">
        <v>205</v>
      </c>
      <c r="O7" s="114" t="s">
        <v>3308</v>
      </c>
      <c r="P7" s="12" t="s">
        <v>201</v>
      </c>
      <c r="Q7" s="26" t="s">
        <v>201</v>
      </c>
      <c r="R7" s="12" t="s">
        <v>19</v>
      </c>
      <c r="S7" s="26" t="s">
        <v>201</v>
      </c>
      <c r="T7" s="13" t="s">
        <v>19</v>
      </c>
    </row>
    <row r="8" spans="1:20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116</v>
      </c>
      <c r="Q8" s="14" t="s">
        <v>117</v>
      </c>
      <c r="R8" s="14" t="s">
        <v>154</v>
      </c>
      <c r="S8" s="14" t="s">
        <v>181</v>
      </c>
      <c r="T8" s="15" t="s">
        <v>207</v>
      </c>
    </row>
    <row r="9" spans="1:20" s="4" customFormat="1" ht="20.25">
      <c r="A9" s="59" t="s">
        <v>34</v>
      </c>
      <c r="B9" s="116" t="s">
        <v>3308</v>
      </c>
      <c r="C9" s="116" t="s">
        <v>3308</v>
      </c>
      <c r="D9" s="116" t="s">
        <v>3308</v>
      </c>
      <c r="E9" s="116" t="s">
        <v>3308</v>
      </c>
      <c r="F9" s="116" t="s">
        <v>3308</v>
      </c>
      <c r="G9" s="116" t="s">
        <v>3308</v>
      </c>
      <c r="H9" s="116" t="s">
        <v>3308</v>
      </c>
      <c r="I9" s="116" t="s">
        <v>3308</v>
      </c>
      <c r="J9" s="61">
        <v>4.6053247659831111</v>
      </c>
      <c r="K9" s="116" t="s">
        <v>3308</v>
      </c>
      <c r="L9" s="116" t="s">
        <v>3308</v>
      </c>
      <c r="M9" s="60">
        <v>4.2293078149493214E-2</v>
      </c>
      <c r="N9" s="116" t="s">
        <v>3308</v>
      </c>
      <c r="O9" s="116" t="s">
        <v>3308</v>
      </c>
      <c r="P9" s="61">
        <f>P10</f>
        <v>341.83287285800003</v>
      </c>
      <c r="Q9" s="61">
        <v>72035.82107145201</v>
      </c>
      <c r="R9" s="116" t="s">
        <v>3308</v>
      </c>
      <c r="S9" s="62">
        <f>IFERROR(Q9/$Q$9,0)</f>
        <v>1</v>
      </c>
      <c r="T9" s="62">
        <f>Q9/'סכום נכסי הקרן'!$C$41</f>
        <v>0.23284508955165947</v>
      </c>
    </row>
    <row r="10" spans="1:20">
      <c r="A10" s="63" t="s">
        <v>190</v>
      </c>
      <c r="B10" s="117" t="s">
        <v>3308</v>
      </c>
      <c r="C10" s="117" t="s">
        <v>3308</v>
      </c>
      <c r="D10" s="117" t="s">
        <v>3308</v>
      </c>
      <c r="E10" s="117" t="s">
        <v>3308</v>
      </c>
      <c r="F10" s="117" t="s">
        <v>3308</v>
      </c>
      <c r="G10" s="117" t="s">
        <v>3308</v>
      </c>
      <c r="H10" s="117" t="s">
        <v>3308</v>
      </c>
      <c r="I10" s="117" t="s">
        <v>3308</v>
      </c>
      <c r="J10" s="66">
        <v>4.5753544411537899</v>
      </c>
      <c r="K10" s="117" t="s">
        <v>3308</v>
      </c>
      <c r="L10" s="117" t="s">
        <v>3308</v>
      </c>
      <c r="M10" s="65">
        <v>3.7401319269247182E-2</v>
      </c>
      <c r="N10" s="117" t="s">
        <v>3308</v>
      </c>
      <c r="O10" s="117" t="s">
        <v>3308</v>
      </c>
      <c r="P10" s="66">
        <f>P11+P154</f>
        <v>341.83287285800003</v>
      </c>
      <c r="Q10" s="66">
        <v>58732.596488644012</v>
      </c>
      <c r="R10" s="117" t="s">
        <v>3308</v>
      </c>
      <c r="S10" s="67">
        <f t="shared" ref="S10:S73" si="0">IFERROR(Q10/$Q$9,0)</f>
        <v>0.81532487053055747</v>
      </c>
      <c r="T10" s="67">
        <f>Q10/'סכום נכסי הקרן'!$C$41</f>
        <v>0.1898443924923828</v>
      </c>
    </row>
    <row r="11" spans="1:20">
      <c r="A11" s="68" t="s">
        <v>33</v>
      </c>
      <c r="B11" s="117" t="s">
        <v>3308</v>
      </c>
      <c r="C11" s="117" t="s">
        <v>3308</v>
      </c>
      <c r="D11" s="117" t="s">
        <v>3308</v>
      </c>
      <c r="E11" s="117" t="s">
        <v>3308</v>
      </c>
      <c r="F11" s="117" t="s">
        <v>3308</v>
      </c>
      <c r="G11" s="117" t="s">
        <v>3308</v>
      </c>
      <c r="H11" s="117" t="s">
        <v>3308</v>
      </c>
      <c r="I11" s="117" t="s">
        <v>3308</v>
      </c>
      <c r="J11" s="66">
        <v>4.6954851216642082</v>
      </c>
      <c r="K11" s="117" t="s">
        <v>3308</v>
      </c>
      <c r="L11" s="117" t="s">
        <v>3308</v>
      </c>
      <c r="M11" s="65">
        <v>3.4338593569565388E-2</v>
      </c>
      <c r="N11" s="117" t="s">
        <v>3308</v>
      </c>
      <c r="O11" s="117" t="s">
        <v>3308</v>
      </c>
      <c r="P11" s="66">
        <v>249.74956016300004</v>
      </c>
      <c r="Q11" s="66">
        <v>49109.868573323009</v>
      </c>
      <c r="R11" s="117" t="s">
        <v>3308</v>
      </c>
      <c r="S11" s="67">
        <f t="shared" si="0"/>
        <v>0.68174233100794601</v>
      </c>
      <c r="T11" s="67">
        <f>Q11/'סכום נכסי הקרן'!$C$41</f>
        <v>0.15874035411470225</v>
      </c>
    </row>
    <row r="12" spans="1:20">
      <c r="A12" s="69" t="s">
        <v>305</v>
      </c>
      <c r="B12" s="54" t="s">
        <v>306</v>
      </c>
      <c r="C12" s="70" t="s">
        <v>123</v>
      </c>
      <c r="D12" s="70" t="s">
        <v>29</v>
      </c>
      <c r="E12" s="54" t="s">
        <v>307</v>
      </c>
      <c r="F12" s="70" t="s">
        <v>308</v>
      </c>
      <c r="G12" s="54" t="s">
        <v>309</v>
      </c>
      <c r="H12" s="54" t="s">
        <v>133</v>
      </c>
      <c r="I12" s="118" t="s">
        <v>3308</v>
      </c>
      <c r="J12" s="72">
        <v>5.1699999999634487</v>
      </c>
      <c r="K12" s="70" t="s">
        <v>135</v>
      </c>
      <c r="L12" s="71">
        <v>1.9900000000000001E-2</v>
      </c>
      <c r="M12" s="71">
        <v>2.0999999999901209E-2</v>
      </c>
      <c r="N12" s="72">
        <v>30532.656000000003</v>
      </c>
      <c r="O12" s="80">
        <v>99.46</v>
      </c>
      <c r="P12" s="118" t="s">
        <v>3308</v>
      </c>
      <c r="Q12" s="72">
        <v>30.367780382999999</v>
      </c>
      <c r="R12" s="73">
        <v>1.1308391111111113E-5</v>
      </c>
      <c r="S12" s="73">
        <f t="shared" si="0"/>
        <v>4.2156499268438037E-4</v>
      </c>
      <c r="T12" s="73">
        <f>Q12/'סכום נכסי הקרן'!$C$41</f>
        <v>9.8159338473439211E-5</v>
      </c>
    </row>
    <row r="13" spans="1:20">
      <c r="A13" s="69" t="s">
        <v>310</v>
      </c>
      <c r="B13" s="54" t="s">
        <v>311</v>
      </c>
      <c r="C13" s="70" t="s">
        <v>123</v>
      </c>
      <c r="D13" s="70" t="s">
        <v>29</v>
      </c>
      <c r="E13" s="54" t="s">
        <v>307</v>
      </c>
      <c r="F13" s="70" t="s">
        <v>308</v>
      </c>
      <c r="G13" s="54" t="s">
        <v>309</v>
      </c>
      <c r="H13" s="54" t="s">
        <v>133</v>
      </c>
      <c r="I13" s="118" t="s">
        <v>3308</v>
      </c>
      <c r="J13" s="72">
        <v>0.75</v>
      </c>
      <c r="K13" s="70" t="s">
        <v>135</v>
      </c>
      <c r="L13" s="71">
        <v>8.6E-3</v>
      </c>
      <c r="M13" s="71">
        <v>2.8302644003777151E-2</v>
      </c>
      <c r="N13" s="72">
        <v>3.8169999999999996E-3</v>
      </c>
      <c r="O13" s="80">
        <v>111.16</v>
      </c>
      <c r="P13" s="118" t="s">
        <v>3308</v>
      </c>
      <c r="Q13" s="72">
        <v>4.2359999999999998E-6</v>
      </c>
      <c r="R13" s="73">
        <v>1.5259753629138812E-12</v>
      </c>
      <c r="S13" s="73">
        <f t="shared" si="0"/>
        <v>5.880407742973222E-11</v>
      </c>
      <c r="T13" s="73">
        <f>Q13/'סכום נכסי הקרן'!$C$41</f>
        <v>1.3692240675128716E-11</v>
      </c>
    </row>
    <row r="14" spans="1:20">
      <c r="A14" s="69" t="s">
        <v>312</v>
      </c>
      <c r="B14" s="54" t="s">
        <v>313</v>
      </c>
      <c r="C14" s="70" t="s">
        <v>123</v>
      </c>
      <c r="D14" s="70" t="s">
        <v>29</v>
      </c>
      <c r="E14" s="54" t="s">
        <v>314</v>
      </c>
      <c r="F14" s="70" t="s">
        <v>131</v>
      </c>
      <c r="G14" s="54" t="s">
        <v>315</v>
      </c>
      <c r="H14" s="54" t="s">
        <v>316</v>
      </c>
      <c r="I14" s="118" t="s">
        <v>3308</v>
      </c>
      <c r="J14" s="72">
        <v>12.410000000004285</v>
      </c>
      <c r="K14" s="70" t="s">
        <v>135</v>
      </c>
      <c r="L14" s="71">
        <v>2.07E-2</v>
      </c>
      <c r="M14" s="71">
        <v>2.7700000000004717E-2</v>
      </c>
      <c r="N14" s="72">
        <v>967596.374021</v>
      </c>
      <c r="O14" s="80">
        <v>100.85</v>
      </c>
      <c r="P14" s="118" t="s">
        <v>3308</v>
      </c>
      <c r="Q14" s="72">
        <v>975.82094320199997</v>
      </c>
      <c r="R14" s="73">
        <v>2.9347237060407567E-4</v>
      </c>
      <c r="S14" s="73">
        <f t="shared" si="0"/>
        <v>1.3546329155241911E-2</v>
      </c>
      <c r="T14" s="73">
        <f>Q14/'סכום נכסי הקרן'!$C$41</f>
        <v>3.1541962252485583E-3</v>
      </c>
    </row>
    <row r="15" spans="1:20">
      <c r="A15" s="69" t="s">
        <v>317</v>
      </c>
      <c r="B15" s="54" t="s">
        <v>318</v>
      </c>
      <c r="C15" s="70" t="s">
        <v>123</v>
      </c>
      <c r="D15" s="70" t="s">
        <v>29</v>
      </c>
      <c r="E15" s="54" t="s">
        <v>319</v>
      </c>
      <c r="F15" s="70" t="s">
        <v>320</v>
      </c>
      <c r="G15" s="54" t="s">
        <v>321</v>
      </c>
      <c r="H15" s="54" t="s">
        <v>133</v>
      </c>
      <c r="I15" s="118" t="s">
        <v>3308</v>
      </c>
      <c r="J15" s="72">
        <v>4.0199999999991727</v>
      </c>
      <c r="K15" s="70" t="s">
        <v>135</v>
      </c>
      <c r="L15" s="71">
        <v>3.85E-2</v>
      </c>
      <c r="M15" s="71">
        <v>2.1399999999997987E-2</v>
      </c>
      <c r="N15" s="72">
        <v>738781.15706</v>
      </c>
      <c r="O15" s="80">
        <v>121.06</v>
      </c>
      <c r="P15" s="118" t="s">
        <v>3308</v>
      </c>
      <c r="Q15" s="72">
        <v>894.36846208700001</v>
      </c>
      <c r="R15" s="73">
        <v>2.8605752962046E-4</v>
      </c>
      <c r="S15" s="73">
        <f t="shared" si="0"/>
        <v>1.2415607246287649E-2</v>
      </c>
      <c r="T15" s="73">
        <f>Q15/'סכום נכסי הקרן'!$C$41</f>
        <v>2.8909131811000795E-3</v>
      </c>
    </row>
    <row r="16" spans="1:20">
      <c r="A16" s="69" t="s">
        <v>322</v>
      </c>
      <c r="B16" s="54" t="s">
        <v>323</v>
      </c>
      <c r="C16" s="70" t="s">
        <v>123</v>
      </c>
      <c r="D16" s="70" t="s">
        <v>29</v>
      </c>
      <c r="E16" s="54" t="s">
        <v>319</v>
      </c>
      <c r="F16" s="70" t="s">
        <v>320</v>
      </c>
      <c r="G16" s="54" t="s">
        <v>321</v>
      </c>
      <c r="H16" s="54" t="s">
        <v>133</v>
      </c>
      <c r="I16" s="118" t="s">
        <v>3308</v>
      </c>
      <c r="J16" s="72">
        <v>1.6</v>
      </c>
      <c r="K16" s="70" t="s">
        <v>135</v>
      </c>
      <c r="L16" s="71">
        <v>4.4999999999999998E-2</v>
      </c>
      <c r="M16" s="71">
        <v>2.1099999999920696E-2</v>
      </c>
      <c r="N16" s="72">
        <v>95291.308751000004</v>
      </c>
      <c r="O16" s="80">
        <v>119.1</v>
      </c>
      <c r="P16" s="118" t="s">
        <v>3308</v>
      </c>
      <c r="Q16" s="72">
        <v>113.49195239000001</v>
      </c>
      <c r="R16" s="73">
        <v>3.2240889230895288E-5</v>
      </c>
      <c r="S16" s="73">
        <f t="shared" si="0"/>
        <v>1.5754932851730508E-3</v>
      </c>
      <c r="T16" s="73">
        <f>Q16/'סכום נכסי הקרן'!$C$41</f>
        <v>3.6684587507415721E-4</v>
      </c>
    </row>
    <row r="17" spans="1:20">
      <c r="A17" s="69" t="s">
        <v>324</v>
      </c>
      <c r="B17" s="54" t="s">
        <v>325</v>
      </c>
      <c r="C17" s="70" t="s">
        <v>123</v>
      </c>
      <c r="D17" s="70" t="s">
        <v>29</v>
      </c>
      <c r="E17" s="54" t="s">
        <v>319</v>
      </c>
      <c r="F17" s="70" t="s">
        <v>320</v>
      </c>
      <c r="G17" s="54" t="s">
        <v>321</v>
      </c>
      <c r="H17" s="54" t="s">
        <v>133</v>
      </c>
      <c r="I17" s="118" t="s">
        <v>3308</v>
      </c>
      <c r="J17" s="72">
        <v>6.4100000000005739</v>
      </c>
      <c r="K17" s="70" t="s">
        <v>135</v>
      </c>
      <c r="L17" s="71">
        <v>2.3900000000000001E-2</v>
      </c>
      <c r="M17" s="71">
        <v>2.5900000000002123E-2</v>
      </c>
      <c r="N17" s="72">
        <v>1152494.980185</v>
      </c>
      <c r="O17" s="80">
        <v>110.53</v>
      </c>
      <c r="P17" s="118" t="s">
        <v>3308</v>
      </c>
      <c r="Q17" s="72">
        <v>1273.8527064469999</v>
      </c>
      <c r="R17" s="73">
        <v>2.9633610759605957E-4</v>
      </c>
      <c r="S17" s="73">
        <f t="shared" si="0"/>
        <v>1.7683600846077275E-2</v>
      </c>
      <c r="T17" s="73">
        <f>Q17/'סכום נכסי הקרן'!$C$41</f>
        <v>4.1175396226006645E-3</v>
      </c>
    </row>
    <row r="18" spans="1:20">
      <c r="A18" s="69" t="s">
        <v>326</v>
      </c>
      <c r="B18" s="54" t="s">
        <v>327</v>
      </c>
      <c r="C18" s="70" t="s">
        <v>123</v>
      </c>
      <c r="D18" s="70" t="s">
        <v>29</v>
      </c>
      <c r="E18" s="54" t="s">
        <v>319</v>
      </c>
      <c r="F18" s="70" t="s">
        <v>320</v>
      </c>
      <c r="G18" s="54" t="s">
        <v>321</v>
      </c>
      <c r="H18" s="54" t="s">
        <v>133</v>
      </c>
      <c r="I18" s="118" t="s">
        <v>3308</v>
      </c>
      <c r="J18" s="72">
        <v>3.5000000000045937</v>
      </c>
      <c r="K18" s="70" t="s">
        <v>135</v>
      </c>
      <c r="L18" s="71">
        <v>0.01</v>
      </c>
      <c r="M18" s="71">
        <v>1.8800000000047775E-2</v>
      </c>
      <c r="N18" s="72">
        <v>101749.839492</v>
      </c>
      <c r="O18" s="80">
        <v>106.97</v>
      </c>
      <c r="P18" s="118" t="s">
        <v>3308</v>
      </c>
      <c r="Q18" s="72">
        <v>108.84180682100001</v>
      </c>
      <c r="R18" s="73">
        <v>8.4668692748271043E-5</v>
      </c>
      <c r="S18" s="73">
        <f t="shared" si="0"/>
        <v>1.5109400462450522E-3</v>
      </c>
      <c r="T18" s="73">
        <f>Q18/'סכום נכסי הקרן'!$C$41</f>
        <v>3.5181497037511765E-4</v>
      </c>
    </row>
    <row r="19" spans="1:20">
      <c r="A19" s="69" t="s">
        <v>328</v>
      </c>
      <c r="B19" s="54" t="s">
        <v>329</v>
      </c>
      <c r="C19" s="70" t="s">
        <v>123</v>
      </c>
      <c r="D19" s="70" t="s">
        <v>29</v>
      </c>
      <c r="E19" s="54" t="s">
        <v>319</v>
      </c>
      <c r="F19" s="70" t="s">
        <v>320</v>
      </c>
      <c r="G19" s="54" t="s">
        <v>321</v>
      </c>
      <c r="H19" s="54" t="s">
        <v>133</v>
      </c>
      <c r="I19" s="118" t="s">
        <v>3308</v>
      </c>
      <c r="J19" s="72">
        <v>11.369999999992043</v>
      </c>
      <c r="K19" s="70" t="s">
        <v>135</v>
      </c>
      <c r="L19" s="71">
        <v>1.2500000000000001E-2</v>
      </c>
      <c r="M19" s="71">
        <v>3.0099999999976285E-2</v>
      </c>
      <c r="N19" s="72">
        <v>496910.89669600001</v>
      </c>
      <c r="O19" s="80">
        <v>90.79</v>
      </c>
      <c r="P19" s="118" t="s">
        <v>3308</v>
      </c>
      <c r="Q19" s="72">
        <v>451.14537690700001</v>
      </c>
      <c r="R19" s="73">
        <v>1.1577960480527248E-4</v>
      </c>
      <c r="S19" s="73">
        <f t="shared" si="0"/>
        <v>6.2627921802891773E-3</v>
      </c>
      <c r="T19" s="73">
        <f>Q19/'סכום נכסי הקרן'!$C$41</f>
        <v>1.4582604060628661E-3</v>
      </c>
    </row>
    <row r="20" spans="1:20">
      <c r="A20" s="69" t="s">
        <v>330</v>
      </c>
      <c r="B20" s="54" t="s">
        <v>331</v>
      </c>
      <c r="C20" s="70" t="s">
        <v>123</v>
      </c>
      <c r="D20" s="70" t="s">
        <v>29</v>
      </c>
      <c r="E20" s="54" t="s">
        <v>319</v>
      </c>
      <c r="F20" s="70" t="s">
        <v>320</v>
      </c>
      <c r="G20" s="54" t="s">
        <v>321</v>
      </c>
      <c r="H20" s="54" t="s">
        <v>133</v>
      </c>
      <c r="I20" s="118" t="s">
        <v>3308</v>
      </c>
      <c r="J20" s="72">
        <v>8.2999999999950287</v>
      </c>
      <c r="K20" s="70" t="s">
        <v>135</v>
      </c>
      <c r="L20" s="71">
        <v>0.03</v>
      </c>
      <c r="M20" s="71">
        <v>2.8299999999970168E-2</v>
      </c>
      <c r="N20" s="72">
        <v>234723.77751200003</v>
      </c>
      <c r="O20" s="80">
        <v>102.81</v>
      </c>
      <c r="P20" s="118" t="s">
        <v>3308</v>
      </c>
      <c r="Q20" s="72">
        <v>241.31953418399996</v>
      </c>
      <c r="R20" s="73">
        <v>9.1829445946220873E-5</v>
      </c>
      <c r="S20" s="73">
        <f t="shared" si="0"/>
        <v>3.3499935253689436E-3</v>
      </c>
      <c r="T20" s="73">
        <f>Q20/'סכום נכסי הקרן'!$C$41</f>
        <v>7.8002954241201115E-4</v>
      </c>
    </row>
    <row r="21" spans="1:20">
      <c r="A21" s="69" t="s">
        <v>332</v>
      </c>
      <c r="B21" s="54" t="s">
        <v>333</v>
      </c>
      <c r="C21" s="70" t="s">
        <v>123</v>
      </c>
      <c r="D21" s="70" t="s">
        <v>29</v>
      </c>
      <c r="E21" s="54" t="s">
        <v>319</v>
      </c>
      <c r="F21" s="70" t="s">
        <v>320</v>
      </c>
      <c r="G21" s="54" t="s">
        <v>321</v>
      </c>
      <c r="H21" s="54" t="s">
        <v>133</v>
      </c>
      <c r="I21" s="118" t="s">
        <v>3308</v>
      </c>
      <c r="J21" s="72">
        <v>11.050000000007421</v>
      </c>
      <c r="K21" s="70" t="s">
        <v>135</v>
      </c>
      <c r="L21" s="71">
        <v>3.2000000000000001E-2</v>
      </c>
      <c r="M21" s="71">
        <v>3.0400000000020383E-2</v>
      </c>
      <c r="N21" s="72">
        <v>646528.99080000003</v>
      </c>
      <c r="O21" s="80">
        <v>103.2</v>
      </c>
      <c r="P21" s="118" t="s">
        <v>3308</v>
      </c>
      <c r="Q21" s="72">
        <v>667.21793274099991</v>
      </c>
      <c r="R21" s="73">
        <v>2.0714288623447459E-4</v>
      </c>
      <c r="S21" s="73">
        <f t="shared" si="0"/>
        <v>9.2623075966495813E-3</v>
      </c>
      <c r="T21" s="73">
        <f>Q21/'סכום נכסי הקרן'!$C$41</f>
        <v>2.1566828417968874E-3</v>
      </c>
    </row>
    <row r="22" spans="1:20">
      <c r="A22" s="69" t="s">
        <v>334</v>
      </c>
      <c r="B22" s="54" t="s">
        <v>335</v>
      </c>
      <c r="C22" s="70" t="s">
        <v>123</v>
      </c>
      <c r="D22" s="70" t="s">
        <v>29</v>
      </c>
      <c r="E22" s="54" t="s">
        <v>336</v>
      </c>
      <c r="F22" s="70" t="s">
        <v>337</v>
      </c>
      <c r="G22" s="54" t="s">
        <v>321</v>
      </c>
      <c r="H22" s="54" t="s">
        <v>133</v>
      </c>
      <c r="I22" s="118" t="s">
        <v>3308</v>
      </c>
      <c r="J22" s="72">
        <v>3.3800000000009502</v>
      </c>
      <c r="K22" s="70" t="s">
        <v>135</v>
      </c>
      <c r="L22" s="71">
        <v>1.34E-2</v>
      </c>
      <c r="M22" s="71">
        <v>2.5400000000005755E-2</v>
      </c>
      <c r="N22" s="72">
        <v>1267833.3133099999</v>
      </c>
      <c r="O22" s="80">
        <v>108.45</v>
      </c>
      <c r="P22" s="72">
        <v>120.39737847199999</v>
      </c>
      <c r="Q22" s="72">
        <v>1495.3626067409998</v>
      </c>
      <c r="R22" s="73">
        <v>4.754774825544264E-4</v>
      </c>
      <c r="S22" s="73">
        <f t="shared" si="0"/>
        <v>2.075859738251274E-2</v>
      </c>
      <c r="T22" s="73">
        <f>Q22/'סכום נכסי הקרן'!$C$41</f>
        <v>4.8335374664980231E-3</v>
      </c>
    </row>
    <row r="23" spans="1:20">
      <c r="A23" s="69" t="s">
        <v>338</v>
      </c>
      <c r="B23" s="54" t="s">
        <v>339</v>
      </c>
      <c r="C23" s="70" t="s">
        <v>123</v>
      </c>
      <c r="D23" s="70" t="s">
        <v>29</v>
      </c>
      <c r="E23" s="54" t="s">
        <v>336</v>
      </c>
      <c r="F23" s="70" t="s">
        <v>337</v>
      </c>
      <c r="G23" s="54" t="s">
        <v>321</v>
      </c>
      <c r="H23" s="54" t="s">
        <v>133</v>
      </c>
      <c r="I23" s="118" t="s">
        <v>3308</v>
      </c>
      <c r="J23" s="72">
        <v>3.1099999999997019</v>
      </c>
      <c r="K23" s="70" t="s">
        <v>135</v>
      </c>
      <c r="L23" s="71">
        <v>1.77E-2</v>
      </c>
      <c r="M23" s="71">
        <v>2.3899999999997458E-2</v>
      </c>
      <c r="N23" s="72">
        <v>826181.64939699997</v>
      </c>
      <c r="O23" s="80">
        <v>109.35</v>
      </c>
      <c r="P23" s="118" t="s">
        <v>3308</v>
      </c>
      <c r="Q23" s="72">
        <v>903.42963905699992</v>
      </c>
      <c r="R23" s="73">
        <v>2.9967969050148256E-4</v>
      </c>
      <c r="S23" s="73">
        <f t="shared" si="0"/>
        <v>1.2541394345472818E-2</v>
      </c>
      <c r="T23" s="73">
        <f>Q23/'סכום נכסי הקרן'!$C$41</f>
        <v>2.9202020894742941E-3</v>
      </c>
    </row>
    <row r="24" spans="1:20">
      <c r="A24" s="69" t="s">
        <v>340</v>
      </c>
      <c r="B24" s="54" t="s">
        <v>341</v>
      </c>
      <c r="C24" s="70" t="s">
        <v>123</v>
      </c>
      <c r="D24" s="70" t="s">
        <v>29</v>
      </c>
      <c r="E24" s="54" t="s">
        <v>336</v>
      </c>
      <c r="F24" s="70" t="s">
        <v>337</v>
      </c>
      <c r="G24" s="54" t="s">
        <v>321</v>
      </c>
      <c r="H24" s="54" t="s">
        <v>133</v>
      </c>
      <c r="I24" s="118" t="s">
        <v>3308</v>
      </c>
      <c r="J24" s="72">
        <v>6.1599999999980639</v>
      </c>
      <c r="K24" s="70" t="s">
        <v>135</v>
      </c>
      <c r="L24" s="71">
        <v>2.4799999999999999E-2</v>
      </c>
      <c r="M24" s="71">
        <v>2.8499999999993801E-2</v>
      </c>
      <c r="N24" s="72">
        <v>1553472.9587139999</v>
      </c>
      <c r="O24" s="80">
        <v>109.05</v>
      </c>
      <c r="P24" s="118" t="s">
        <v>3308</v>
      </c>
      <c r="Q24" s="72">
        <v>1694.062262333</v>
      </c>
      <c r="R24" s="73">
        <v>4.715367048356498E-4</v>
      </c>
      <c r="S24" s="73">
        <f t="shared" si="0"/>
        <v>2.3516942503545107E-2</v>
      </c>
      <c r="T24" s="73">
        <f>Q24/'סכום נכסי הקרן'!$C$41</f>
        <v>5.4758045832191873E-3</v>
      </c>
    </row>
    <row r="25" spans="1:20">
      <c r="A25" s="69" t="s">
        <v>342</v>
      </c>
      <c r="B25" s="54" t="s">
        <v>343</v>
      </c>
      <c r="C25" s="70" t="s">
        <v>123</v>
      </c>
      <c r="D25" s="70" t="s">
        <v>29</v>
      </c>
      <c r="E25" s="54" t="s">
        <v>336</v>
      </c>
      <c r="F25" s="70" t="s">
        <v>337</v>
      </c>
      <c r="G25" s="54" t="s">
        <v>344</v>
      </c>
      <c r="H25" s="54" t="s">
        <v>316</v>
      </c>
      <c r="I25" s="118" t="s">
        <v>3308</v>
      </c>
      <c r="J25" s="72">
        <v>7.490000000000677</v>
      </c>
      <c r="K25" s="70" t="s">
        <v>135</v>
      </c>
      <c r="L25" s="71">
        <v>9.0000000000000011E-3</v>
      </c>
      <c r="M25" s="71">
        <v>3.0400000000007935E-2</v>
      </c>
      <c r="N25" s="72">
        <v>910593.21950899984</v>
      </c>
      <c r="O25" s="80">
        <v>93.65</v>
      </c>
      <c r="P25" s="72">
        <v>4.1956659920000003</v>
      </c>
      <c r="Q25" s="72">
        <v>856.966174658</v>
      </c>
      <c r="R25" s="73">
        <v>3.5339347956193776E-4</v>
      </c>
      <c r="S25" s="73">
        <f t="shared" si="0"/>
        <v>1.1896389350625699E-2</v>
      </c>
      <c r="T25" s="73">
        <f>Q25/'סכום נכסי הקרן'!$C$41</f>
        <v>2.770015843687849E-3</v>
      </c>
    </row>
    <row r="26" spans="1:20">
      <c r="A26" s="69" t="s">
        <v>345</v>
      </c>
      <c r="B26" s="54" t="s">
        <v>346</v>
      </c>
      <c r="C26" s="70" t="s">
        <v>123</v>
      </c>
      <c r="D26" s="70" t="s">
        <v>29</v>
      </c>
      <c r="E26" s="54" t="s">
        <v>336</v>
      </c>
      <c r="F26" s="70" t="s">
        <v>337</v>
      </c>
      <c r="G26" s="54" t="s">
        <v>344</v>
      </c>
      <c r="H26" s="54" t="s">
        <v>316</v>
      </c>
      <c r="I26" s="118" t="s">
        <v>3308</v>
      </c>
      <c r="J26" s="72">
        <v>11.030000000000628</v>
      </c>
      <c r="K26" s="70" t="s">
        <v>135</v>
      </c>
      <c r="L26" s="71">
        <v>1.6899999999999998E-2</v>
      </c>
      <c r="M26" s="71">
        <v>3.3700000000003102E-2</v>
      </c>
      <c r="N26" s="72">
        <v>1844339.6077749999</v>
      </c>
      <c r="O26" s="80">
        <v>91.53</v>
      </c>
      <c r="P26" s="72">
        <v>15.411353840999999</v>
      </c>
      <c r="Q26" s="72">
        <v>1703.5353527309999</v>
      </c>
      <c r="R26" s="73">
        <v>4.2272668275093056E-4</v>
      </c>
      <c r="S26" s="73">
        <f t="shared" si="0"/>
        <v>2.3648447777686477E-2</v>
      </c>
      <c r="T26" s="73">
        <f>Q26/'סכום נכסי הקרן'!$C$41</f>
        <v>5.5064249405531495E-3</v>
      </c>
    </row>
    <row r="27" spans="1:20">
      <c r="A27" s="69" t="s">
        <v>347</v>
      </c>
      <c r="B27" s="54" t="s">
        <v>348</v>
      </c>
      <c r="C27" s="70" t="s">
        <v>123</v>
      </c>
      <c r="D27" s="70" t="s">
        <v>29</v>
      </c>
      <c r="E27" s="54" t="s">
        <v>349</v>
      </c>
      <c r="F27" s="70" t="s">
        <v>337</v>
      </c>
      <c r="G27" s="54" t="s">
        <v>350</v>
      </c>
      <c r="H27" s="54" t="s">
        <v>133</v>
      </c>
      <c r="I27" s="118" t="s">
        <v>3308</v>
      </c>
      <c r="J27" s="72">
        <v>2.2799999999989571</v>
      </c>
      <c r="K27" s="70" t="s">
        <v>135</v>
      </c>
      <c r="L27" s="71">
        <v>3.2000000000000001E-2</v>
      </c>
      <c r="M27" s="71">
        <v>2.4500000000000001E-2</v>
      </c>
      <c r="N27" s="72">
        <v>500916.28577100002</v>
      </c>
      <c r="O27" s="80">
        <v>114.84</v>
      </c>
      <c r="P27" s="118" t="s">
        <v>3308</v>
      </c>
      <c r="Q27" s="72">
        <v>575.25229461999993</v>
      </c>
      <c r="R27" s="73">
        <v>3.5707157350103251E-4</v>
      </c>
      <c r="S27" s="73">
        <f t="shared" si="0"/>
        <v>7.985642227210956E-3</v>
      </c>
      <c r="T27" s="73">
        <f>Q27/'סכום נכסי הקרן'!$C$41</f>
        <v>1.8594175795224484E-3</v>
      </c>
    </row>
    <row r="28" spans="1:20">
      <c r="A28" s="69" t="s">
        <v>351</v>
      </c>
      <c r="B28" s="54" t="s">
        <v>352</v>
      </c>
      <c r="C28" s="70" t="s">
        <v>123</v>
      </c>
      <c r="D28" s="70" t="s">
        <v>29</v>
      </c>
      <c r="E28" s="54" t="s">
        <v>349</v>
      </c>
      <c r="F28" s="70" t="s">
        <v>337</v>
      </c>
      <c r="G28" s="54" t="s">
        <v>350</v>
      </c>
      <c r="H28" s="54" t="s">
        <v>133</v>
      </c>
      <c r="I28" s="118" t="s">
        <v>3308</v>
      </c>
      <c r="J28" s="72">
        <v>4.03999999999753</v>
      </c>
      <c r="K28" s="70" t="s">
        <v>135</v>
      </c>
      <c r="L28" s="71">
        <v>1.1399999999999999E-2</v>
      </c>
      <c r="M28" s="71">
        <v>2.599999999998236E-2</v>
      </c>
      <c r="N28" s="72">
        <v>545737.15537199995</v>
      </c>
      <c r="O28" s="80">
        <v>103.86</v>
      </c>
      <c r="P28" s="118" t="s">
        <v>3308</v>
      </c>
      <c r="Q28" s="72">
        <v>566.80262713499997</v>
      </c>
      <c r="R28" s="73">
        <v>2.3095263714212075E-4</v>
      </c>
      <c r="S28" s="73">
        <f t="shared" si="0"/>
        <v>7.8683440919315815E-3</v>
      </c>
      <c r="T28" s="73">
        <f>Q28/'סכום נכסי הקרן'!$C$41</f>
        <v>1.8321052847090798E-3</v>
      </c>
    </row>
    <row r="29" spans="1:20">
      <c r="A29" s="69" t="s">
        <v>353</v>
      </c>
      <c r="B29" s="54" t="s">
        <v>354</v>
      </c>
      <c r="C29" s="70" t="s">
        <v>123</v>
      </c>
      <c r="D29" s="70" t="s">
        <v>29</v>
      </c>
      <c r="E29" s="54" t="s">
        <v>349</v>
      </c>
      <c r="F29" s="70" t="s">
        <v>337</v>
      </c>
      <c r="G29" s="54" t="s">
        <v>350</v>
      </c>
      <c r="H29" s="54" t="s">
        <v>133</v>
      </c>
      <c r="I29" s="118" t="s">
        <v>3308</v>
      </c>
      <c r="J29" s="72">
        <v>6.3100000000018559</v>
      </c>
      <c r="K29" s="70" t="s">
        <v>135</v>
      </c>
      <c r="L29" s="71">
        <v>9.1999999999999998E-3</v>
      </c>
      <c r="M29" s="71">
        <v>3.0200000000013761E-2</v>
      </c>
      <c r="N29" s="72">
        <v>777722.35973599995</v>
      </c>
      <c r="O29" s="80">
        <v>97.97</v>
      </c>
      <c r="P29" s="72">
        <v>7.9875897809999996</v>
      </c>
      <c r="Q29" s="72">
        <v>769.9222316470001</v>
      </c>
      <c r="R29" s="73">
        <v>3.1982489699072217E-4</v>
      </c>
      <c r="S29" s="73">
        <f t="shared" si="0"/>
        <v>1.0688046866062895E-2</v>
      </c>
      <c r="T29" s="73">
        <f>Q29/'סכום נכסי הקרן'!$C$41</f>
        <v>2.4886592296607482E-3</v>
      </c>
    </row>
    <row r="30" spans="1:20">
      <c r="A30" s="69" t="s">
        <v>355</v>
      </c>
      <c r="B30" s="54" t="s">
        <v>356</v>
      </c>
      <c r="C30" s="70" t="s">
        <v>123</v>
      </c>
      <c r="D30" s="70" t="s">
        <v>29</v>
      </c>
      <c r="E30" s="54" t="s">
        <v>357</v>
      </c>
      <c r="F30" s="70" t="s">
        <v>337</v>
      </c>
      <c r="G30" s="54" t="s">
        <v>358</v>
      </c>
      <c r="H30" s="54" t="s">
        <v>316</v>
      </c>
      <c r="I30" s="118" t="s">
        <v>3308</v>
      </c>
      <c r="J30" s="72">
        <v>2.369999999998941</v>
      </c>
      <c r="K30" s="70" t="s">
        <v>135</v>
      </c>
      <c r="L30" s="71">
        <v>2.3399999999999997E-2</v>
      </c>
      <c r="M30" s="71">
        <v>2.5299999999992509E-2</v>
      </c>
      <c r="N30" s="72">
        <v>343005.59580399998</v>
      </c>
      <c r="O30" s="80">
        <v>112.87</v>
      </c>
      <c r="P30" s="118" t="s">
        <v>3308</v>
      </c>
      <c r="Q30" s="72">
        <v>387.15042099299995</v>
      </c>
      <c r="R30" s="73">
        <v>1.3248564690680964E-4</v>
      </c>
      <c r="S30" s="73">
        <f t="shared" si="0"/>
        <v>5.3744153288540599E-3</v>
      </c>
      <c r="T30" s="73">
        <f>Q30/'סכום נכסי הקרן'!$C$41</f>
        <v>1.2514062185348348E-3</v>
      </c>
    </row>
    <row r="31" spans="1:20">
      <c r="A31" s="69" t="s">
        <v>359</v>
      </c>
      <c r="B31" s="54" t="s">
        <v>360</v>
      </c>
      <c r="C31" s="70" t="s">
        <v>123</v>
      </c>
      <c r="D31" s="70" t="s">
        <v>29</v>
      </c>
      <c r="E31" s="54" t="s">
        <v>357</v>
      </c>
      <c r="F31" s="70" t="s">
        <v>337</v>
      </c>
      <c r="G31" s="54" t="s">
        <v>358</v>
      </c>
      <c r="H31" s="54" t="s">
        <v>316</v>
      </c>
      <c r="I31" s="118" t="s">
        <v>3308</v>
      </c>
      <c r="J31" s="72">
        <v>5.6700000000019006</v>
      </c>
      <c r="K31" s="70" t="s">
        <v>135</v>
      </c>
      <c r="L31" s="71">
        <v>6.5000000000000006E-3</v>
      </c>
      <c r="M31" s="71">
        <v>2.8800000000011129E-2</v>
      </c>
      <c r="N31" s="72">
        <v>1102478.3966399999</v>
      </c>
      <c r="O31" s="80">
        <v>97.78</v>
      </c>
      <c r="P31" s="118" t="s">
        <v>3308</v>
      </c>
      <c r="Q31" s="72">
        <v>1078.0034321850001</v>
      </c>
      <c r="R31" s="73">
        <v>5.1645802869988526E-4</v>
      </c>
      <c r="S31" s="73">
        <f t="shared" si="0"/>
        <v>1.4964824668490046E-2</v>
      </c>
      <c r="T31" s="73">
        <f>Q31/'סכום נכסי הקרן'!$C$41</f>
        <v>3.4844859400594472E-3</v>
      </c>
    </row>
    <row r="32" spans="1:20">
      <c r="A32" s="69" t="s">
        <v>361</v>
      </c>
      <c r="B32" s="54" t="s">
        <v>362</v>
      </c>
      <c r="C32" s="70" t="s">
        <v>123</v>
      </c>
      <c r="D32" s="70" t="s">
        <v>29</v>
      </c>
      <c r="E32" s="54" t="s">
        <v>357</v>
      </c>
      <c r="F32" s="70" t="s">
        <v>337</v>
      </c>
      <c r="G32" s="54" t="s">
        <v>358</v>
      </c>
      <c r="H32" s="54" t="s">
        <v>316</v>
      </c>
      <c r="I32" s="118" t="s">
        <v>3308</v>
      </c>
      <c r="J32" s="72">
        <v>8.6700000000521396</v>
      </c>
      <c r="K32" s="70" t="s">
        <v>135</v>
      </c>
      <c r="L32" s="71">
        <v>2.64E-2</v>
      </c>
      <c r="M32" s="71">
        <v>2.96000000001828E-2</v>
      </c>
      <c r="N32" s="72">
        <v>48279.762300000002</v>
      </c>
      <c r="O32" s="80">
        <v>99.71</v>
      </c>
      <c r="P32" s="118" t="s">
        <v>3308</v>
      </c>
      <c r="Q32" s="72">
        <v>48.139751447000002</v>
      </c>
      <c r="R32" s="73">
        <v>1.60932541E-4</v>
      </c>
      <c r="S32" s="73">
        <f t="shared" si="0"/>
        <v>6.6827518213820867E-4</v>
      </c>
      <c r="T32" s="73">
        <f>Q32/'סכום נכסי הקרן'!$C$41</f>
        <v>1.5560459463012273E-4</v>
      </c>
    </row>
    <row r="33" spans="1:20">
      <c r="A33" s="69" t="s">
        <v>363</v>
      </c>
      <c r="B33" s="54" t="s">
        <v>364</v>
      </c>
      <c r="C33" s="70" t="s">
        <v>123</v>
      </c>
      <c r="D33" s="70" t="s">
        <v>29</v>
      </c>
      <c r="E33" s="54" t="s">
        <v>365</v>
      </c>
      <c r="F33" s="70" t="s">
        <v>337</v>
      </c>
      <c r="G33" s="54" t="s">
        <v>350</v>
      </c>
      <c r="H33" s="54" t="s">
        <v>133</v>
      </c>
      <c r="I33" s="118" t="s">
        <v>3308</v>
      </c>
      <c r="J33" s="72">
        <v>2.0200000000074581</v>
      </c>
      <c r="K33" s="70" t="s">
        <v>135</v>
      </c>
      <c r="L33" s="71">
        <v>1.34E-2</v>
      </c>
      <c r="M33" s="71">
        <v>2.1900000000099694E-2</v>
      </c>
      <c r="N33" s="72">
        <v>118401.442148</v>
      </c>
      <c r="O33" s="80">
        <v>110.98</v>
      </c>
      <c r="P33" s="118" t="s">
        <v>3308</v>
      </c>
      <c r="Q33" s="72">
        <v>131.401911251</v>
      </c>
      <c r="R33" s="73">
        <v>2.2206534324798751E-4</v>
      </c>
      <c r="S33" s="73">
        <f t="shared" si="0"/>
        <v>1.8241190187957049E-3</v>
      </c>
      <c r="T33" s="73">
        <f>Q33/'סכום נכסי הקרן'!$C$41</f>
        <v>4.2473715628437109E-4</v>
      </c>
    </row>
    <row r="34" spans="1:20">
      <c r="A34" s="69" t="s">
        <v>366</v>
      </c>
      <c r="B34" s="54" t="s">
        <v>367</v>
      </c>
      <c r="C34" s="70" t="s">
        <v>123</v>
      </c>
      <c r="D34" s="70" t="s">
        <v>29</v>
      </c>
      <c r="E34" s="54" t="s">
        <v>365</v>
      </c>
      <c r="F34" s="70" t="s">
        <v>337</v>
      </c>
      <c r="G34" s="54" t="s">
        <v>358</v>
      </c>
      <c r="H34" s="54" t="s">
        <v>316</v>
      </c>
      <c r="I34" s="118" t="s">
        <v>3308</v>
      </c>
      <c r="J34" s="72">
        <v>3.6100000000011336</v>
      </c>
      <c r="K34" s="70" t="s">
        <v>135</v>
      </c>
      <c r="L34" s="71">
        <v>1.8200000000000001E-2</v>
      </c>
      <c r="M34" s="71">
        <v>2.4200000000004284E-2</v>
      </c>
      <c r="N34" s="72">
        <v>298518.11425799999</v>
      </c>
      <c r="O34" s="80">
        <v>109.37</v>
      </c>
      <c r="P34" s="118" t="s">
        <v>3308</v>
      </c>
      <c r="Q34" s="72">
        <v>326.48927178299999</v>
      </c>
      <c r="R34" s="73">
        <v>5.9648522528913913E-4</v>
      </c>
      <c r="S34" s="73">
        <f t="shared" si="0"/>
        <v>4.5323183233957551E-3</v>
      </c>
      <c r="T34" s="73">
        <f>Q34/'סכום נכסי הקרן'!$C$41</f>
        <v>1.0553280658877116E-3</v>
      </c>
    </row>
    <row r="35" spans="1:20">
      <c r="A35" s="69" t="s">
        <v>368</v>
      </c>
      <c r="B35" s="54" t="s">
        <v>369</v>
      </c>
      <c r="C35" s="70" t="s">
        <v>123</v>
      </c>
      <c r="D35" s="70" t="s">
        <v>29</v>
      </c>
      <c r="E35" s="54" t="s">
        <v>365</v>
      </c>
      <c r="F35" s="70" t="s">
        <v>337</v>
      </c>
      <c r="G35" s="54" t="s">
        <v>358</v>
      </c>
      <c r="H35" s="54" t="s">
        <v>316</v>
      </c>
      <c r="I35" s="118" t="s">
        <v>3308</v>
      </c>
      <c r="J35" s="72">
        <v>1.860000000004945</v>
      </c>
      <c r="K35" s="70" t="s">
        <v>135</v>
      </c>
      <c r="L35" s="71">
        <v>2E-3</v>
      </c>
      <c r="M35" s="71">
        <v>2.030000000003631E-2</v>
      </c>
      <c r="N35" s="72">
        <v>242672.55574499999</v>
      </c>
      <c r="O35" s="80">
        <v>106.67</v>
      </c>
      <c r="P35" s="118" t="s">
        <v>3308</v>
      </c>
      <c r="Q35" s="72">
        <v>258.858811602</v>
      </c>
      <c r="R35" s="73">
        <v>7.7038906585714278E-4</v>
      </c>
      <c r="S35" s="73">
        <f t="shared" si="0"/>
        <v>3.5934734657253244E-3</v>
      </c>
      <c r="T35" s="73">
        <f>Q35/'סכום נכסי הקרן'!$C$41</f>
        <v>8.3672265092832527E-4</v>
      </c>
    </row>
    <row r="36" spans="1:20">
      <c r="A36" s="69" t="s">
        <v>370</v>
      </c>
      <c r="B36" s="54" t="s">
        <v>371</v>
      </c>
      <c r="C36" s="70" t="s">
        <v>123</v>
      </c>
      <c r="D36" s="70" t="s">
        <v>29</v>
      </c>
      <c r="E36" s="54" t="s">
        <v>372</v>
      </c>
      <c r="F36" s="70" t="s">
        <v>337</v>
      </c>
      <c r="G36" s="54" t="s">
        <v>358</v>
      </c>
      <c r="H36" s="54" t="s">
        <v>316</v>
      </c>
      <c r="I36" s="118" t="s">
        <v>3308</v>
      </c>
      <c r="J36" s="72">
        <v>1.2099999999992541</v>
      </c>
      <c r="K36" s="70" t="s">
        <v>135</v>
      </c>
      <c r="L36" s="71">
        <v>4.7500000000000001E-2</v>
      </c>
      <c r="M36" s="71">
        <v>2.4900000000001716E-2</v>
      </c>
      <c r="N36" s="72">
        <v>124029.985229</v>
      </c>
      <c r="O36" s="80">
        <v>140.54</v>
      </c>
      <c r="P36" s="118" t="s">
        <v>3308</v>
      </c>
      <c r="Q36" s="72">
        <v>174.31174485300002</v>
      </c>
      <c r="R36" s="73">
        <v>8.6531623877679365E-5</v>
      </c>
      <c r="S36" s="73">
        <f t="shared" si="0"/>
        <v>2.4197925734767566E-3</v>
      </c>
      <c r="T36" s="73">
        <f>Q36/'סכום נכסי הקרן'!$C$41</f>
        <v>5.6343681846763585E-4</v>
      </c>
    </row>
    <row r="37" spans="1:20">
      <c r="A37" s="69" t="s">
        <v>373</v>
      </c>
      <c r="B37" s="54" t="s">
        <v>374</v>
      </c>
      <c r="C37" s="70" t="s">
        <v>123</v>
      </c>
      <c r="D37" s="70" t="s">
        <v>29</v>
      </c>
      <c r="E37" s="54" t="s">
        <v>372</v>
      </c>
      <c r="F37" s="70" t="s">
        <v>337</v>
      </c>
      <c r="G37" s="54" t="s">
        <v>358</v>
      </c>
      <c r="H37" s="54" t="s">
        <v>316</v>
      </c>
      <c r="I37" s="118" t="s">
        <v>3308</v>
      </c>
      <c r="J37" s="72">
        <v>4.0699999999991672</v>
      </c>
      <c r="K37" s="70" t="s">
        <v>135</v>
      </c>
      <c r="L37" s="71">
        <v>5.0000000000000001E-3</v>
      </c>
      <c r="M37" s="71">
        <v>2.7199999999997105E-2</v>
      </c>
      <c r="N37" s="72">
        <v>272128.18959299999</v>
      </c>
      <c r="O37" s="80">
        <v>101.54</v>
      </c>
      <c r="P37" s="118" t="s">
        <v>3308</v>
      </c>
      <c r="Q37" s="72">
        <v>276.31896268899999</v>
      </c>
      <c r="R37" s="73">
        <v>1.4454031012297864E-4</v>
      </c>
      <c r="S37" s="73">
        <f t="shared" si="0"/>
        <v>3.8358549757476971E-3</v>
      </c>
      <c r="T37" s="73">
        <f>Q37/'סכום נכסי הקרן'!$C$41</f>
        <v>8.9315999533515103E-4</v>
      </c>
    </row>
    <row r="38" spans="1:20">
      <c r="A38" s="69" t="s">
        <v>375</v>
      </c>
      <c r="B38" s="54" t="s">
        <v>376</v>
      </c>
      <c r="C38" s="70" t="s">
        <v>123</v>
      </c>
      <c r="D38" s="70" t="s">
        <v>29</v>
      </c>
      <c r="E38" s="54" t="s">
        <v>372</v>
      </c>
      <c r="F38" s="70" t="s">
        <v>337</v>
      </c>
      <c r="G38" s="54" t="s">
        <v>358</v>
      </c>
      <c r="H38" s="54" t="s">
        <v>316</v>
      </c>
      <c r="I38" s="118" t="s">
        <v>3308</v>
      </c>
      <c r="J38" s="72">
        <v>5.8900000000003097</v>
      </c>
      <c r="K38" s="70" t="s">
        <v>135</v>
      </c>
      <c r="L38" s="71">
        <v>5.8999999999999999E-3</v>
      </c>
      <c r="M38" s="71">
        <v>3.0300000000006211E-2</v>
      </c>
      <c r="N38" s="72">
        <v>824257.39447499986</v>
      </c>
      <c r="O38" s="80">
        <v>93.79</v>
      </c>
      <c r="P38" s="118" t="s">
        <v>3308</v>
      </c>
      <c r="Q38" s="72">
        <v>773.071012784</v>
      </c>
      <c r="R38" s="73">
        <v>7.4973725956094023E-4</v>
      </c>
      <c r="S38" s="73">
        <f t="shared" si="0"/>
        <v>1.0731758190375789E-2</v>
      </c>
      <c r="T38" s="73">
        <f>Q38/'סכום נכסי הקרן'!$C$41</f>
        <v>2.4988371968848056E-3</v>
      </c>
    </row>
    <row r="39" spans="1:20">
      <c r="A39" s="69" t="s">
        <v>377</v>
      </c>
      <c r="B39" s="54" t="s">
        <v>378</v>
      </c>
      <c r="C39" s="70" t="s">
        <v>123</v>
      </c>
      <c r="D39" s="70" t="s">
        <v>29</v>
      </c>
      <c r="E39" s="54" t="s">
        <v>379</v>
      </c>
      <c r="F39" s="70" t="s">
        <v>380</v>
      </c>
      <c r="G39" s="54" t="s">
        <v>350</v>
      </c>
      <c r="H39" s="54" t="s">
        <v>133</v>
      </c>
      <c r="I39" s="118" t="s">
        <v>3308</v>
      </c>
      <c r="J39" s="72">
        <v>5.0399999999962262</v>
      </c>
      <c r="K39" s="70" t="s">
        <v>135</v>
      </c>
      <c r="L39" s="71">
        <v>4.4000000000000003E-3</v>
      </c>
      <c r="M39" s="71">
        <v>2.469999999999882E-2</v>
      </c>
      <c r="N39" s="72">
        <v>168608.368407</v>
      </c>
      <c r="O39" s="80">
        <v>100.57</v>
      </c>
      <c r="P39" s="118" t="s">
        <v>3308</v>
      </c>
      <c r="Q39" s="72">
        <v>169.56943596599999</v>
      </c>
      <c r="R39" s="73">
        <v>1.8907185756302373E-4</v>
      </c>
      <c r="S39" s="73">
        <f t="shared" si="0"/>
        <v>2.3539599249907182E-3</v>
      </c>
      <c r="T39" s="73">
        <f>Q39/'סכום נכסי הקרן'!$C$41</f>
        <v>5.481080095354814E-4</v>
      </c>
    </row>
    <row r="40" spans="1:20">
      <c r="A40" s="69" t="s">
        <v>381</v>
      </c>
      <c r="B40" s="54" t="s">
        <v>382</v>
      </c>
      <c r="C40" s="70" t="s">
        <v>123</v>
      </c>
      <c r="D40" s="70" t="s">
        <v>29</v>
      </c>
      <c r="E40" s="54" t="s">
        <v>383</v>
      </c>
      <c r="F40" s="70" t="s">
        <v>337</v>
      </c>
      <c r="G40" s="54" t="s">
        <v>350</v>
      </c>
      <c r="H40" s="54" t="s">
        <v>133</v>
      </c>
      <c r="I40" s="118" t="s">
        <v>3308</v>
      </c>
      <c r="J40" s="72">
        <v>2.839999999996595</v>
      </c>
      <c r="K40" s="70" t="s">
        <v>135</v>
      </c>
      <c r="L40" s="71">
        <v>1.5800000000000002E-2</v>
      </c>
      <c r="M40" s="71">
        <v>2.1999999999971626E-2</v>
      </c>
      <c r="N40" s="72">
        <v>317951.38003599999</v>
      </c>
      <c r="O40" s="80">
        <v>110.84</v>
      </c>
      <c r="P40" s="118" t="s">
        <v>3308</v>
      </c>
      <c r="Q40" s="72">
        <v>352.41731930500004</v>
      </c>
      <c r="R40" s="73">
        <v>6.8354309588513674E-4</v>
      </c>
      <c r="S40" s="73">
        <f t="shared" si="0"/>
        <v>4.8922510226605022E-3</v>
      </c>
      <c r="T40" s="73">
        <f>Q40/'סכום נכסי הקרן'!$C$41</f>
        <v>1.1391366274805823E-3</v>
      </c>
    </row>
    <row r="41" spans="1:20">
      <c r="A41" s="69" t="s">
        <v>384</v>
      </c>
      <c r="B41" s="54" t="s">
        <v>385</v>
      </c>
      <c r="C41" s="70" t="s">
        <v>123</v>
      </c>
      <c r="D41" s="70" t="s">
        <v>29</v>
      </c>
      <c r="E41" s="54" t="s">
        <v>383</v>
      </c>
      <c r="F41" s="70" t="s">
        <v>337</v>
      </c>
      <c r="G41" s="54" t="s">
        <v>350</v>
      </c>
      <c r="H41" s="54" t="s">
        <v>133</v>
      </c>
      <c r="I41" s="118" t="s">
        <v>3308</v>
      </c>
      <c r="J41" s="72">
        <v>5.4800000000012812</v>
      </c>
      <c r="K41" s="70" t="s">
        <v>135</v>
      </c>
      <c r="L41" s="71">
        <v>8.3999999999999995E-3</v>
      </c>
      <c r="M41" s="71">
        <v>2.5499999999977981E-2</v>
      </c>
      <c r="N41" s="72">
        <v>247452.06523800001</v>
      </c>
      <c r="O41" s="80">
        <v>100.94</v>
      </c>
      <c r="P41" s="118" t="s">
        <v>3308</v>
      </c>
      <c r="Q41" s="72">
        <v>249.77809564100002</v>
      </c>
      <c r="R41" s="73">
        <v>3.1171632474295624E-4</v>
      </c>
      <c r="S41" s="73">
        <f t="shared" si="0"/>
        <v>3.4674151266110543E-3</v>
      </c>
      <c r="T41" s="73">
        <f>Q41/'סכום נכסי הקרן'!$C$41</f>
        <v>8.0737058566852959E-4</v>
      </c>
    </row>
    <row r="42" spans="1:20">
      <c r="A42" s="69" t="s">
        <v>386</v>
      </c>
      <c r="B42" s="54" t="s">
        <v>387</v>
      </c>
      <c r="C42" s="70" t="s">
        <v>123</v>
      </c>
      <c r="D42" s="70" t="s">
        <v>29</v>
      </c>
      <c r="E42" s="54" t="s">
        <v>388</v>
      </c>
      <c r="F42" s="70" t="s">
        <v>308</v>
      </c>
      <c r="G42" s="54" t="s">
        <v>358</v>
      </c>
      <c r="H42" s="54" t="s">
        <v>316</v>
      </c>
      <c r="I42" s="118" t="s">
        <v>3308</v>
      </c>
      <c r="J42" s="72">
        <v>4.2999999999908107</v>
      </c>
      <c r="K42" s="70" t="s">
        <v>135</v>
      </c>
      <c r="L42" s="71">
        <v>2.7799999999999998E-2</v>
      </c>
      <c r="M42" s="71">
        <v>3.0999999999867266E-2</v>
      </c>
      <c r="N42" s="72">
        <v>1.7711079999999999</v>
      </c>
      <c r="O42" s="80">
        <v>5529999</v>
      </c>
      <c r="P42" s="118" t="s">
        <v>3308</v>
      </c>
      <c r="Q42" s="72">
        <v>97.942280232999991</v>
      </c>
      <c r="R42" s="73">
        <v>4.23507412721186E-4</v>
      </c>
      <c r="S42" s="73">
        <f t="shared" si="0"/>
        <v>1.3596330100249913E-3</v>
      </c>
      <c r="T42" s="73">
        <f>Q42/'סכום נכסי הקרן'!$C$41</f>
        <v>3.165838699766614E-4</v>
      </c>
    </row>
    <row r="43" spans="1:20">
      <c r="A43" s="69" t="s">
        <v>389</v>
      </c>
      <c r="B43" s="54" t="s">
        <v>390</v>
      </c>
      <c r="C43" s="70" t="s">
        <v>123</v>
      </c>
      <c r="D43" s="70" t="s">
        <v>29</v>
      </c>
      <c r="E43" s="54" t="s">
        <v>388</v>
      </c>
      <c r="F43" s="70" t="s">
        <v>308</v>
      </c>
      <c r="G43" s="54" t="s">
        <v>358</v>
      </c>
      <c r="H43" s="54" t="s">
        <v>316</v>
      </c>
      <c r="I43" s="118" t="s">
        <v>3308</v>
      </c>
      <c r="J43" s="72">
        <v>1.1400000000007835</v>
      </c>
      <c r="K43" s="70" t="s">
        <v>135</v>
      </c>
      <c r="L43" s="71">
        <v>2.4199999999999999E-2</v>
      </c>
      <c r="M43" s="71">
        <v>3.3299999999996083E-2</v>
      </c>
      <c r="N43" s="72">
        <v>6.803776</v>
      </c>
      <c r="O43" s="80">
        <v>5626366</v>
      </c>
      <c r="P43" s="118" t="s">
        <v>3308</v>
      </c>
      <c r="Q43" s="72">
        <v>382.80531325499999</v>
      </c>
      <c r="R43" s="73">
        <v>2.3605370710890608E-4</v>
      </c>
      <c r="S43" s="73">
        <f t="shared" si="0"/>
        <v>5.3140966197261375E-3</v>
      </c>
      <c r="T43" s="73">
        <f>Q43/'סכום נכסי הקרן'!$C$41</f>
        <v>1.2373613033063032E-3</v>
      </c>
    </row>
    <row r="44" spans="1:20">
      <c r="A44" s="69" t="s">
        <v>391</v>
      </c>
      <c r="B44" s="54" t="s">
        <v>392</v>
      </c>
      <c r="C44" s="70" t="s">
        <v>123</v>
      </c>
      <c r="D44" s="70" t="s">
        <v>29</v>
      </c>
      <c r="E44" s="54" t="s">
        <v>388</v>
      </c>
      <c r="F44" s="70" t="s">
        <v>308</v>
      </c>
      <c r="G44" s="54" t="s">
        <v>358</v>
      </c>
      <c r="H44" s="54" t="s">
        <v>316</v>
      </c>
      <c r="I44" s="118" t="s">
        <v>3308</v>
      </c>
      <c r="J44" s="72">
        <v>0.7499999999972623</v>
      </c>
      <c r="K44" s="70" t="s">
        <v>135</v>
      </c>
      <c r="L44" s="71">
        <v>1.95E-2</v>
      </c>
      <c r="M44" s="71">
        <v>3.4099999999869686E-2</v>
      </c>
      <c r="N44" s="72">
        <v>1.6734880000000001</v>
      </c>
      <c r="O44" s="80">
        <v>5456707</v>
      </c>
      <c r="P44" s="118" t="s">
        <v>3308</v>
      </c>
      <c r="Q44" s="72">
        <v>91.317356359000001</v>
      </c>
      <c r="R44" s="73">
        <v>6.742769652282526E-5</v>
      </c>
      <c r="S44" s="73">
        <f t="shared" si="0"/>
        <v>1.2676659334308513E-3</v>
      </c>
      <c r="T44" s="73">
        <f>Q44/'סכום נכסי הקרן'!$C$41</f>
        <v>2.9516978779129457E-4</v>
      </c>
    </row>
    <row r="45" spans="1:20">
      <c r="A45" s="69" t="s">
        <v>393</v>
      </c>
      <c r="B45" s="54" t="s">
        <v>394</v>
      </c>
      <c r="C45" s="70" t="s">
        <v>123</v>
      </c>
      <c r="D45" s="70" t="s">
        <v>29</v>
      </c>
      <c r="E45" s="54" t="s">
        <v>388</v>
      </c>
      <c r="F45" s="70" t="s">
        <v>308</v>
      </c>
      <c r="G45" s="54" t="s">
        <v>350</v>
      </c>
      <c r="H45" s="54" t="s">
        <v>133</v>
      </c>
      <c r="I45" s="118" t="s">
        <v>3308</v>
      </c>
      <c r="J45" s="72">
        <v>4.0899999999963974</v>
      </c>
      <c r="K45" s="70" t="s">
        <v>135</v>
      </c>
      <c r="L45" s="71">
        <v>1.4999999999999999E-2</v>
      </c>
      <c r="M45" s="71">
        <v>3.0299999999965341E-2</v>
      </c>
      <c r="N45" s="72">
        <v>5.7526159999999997</v>
      </c>
      <c r="O45" s="80">
        <v>5115050</v>
      </c>
      <c r="P45" s="118" t="s">
        <v>3308</v>
      </c>
      <c r="Q45" s="72">
        <v>294.24920183400002</v>
      </c>
      <c r="R45" s="73">
        <v>2.0487983474606452E-4</v>
      </c>
      <c r="S45" s="73">
        <f t="shared" si="0"/>
        <v>4.0847622399158264E-3</v>
      </c>
      <c r="T45" s="73">
        <f>Q45/'סכום נכסי הקרן'!$C$41</f>
        <v>9.5111682955043779E-4</v>
      </c>
    </row>
    <row r="46" spans="1:20">
      <c r="A46" s="69" t="s">
        <v>395</v>
      </c>
      <c r="B46" s="54" t="s">
        <v>396</v>
      </c>
      <c r="C46" s="70" t="s">
        <v>123</v>
      </c>
      <c r="D46" s="70" t="s">
        <v>29</v>
      </c>
      <c r="E46" s="54" t="s">
        <v>397</v>
      </c>
      <c r="F46" s="70" t="s">
        <v>337</v>
      </c>
      <c r="G46" s="54" t="s">
        <v>350</v>
      </c>
      <c r="H46" s="54" t="s">
        <v>133</v>
      </c>
      <c r="I46" s="118" t="s">
        <v>3308</v>
      </c>
      <c r="J46" s="72">
        <v>2.399999999984225</v>
      </c>
      <c r="K46" s="70" t="s">
        <v>135</v>
      </c>
      <c r="L46" s="71">
        <v>3.7000000000000005E-2</v>
      </c>
      <c r="M46" s="71">
        <v>2.3599999999779152E-2</v>
      </c>
      <c r="N46" s="72">
        <v>22022.712205</v>
      </c>
      <c r="O46" s="80">
        <v>115.14</v>
      </c>
      <c r="P46" s="118" t="s">
        <v>3308</v>
      </c>
      <c r="Q46" s="72">
        <v>25.356950946000001</v>
      </c>
      <c r="R46" s="73">
        <v>5.8581801895606646E-5</v>
      </c>
      <c r="S46" s="73">
        <f t="shared" si="0"/>
        <v>3.5200474665026104E-4</v>
      </c>
      <c r="T46" s="73">
        <f>Q46/'סכום נכסי הקרן'!$C$41</f>
        <v>8.1962576756389242E-5</v>
      </c>
    </row>
    <row r="47" spans="1:20">
      <c r="A47" s="69" t="s">
        <v>398</v>
      </c>
      <c r="B47" s="54" t="s">
        <v>399</v>
      </c>
      <c r="C47" s="70" t="s">
        <v>123</v>
      </c>
      <c r="D47" s="70" t="s">
        <v>29</v>
      </c>
      <c r="E47" s="54" t="s">
        <v>397</v>
      </c>
      <c r="F47" s="70" t="s">
        <v>337</v>
      </c>
      <c r="G47" s="54" t="s">
        <v>350</v>
      </c>
      <c r="H47" s="54" t="s">
        <v>133</v>
      </c>
      <c r="I47" s="118" t="s">
        <v>3308</v>
      </c>
      <c r="J47" s="72">
        <v>4.1500000000198565</v>
      </c>
      <c r="K47" s="70" t="s">
        <v>135</v>
      </c>
      <c r="L47" s="71">
        <v>2.81E-2</v>
      </c>
      <c r="M47" s="71">
        <v>2.5900000000075016E-2</v>
      </c>
      <c r="N47" s="72">
        <v>79635.530922000005</v>
      </c>
      <c r="O47" s="80">
        <v>113.83</v>
      </c>
      <c r="P47" s="118" t="s">
        <v>3308</v>
      </c>
      <c r="Q47" s="72">
        <v>90.649124647999997</v>
      </c>
      <c r="R47" s="73">
        <v>6.3629708425307061E-5</v>
      </c>
      <c r="S47" s="73">
        <f t="shared" si="0"/>
        <v>1.2583895525822568E-3</v>
      </c>
      <c r="T47" s="73">
        <f>Q47/'סכום נכסי הקרן'!$C$41</f>
        <v>2.9300982806188826E-4</v>
      </c>
    </row>
    <row r="48" spans="1:20">
      <c r="A48" s="69" t="s">
        <v>400</v>
      </c>
      <c r="B48" s="54" t="s">
        <v>401</v>
      </c>
      <c r="C48" s="70" t="s">
        <v>123</v>
      </c>
      <c r="D48" s="70" t="s">
        <v>29</v>
      </c>
      <c r="E48" s="54" t="s">
        <v>397</v>
      </c>
      <c r="F48" s="70" t="s">
        <v>337</v>
      </c>
      <c r="G48" s="54" t="s">
        <v>358</v>
      </c>
      <c r="H48" s="54" t="s">
        <v>316</v>
      </c>
      <c r="I48" s="118" t="s">
        <v>3308</v>
      </c>
      <c r="J48" s="72">
        <v>2.4600000000133497</v>
      </c>
      <c r="K48" s="70" t="s">
        <v>135</v>
      </c>
      <c r="L48" s="71">
        <v>2.4E-2</v>
      </c>
      <c r="M48" s="71">
        <v>2.3300000000209778E-2</v>
      </c>
      <c r="N48" s="72">
        <v>18565.042796999998</v>
      </c>
      <c r="O48" s="80">
        <v>112.98</v>
      </c>
      <c r="P48" s="118" t="s">
        <v>3308</v>
      </c>
      <c r="Q48" s="72">
        <v>20.974785231999999</v>
      </c>
      <c r="R48" s="73">
        <v>3.2174894338081206E-5</v>
      </c>
      <c r="S48" s="73">
        <f t="shared" si="0"/>
        <v>2.911715993518725E-4</v>
      </c>
      <c r="T48" s="73">
        <f>Q48/'סכום נכסי הקרן'!$C$41</f>
        <v>6.7797877125986658E-5</v>
      </c>
    </row>
    <row r="49" spans="1:20">
      <c r="A49" s="69" t="s">
        <v>402</v>
      </c>
      <c r="B49" s="54" t="s">
        <v>403</v>
      </c>
      <c r="C49" s="70" t="s">
        <v>123</v>
      </c>
      <c r="D49" s="70" t="s">
        <v>29</v>
      </c>
      <c r="E49" s="54" t="s">
        <v>397</v>
      </c>
      <c r="F49" s="70" t="s">
        <v>337</v>
      </c>
      <c r="G49" s="54" t="s">
        <v>350</v>
      </c>
      <c r="H49" s="54" t="s">
        <v>133</v>
      </c>
      <c r="I49" s="118" t="s">
        <v>3308</v>
      </c>
      <c r="J49" s="72">
        <v>3.6700000000035784</v>
      </c>
      <c r="K49" s="70" t="s">
        <v>135</v>
      </c>
      <c r="L49" s="71">
        <v>2.6000000000000002E-2</v>
      </c>
      <c r="M49" s="71">
        <v>2.2700000000035789E-2</v>
      </c>
      <c r="N49" s="72">
        <v>295758.14031400002</v>
      </c>
      <c r="O49" s="80">
        <v>113.37</v>
      </c>
      <c r="P49" s="118" t="s">
        <v>3308</v>
      </c>
      <c r="Q49" s="72">
        <v>335.30100264000004</v>
      </c>
      <c r="R49" s="73">
        <v>6.032827065362837E-4</v>
      </c>
      <c r="S49" s="73">
        <f t="shared" si="0"/>
        <v>4.6546426160314945E-3</v>
      </c>
      <c r="T49" s="73">
        <f>Q49/'סכום נכסי הקרן'!$C$41</f>
        <v>1.0838106767608238E-3</v>
      </c>
    </row>
    <row r="50" spans="1:20">
      <c r="A50" s="69" t="s">
        <v>404</v>
      </c>
      <c r="B50" s="54" t="s">
        <v>405</v>
      </c>
      <c r="C50" s="70" t="s">
        <v>123</v>
      </c>
      <c r="D50" s="70" t="s">
        <v>29</v>
      </c>
      <c r="E50" s="54" t="s">
        <v>397</v>
      </c>
      <c r="F50" s="70" t="s">
        <v>337</v>
      </c>
      <c r="G50" s="54" t="s">
        <v>350</v>
      </c>
      <c r="H50" s="54" t="s">
        <v>133</v>
      </c>
      <c r="I50" s="118" t="s">
        <v>3308</v>
      </c>
      <c r="J50" s="72">
        <v>6.5700000000008867</v>
      </c>
      <c r="K50" s="70" t="s">
        <v>135</v>
      </c>
      <c r="L50" s="71">
        <v>3.4999999999999996E-3</v>
      </c>
      <c r="M50" s="71">
        <v>3.0700000000001833E-2</v>
      </c>
      <c r="N50" s="72">
        <v>1560099.4709689999</v>
      </c>
      <c r="O50" s="80">
        <v>91.16</v>
      </c>
      <c r="P50" s="118" t="s">
        <v>3308</v>
      </c>
      <c r="Q50" s="72">
        <v>1422.1867821819999</v>
      </c>
      <c r="R50" s="73">
        <v>5.3568887874658709E-4</v>
      </c>
      <c r="S50" s="73">
        <f t="shared" si="0"/>
        <v>1.9742771874167148E-2</v>
      </c>
      <c r="T50" s="73">
        <f>Q50/'סכום נכסי הקרן'!$C$41</f>
        <v>4.5970074850384332E-3</v>
      </c>
    </row>
    <row r="51" spans="1:20">
      <c r="A51" s="69" t="s">
        <v>406</v>
      </c>
      <c r="B51" s="54" t="s">
        <v>407</v>
      </c>
      <c r="C51" s="70" t="s">
        <v>123</v>
      </c>
      <c r="D51" s="70" t="s">
        <v>29</v>
      </c>
      <c r="E51" s="54" t="s">
        <v>408</v>
      </c>
      <c r="F51" s="70" t="s">
        <v>337</v>
      </c>
      <c r="G51" s="54" t="s">
        <v>358</v>
      </c>
      <c r="H51" s="54" t="s">
        <v>316</v>
      </c>
      <c r="I51" s="118" t="s">
        <v>3308</v>
      </c>
      <c r="J51" s="72">
        <v>3.0099999999981684</v>
      </c>
      <c r="K51" s="70" t="s">
        <v>135</v>
      </c>
      <c r="L51" s="71">
        <v>2.35E-2</v>
      </c>
      <c r="M51" s="71">
        <v>2.2699999999988348E-2</v>
      </c>
      <c r="N51" s="72">
        <v>528116.90405300003</v>
      </c>
      <c r="O51" s="80">
        <v>113.73</v>
      </c>
      <c r="P51" s="118" t="s">
        <v>3308</v>
      </c>
      <c r="Q51" s="72">
        <v>600.62737101000005</v>
      </c>
      <c r="R51" s="73">
        <v>5.5581257558877492E-4</v>
      </c>
      <c r="S51" s="73">
        <f t="shared" si="0"/>
        <v>8.3378985909557477E-3</v>
      </c>
      <c r="T51" s="73">
        <f>Q51/'סכום נכסי הקרן'!$C$41</f>
        <v>1.9414387440837462E-3</v>
      </c>
    </row>
    <row r="52" spans="1:20">
      <c r="A52" s="69" t="s">
        <v>409</v>
      </c>
      <c r="B52" s="54" t="s">
        <v>410</v>
      </c>
      <c r="C52" s="70" t="s">
        <v>123</v>
      </c>
      <c r="D52" s="70" t="s">
        <v>29</v>
      </c>
      <c r="E52" s="54" t="s">
        <v>408</v>
      </c>
      <c r="F52" s="70" t="s">
        <v>337</v>
      </c>
      <c r="G52" s="54" t="s">
        <v>358</v>
      </c>
      <c r="H52" s="54" t="s">
        <v>316</v>
      </c>
      <c r="I52" s="118" t="s">
        <v>3308</v>
      </c>
      <c r="J52" s="72">
        <v>1.490000000003604</v>
      </c>
      <c r="K52" s="70" t="s">
        <v>135</v>
      </c>
      <c r="L52" s="71">
        <v>1.7600000000000001E-2</v>
      </c>
      <c r="M52" s="71">
        <v>2.1300000000039732E-2</v>
      </c>
      <c r="N52" s="72">
        <v>188294.019218</v>
      </c>
      <c r="O52" s="80">
        <v>112.57</v>
      </c>
      <c r="P52" s="72">
        <v>4.4667221259999996</v>
      </c>
      <c r="Q52" s="72">
        <v>216.42929957800001</v>
      </c>
      <c r="R52" s="73">
        <v>1.4439939124915417E-4</v>
      </c>
      <c r="S52" s="73">
        <f t="shared" si="0"/>
        <v>3.0044677267345196E-3</v>
      </c>
      <c r="T52" s="73">
        <f>Q52/'סכום נכסי הקרן'!$C$41</f>
        <v>6.9957555688656987E-4</v>
      </c>
    </row>
    <row r="53" spans="1:20">
      <c r="A53" s="69" t="s">
        <v>411</v>
      </c>
      <c r="B53" s="54" t="s">
        <v>412</v>
      </c>
      <c r="C53" s="70" t="s">
        <v>123</v>
      </c>
      <c r="D53" s="70" t="s">
        <v>29</v>
      </c>
      <c r="E53" s="54" t="s">
        <v>408</v>
      </c>
      <c r="F53" s="70" t="s">
        <v>337</v>
      </c>
      <c r="G53" s="54" t="s">
        <v>358</v>
      </c>
      <c r="H53" s="54" t="s">
        <v>316</v>
      </c>
      <c r="I53" s="118" t="s">
        <v>3308</v>
      </c>
      <c r="J53" s="72">
        <v>2.2100000000009348</v>
      </c>
      <c r="K53" s="70" t="s">
        <v>135</v>
      </c>
      <c r="L53" s="71">
        <v>2.1499999999999998E-2</v>
      </c>
      <c r="M53" s="71">
        <v>2.2500000000033393E-2</v>
      </c>
      <c r="N53" s="72">
        <v>263498.62579800002</v>
      </c>
      <c r="O53" s="80">
        <v>113.66</v>
      </c>
      <c r="P53" s="118" t="s">
        <v>3308</v>
      </c>
      <c r="Q53" s="72">
        <v>299.49253863199999</v>
      </c>
      <c r="R53" s="73">
        <v>2.1829202463393696E-4</v>
      </c>
      <c r="S53" s="73">
        <f t="shared" si="0"/>
        <v>4.1575501490423031E-3</v>
      </c>
      <c r="T53" s="73">
        <f>Q53/'סכום נכסי הקרן'!$C$41</f>
        <v>9.6806513676927022E-4</v>
      </c>
    </row>
    <row r="54" spans="1:20">
      <c r="A54" s="69" t="s">
        <v>413</v>
      </c>
      <c r="B54" s="54" t="s">
        <v>414</v>
      </c>
      <c r="C54" s="70" t="s">
        <v>123</v>
      </c>
      <c r="D54" s="70" t="s">
        <v>29</v>
      </c>
      <c r="E54" s="54" t="s">
        <v>408</v>
      </c>
      <c r="F54" s="70" t="s">
        <v>337</v>
      </c>
      <c r="G54" s="54" t="s">
        <v>358</v>
      </c>
      <c r="H54" s="54" t="s">
        <v>316</v>
      </c>
      <c r="I54" s="118" t="s">
        <v>3308</v>
      </c>
      <c r="J54" s="72">
        <v>4.3199999999989167</v>
      </c>
      <c r="K54" s="70" t="s">
        <v>135</v>
      </c>
      <c r="L54" s="71">
        <v>2.2499999999999999E-2</v>
      </c>
      <c r="M54" s="71">
        <v>2.6099999999992227E-2</v>
      </c>
      <c r="N54" s="72">
        <v>705049.16070699983</v>
      </c>
      <c r="O54" s="80">
        <v>111.23</v>
      </c>
      <c r="P54" s="72">
        <v>64.834033069</v>
      </c>
      <c r="Q54" s="72">
        <v>849.06021450599997</v>
      </c>
      <c r="R54" s="73">
        <v>5.964184607187916E-4</v>
      </c>
      <c r="S54" s="73">
        <f t="shared" si="0"/>
        <v>1.1786638950971642E-2</v>
      </c>
      <c r="T54" s="73">
        <f>Q54/'סכום נכסי הקרן'!$C$41</f>
        <v>2.7444610020520691E-3</v>
      </c>
    </row>
    <row r="55" spans="1:20">
      <c r="A55" s="69" t="s">
        <v>415</v>
      </c>
      <c r="B55" s="54" t="s">
        <v>416</v>
      </c>
      <c r="C55" s="70" t="s">
        <v>123</v>
      </c>
      <c r="D55" s="70" t="s">
        <v>29</v>
      </c>
      <c r="E55" s="54" t="s">
        <v>408</v>
      </c>
      <c r="F55" s="70" t="s">
        <v>337</v>
      </c>
      <c r="G55" s="54" t="s">
        <v>358</v>
      </c>
      <c r="H55" s="54" t="s">
        <v>316</v>
      </c>
      <c r="I55" s="118" t="s">
        <v>3308</v>
      </c>
      <c r="J55" s="72">
        <v>4.2400000000067504</v>
      </c>
      <c r="K55" s="70" t="s">
        <v>135</v>
      </c>
      <c r="L55" s="71">
        <v>6.5000000000000006E-3</v>
      </c>
      <c r="M55" s="71">
        <v>2.3300000000016516E-2</v>
      </c>
      <c r="N55" s="72">
        <v>264715.30317300005</v>
      </c>
      <c r="O55" s="80">
        <v>103.63</v>
      </c>
      <c r="P55" s="72">
        <v>4.1663099499999996</v>
      </c>
      <c r="Q55" s="72">
        <v>278.49077863799999</v>
      </c>
      <c r="R55" s="73">
        <v>5.3712465052416865E-4</v>
      </c>
      <c r="S55" s="73">
        <f t="shared" si="0"/>
        <v>3.8660040865192086E-3</v>
      </c>
      <c r="T55" s="73">
        <f>Q55/'סכום נכסי הקרן'!$C$41</f>
        <v>9.0018006773264663E-4</v>
      </c>
    </row>
    <row r="56" spans="1:20">
      <c r="A56" s="69" t="s">
        <v>417</v>
      </c>
      <c r="B56" s="54" t="s">
        <v>418</v>
      </c>
      <c r="C56" s="70" t="s">
        <v>123</v>
      </c>
      <c r="D56" s="70" t="s">
        <v>29</v>
      </c>
      <c r="E56" s="54" t="s">
        <v>408</v>
      </c>
      <c r="F56" s="70" t="s">
        <v>337</v>
      </c>
      <c r="G56" s="54" t="s">
        <v>358</v>
      </c>
      <c r="H56" s="54" t="s">
        <v>316</v>
      </c>
      <c r="I56" s="118" t="s">
        <v>3308</v>
      </c>
      <c r="J56" s="72">
        <v>5.0099999998943208</v>
      </c>
      <c r="K56" s="70" t="s">
        <v>135</v>
      </c>
      <c r="L56" s="71">
        <v>1.43E-2</v>
      </c>
      <c r="M56" s="71">
        <v>2.6899999999735802E-2</v>
      </c>
      <c r="N56" s="72">
        <v>4255.5585439999995</v>
      </c>
      <c r="O56" s="80">
        <v>104.73</v>
      </c>
      <c r="P56" s="72">
        <v>8.5244695000000009E-2</v>
      </c>
      <c r="Q56" s="72">
        <v>4.5420911480000008</v>
      </c>
      <c r="R56" s="73">
        <v>1.080624365641644E-5</v>
      </c>
      <c r="S56" s="73">
        <f t="shared" si="0"/>
        <v>6.305322935785963E-5</v>
      </c>
      <c r="T56" s="73">
        <f>Q56/'סכום נכסי הקרן'!$C$41</f>
        <v>1.4681634836352148E-5</v>
      </c>
    </row>
    <row r="57" spans="1:20">
      <c r="A57" s="69" t="s">
        <v>419</v>
      </c>
      <c r="B57" s="54" t="s">
        <v>420</v>
      </c>
      <c r="C57" s="70" t="s">
        <v>123</v>
      </c>
      <c r="D57" s="70" t="s">
        <v>29</v>
      </c>
      <c r="E57" s="54" t="s">
        <v>408</v>
      </c>
      <c r="F57" s="70" t="s">
        <v>337</v>
      </c>
      <c r="G57" s="54" t="s">
        <v>358</v>
      </c>
      <c r="H57" s="54" t="s">
        <v>316</v>
      </c>
      <c r="I57" s="118" t="s">
        <v>3308</v>
      </c>
      <c r="J57" s="72">
        <v>5.9100000000009363</v>
      </c>
      <c r="K57" s="70" t="s">
        <v>135</v>
      </c>
      <c r="L57" s="71">
        <v>2.5000000000000001E-3</v>
      </c>
      <c r="M57" s="71">
        <v>2.6900000000000673E-2</v>
      </c>
      <c r="N57" s="72">
        <v>614498.68947400001</v>
      </c>
      <c r="O57" s="80">
        <v>94.78</v>
      </c>
      <c r="P57" s="72">
        <v>15.788457752000001</v>
      </c>
      <c r="Q57" s="72">
        <v>598.210315584</v>
      </c>
      <c r="R57" s="73">
        <v>4.9484037203490427E-4</v>
      </c>
      <c r="S57" s="73">
        <f t="shared" si="0"/>
        <v>8.3043450700817003E-3</v>
      </c>
      <c r="T57" s="73">
        <f>Q57/'סכום נכסי הקרן'!$C$41</f>
        <v>1.9336259715110554E-3</v>
      </c>
    </row>
    <row r="58" spans="1:20">
      <c r="A58" s="69" t="s">
        <v>421</v>
      </c>
      <c r="B58" s="54" t="s">
        <v>422</v>
      </c>
      <c r="C58" s="70" t="s">
        <v>123</v>
      </c>
      <c r="D58" s="70" t="s">
        <v>29</v>
      </c>
      <c r="E58" s="54" t="s">
        <v>408</v>
      </c>
      <c r="F58" s="70" t="s">
        <v>337</v>
      </c>
      <c r="G58" s="54" t="s">
        <v>358</v>
      </c>
      <c r="H58" s="54" t="s">
        <v>316</v>
      </c>
      <c r="I58" s="118" t="s">
        <v>3308</v>
      </c>
      <c r="J58" s="72">
        <v>6.6700000000001598</v>
      </c>
      <c r="K58" s="70" t="s">
        <v>135</v>
      </c>
      <c r="L58" s="71">
        <v>3.61E-2</v>
      </c>
      <c r="M58" s="71">
        <v>3.2700000000015397E-2</v>
      </c>
      <c r="N58" s="72">
        <v>404393.03969100001</v>
      </c>
      <c r="O58" s="80">
        <v>104.73</v>
      </c>
      <c r="P58" s="72">
        <v>11.714154297</v>
      </c>
      <c r="Q58" s="72">
        <v>435.234984779</v>
      </c>
      <c r="R58" s="73">
        <v>8.9807187649634107E-4</v>
      </c>
      <c r="S58" s="73">
        <f t="shared" si="0"/>
        <v>6.0419243968537865E-3</v>
      </c>
      <c r="T58" s="73">
        <f>Q58/'סכום נכסי הקרן'!$C$41</f>
        <v>1.4068324272497761E-3</v>
      </c>
    </row>
    <row r="59" spans="1:20">
      <c r="A59" s="69" t="s">
        <v>423</v>
      </c>
      <c r="B59" s="54" t="s">
        <v>424</v>
      </c>
      <c r="C59" s="70" t="s">
        <v>123</v>
      </c>
      <c r="D59" s="70" t="s">
        <v>29</v>
      </c>
      <c r="E59" s="54" t="s">
        <v>425</v>
      </c>
      <c r="F59" s="70" t="s">
        <v>308</v>
      </c>
      <c r="G59" s="54" t="s">
        <v>350</v>
      </c>
      <c r="H59" s="54" t="s">
        <v>133</v>
      </c>
      <c r="I59" s="118" t="s">
        <v>3308</v>
      </c>
      <c r="J59" s="72">
        <v>5.430000000004271</v>
      </c>
      <c r="K59" s="70" t="s">
        <v>135</v>
      </c>
      <c r="L59" s="71">
        <v>3.7100000000000001E-2</v>
      </c>
      <c r="M59" s="71">
        <v>3.3400000000036602E-2</v>
      </c>
      <c r="N59" s="72">
        <v>3.2162350000000002</v>
      </c>
      <c r="O59" s="80">
        <v>5095555</v>
      </c>
      <c r="P59" s="118" t="s">
        <v>3308</v>
      </c>
      <c r="Q59" s="72">
        <v>163.88503111</v>
      </c>
      <c r="R59" s="73">
        <v>4.1861707666276195E-4</v>
      </c>
      <c r="S59" s="73">
        <f t="shared" si="0"/>
        <v>2.2750491168476192E-3</v>
      </c>
      <c r="T59" s="73">
        <f>Q59/'סכום נכסי הקרן'!$C$41</f>
        <v>5.2973401534680761E-4</v>
      </c>
    </row>
    <row r="60" spans="1:20">
      <c r="A60" s="69" t="s">
        <v>426</v>
      </c>
      <c r="B60" s="54" t="s">
        <v>427</v>
      </c>
      <c r="C60" s="70" t="s">
        <v>123</v>
      </c>
      <c r="D60" s="70" t="s">
        <v>29</v>
      </c>
      <c r="E60" s="54" t="s">
        <v>425</v>
      </c>
      <c r="F60" s="70" t="s">
        <v>308</v>
      </c>
      <c r="G60" s="54" t="s">
        <v>350</v>
      </c>
      <c r="H60" s="54" t="s">
        <v>133</v>
      </c>
      <c r="I60" s="118" t="s">
        <v>3308</v>
      </c>
      <c r="J60" s="72">
        <v>1.2300000000011533</v>
      </c>
      <c r="K60" s="70" t="s">
        <v>135</v>
      </c>
      <c r="L60" s="71">
        <v>2.0199999999999999E-2</v>
      </c>
      <c r="M60" s="71">
        <v>2.0400000000065647E-2</v>
      </c>
      <c r="N60" s="72">
        <v>3.98848</v>
      </c>
      <c r="O60" s="80">
        <v>5652776</v>
      </c>
      <c r="P60" s="118" t="s">
        <v>3308</v>
      </c>
      <c r="Q60" s="72">
        <v>225.45986093799999</v>
      </c>
      <c r="R60" s="73">
        <v>1.895215015443098E-4</v>
      </c>
      <c r="S60" s="73">
        <f t="shared" si="0"/>
        <v>3.1298298205606257E-3</v>
      </c>
      <c r="T60" s="73">
        <f>Q60/'סכום נכסי הקרן'!$C$41</f>
        <v>7.2876550484989315E-4</v>
      </c>
    </row>
    <row r="61" spans="1:20">
      <c r="A61" s="69" t="s">
        <v>428</v>
      </c>
      <c r="B61" s="54" t="s">
        <v>429</v>
      </c>
      <c r="C61" s="70" t="s">
        <v>123</v>
      </c>
      <c r="D61" s="70" t="s">
        <v>29</v>
      </c>
      <c r="E61" s="54" t="s">
        <v>425</v>
      </c>
      <c r="F61" s="70" t="s">
        <v>308</v>
      </c>
      <c r="G61" s="54" t="s">
        <v>350</v>
      </c>
      <c r="H61" s="54" t="s">
        <v>133</v>
      </c>
      <c r="I61" s="118" t="s">
        <v>3308</v>
      </c>
      <c r="J61" s="72">
        <v>2.2999999999967744</v>
      </c>
      <c r="K61" s="70" t="s">
        <v>135</v>
      </c>
      <c r="L61" s="71">
        <v>2.5899999999999999E-2</v>
      </c>
      <c r="M61" s="71">
        <v>2.7499999999969767E-2</v>
      </c>
      <c r="N61" s="72">
        <v>8.8119619999999994</v>
      </c>
      <c r="O61" s="80">
        <v>5628861</v>
      </c>
      <c r="P61" s="118" t="s">
        <v>3308</v>
      </c>
      <c r="Q61" s="72">
        <v>496.01308742200001</v>
      </c>
      <c r="R61" s="73">
        <v>4.1717379160157174E-4</v>
      </c>
      <c r="S61" s="73">
        <f t="shared" si="0"/>
        <v>6.8856449478101574E-3</v>
      </c>
      <c r="T61" s="73">
        <f>Q61/'סכום נכסי הקרן'!$C$41</f>
        <v>1.6032886144937877E-3</v>
      </c>
    </row>
    <row r="62" spans="1:20">
      <c r="A62" s="69" t="s">
        <v>430</v>
      </c>
      <c r="B62" s="54" t="s">
        <v>431</v>
      </c>
      <c r="C62" s="70" t="s">
        <v>123</v>
      </c>
      <c r="D62" s="70" t="s">
        <v>29</v>
      </c>
      <c r="E62" s="54" t="s">
        <v>425</v>
      </c>
      <c r="F62" s="70" t="s">
        <v>308</v>
      </c>
      <c r="G62" s="54" t="s">
        <v>350</v>
      </c>
      <c r="H62" s="54" t="s">
        <v>133</v>
      </c>
      <c r="I62" s="118" t="s">
        <v>3308</v>
      </c>
      <c r="J62" s="72">
        <v>2.54</v>
      </c>
      <c r="K62" s="70" t="s">
        <v>135</v>
      </c>
      <c r="L62" s="71">
        <v>2.9700000000000001E-2</v>
      </c>
      <c r="M62" s="71">
        <v>3.0899999999999997E-2</v>
      </c>
      <c r="N62" s="72">
        <v>3.4829479999999999</v>
      </c>
      <c r="O62" s="80">
        <v>5615315</v>
      </c>
      <c r="P62" s="118" t="s">
        <v>3308</v>
      </c>
      <c r="Q62" s="72">
        <v>195.57847409999999</v>
      </c>
      <c r="R62" s="73">
        <v>2.4878200000000002E-4</v>
      </c>
      <c r="S62" s="73">
        <f t="shared" si="0"/>
        <v>2.7150169345054953E-3</v>
      </c>
      <c r="T62" s="73">
        <f>Q62/'סכום נכסי הקרן'!$C$41</f>
        <v>6.32178361249204E-4</v>
      </c>
    </row>
    <row r="63" spans="1:20">
      <c r="A63" s="69" t="s">
        <v>432</v>
      </c>
      <c r="B63" s="54" t="s">
        <v>433</v>
      </c>
      <c r="C63" s="70" t="s">
        <v>123</v>
      </c>
      <c r="D63" s="70" t="s">
        <v>29</v>
      </c>
      <c r="E63" s="54" t="s">
        <v>425</v>
      </c>
      <c r="F63" s="70" t="s">
        <v>308</v>
      </c>
      <c r="G63" s="54" t="s">
        <v>350</v>
      </c>
      <c r="H63" s="54" t="s">
        <v>133</v>
      </c>
      <c r="I63" s="118" t="s">
        <v>3308</v>
      </c>
      <c r="J63" s="72">
        <v>4.110000000002743</v>
      </c>
      <c r="K63" s="70" t="s">
        <v>135</v>
      </c>
      <c r="L63" s="71">
        <v>8.3999999999999995E-3</v>
      </c>
      <c r="M63" s="71">
        <v>2.9100000000009736E-2</v>
      </c>
      <c r="N63" s="72">
        <v>2.2539799999999999</v>
      </c>
      <c r="O63" s="80">
        <v>5012995</v>
      </c>
      <c r="P63" s="118" t="s">
        <v>3308</v>
      </c>
      <c r="Q63" s="72">
        <v>112.99188367900001</v>
      </c>
      <c r="R63" s="73">
        <v>2.8341254872375201E-4</v>
      </c>
      <c r="S63" s="73">
        <f t="shared" si="0"/>
        <v>1.5685513401301259E-3</v>
      </c>
      <c r="T63" s="73">
        <f>Q63/'סכום נכסי הקרן'!$C$41</f>
        <v>3.6522947725897465E-4</v>
      </c>
    </row>
    <row r="64" spans="1:20">
      <c r="A64" s="69" t="s">
        <v>434</v>
      </c>
      <c r="B64" s="54" t="s">
        <v>435</v>
      </c>
      <c r="C64" s="70" t="s">
        <v>123</v>
      </c>
      <c r="D64" s="70" t="s">
        <v>29</v>
      </c>
      <c r="E64" s="54" t="s">
        <v>425</v>
      </c>
      <c r="F64" s="70" t="s">
        <v>308</v>
      </c>
      <c r="G64" s="54" t="s">
        <v>350</v>
      </c>
      <c r="H64" s="54" t="s">
        <v>133</v>
      </c>
      <c r="I64" s="118" t="s">
        <v>3308</v>
      </c>
      <c r="J64" s="72">
        <v>4.6199999999958141</v>
      </c>
      <c r="K64" s="70" t="s">
        <v>135</v>
      </c>
      <c r="L64" s="71">
        <v>3.0899999999999997E-2</v>
      </c>
      <c r="M64" s="71">
        <v>3.1599999999968237E-2</v>
      </c>
      <c r="N64" s="72">
        <v>5.3621350000000003</v>
      </c>
      <c r="O64" s="80">
        <v>5168240</v>
      </c>
      <c r="P64" s="118" t="s">
        <v>3308</v>
      </c>
      <c r="Q64" s="72">
        <v>277.12804651800002</v>
      </c>
      <c r="R64" s="73">
        <v>2.8221763157894737E-4</v>
      </c>
      <c r="S64" s="73">
        <f t="shared" si="0"/>
        <v>3.8470866632188162E-3</v>
      </c>
      <c r="T64" s="73">
        <f>Q64/'סכום נכסי הקרן'!$C$41</f>
        <v>8.9577523861018014E-4</v>
      </c>
    </row>
    <row r="65" spans="1:20">
      <c r="A65" s="69" t="s">
        <v>436</v>
      </c>
      <c r="B65" s="54" t="s">
        <v>437</v>
      </c>
      <c r="C65" s="70" t="s">
        <v>123</v>
      </c>
      <c r="D65" s="70" t="s">
        <v>29</v>
      </c>
      <c r="E65" s="54" t="s">
        <v>438</v>
      </c>
      <c r="F65" s="70" t="s">
        <v>337</v>
      </c>
      <c r="G65" s="54" t="s">
        <v>358</v>
      </c>
      <c r="H65" s="54" t="s">
        <v>316</v>
      </c>
      <c r="I65" s="118" t="s">
        <v>3308</v>
      </c>
      <c r="J65" s="72">
        <v>2.9700000000004882</v>
      </c>
      <c r="K65" s="70" t="s">
        <v>135</v>
      </c>
      <c r="L65" s="71">
        <v>1.4199999999999999E-2</v>
      </c>
      <c r="M65" s="71">
        <v>2.4899999999996841E-2</v>
      </c>
      <c r="N65" s="72">
        <v>321877.45996399998</v>
      </c>
      <c r="O65" s="80">
        <v>108.25</v>
      </c>
      <c r="P65" s="118" t="s">
        <v>3308</v>
      </c>
      <c r="Q65" s="72">
        <v>348.43233363899998</v>
      </c>
      <c r="R65" s="73">
        <v>2.7262650940000887E-4</v>
      </c>
      <c r="S65" s="73">
        <f t="shared" si="0"/>
        <v>4.8369315217965166E-3</v>
      </c>
      <c r="T65" s="73">
        <f>Q65/'סכום נכסי הקרן'!$C$41</f>
        <v>1.1262557533479546E-3</v>
      </c>
    </row>
    <row r="66" spans="1:20">
      <c r="A66" s="69" t="s">
        <v>439</v>
      </c>
      <c r="B66" s="54" t="s">
        <v>440</v>
      </c>
      <c r="C66" s="70" t="s">
        <v>123</v>
      </c>
      <c r="D66" s="70" t="s">
        <v>29</v>
      </c>
      <c r="E66" s="54" t="s">
        <v>441</v>
      </c>
      <c r="F66" s="70" t="s">
        <v>337</v>
      </c>
      <c r="G66" s="54" t="s">
        <v>358</v>
      </c>
      <c r="H66" s="54" t="s">
        <v>316</v>
      </c>
      <c r="I66" s="118" t="s">
        <v>3308</v>
      </c>
      <c r="J66" s="72">
        <v>0.70999999992878349</v>
      </c>
      <c r="K66" s="70" t="s">
        <v>135</v>
      </c>
      <c r="L66" s="71">
        <v>0.04</v>
      </c>
      <c r="M66" s="71">
        <v>2.5899999998520887E-2</v>
      </c>
      <c r="N66" s="72">
        <v>3215.1789770000005</v>
      </c>
      <c r="O66" s="80">
        <v>113.55</v>
      </c>
      <c r="P66" s="118" t="s">
        <v>3308</v>
      </c>
      <c r="Q66" s="72">
        <v>3.6508357059999996</v>
      </c>
      <c r="R66" s="73">
        <v>3.9493218034623718E-5</v>
      </c>
      <c r="S66" s="73">
        <f t="shared" si="0"/>
        <v>5.0680837001618293E-5</v>
      </c>
      <c r="T66" s="73">
        <f>Q66/'סכום נכסי הקרן'!$C$41</f>
        <v>1.1800784030194868E-5</v>
      </c>
    </row>
    <row r="67" spans="1:20">
      <c r="A67" s="69" t="s">
        <v>442</v>
      </c>
      <c r="B67" s="54" t="s">
        <v>443</v>
      </c>
      <c r="C67" s="70" t="s">
        <v>123</v>
      </c>
      <c r="D67" s="70" t="s">
        <v>29</v>
      </c>
      <c r="E67" s="54" t="s">
        <v>441</v>
      </c>
      <c r="F67" s="70" t="s">
        <v>337</v>
      </c>
      <c r="G67" s="54" t="s">
        <v>358</v>
      </c>
      <c r="H67" s="54" t="s">
        <v>316</v>
      </c>
      <c r="I67" s="118" t="s">
        <v>3308</v>
      </c>
      <c r="J67" s="72">
        <v>2.679999999999819</v>
      </c>
      <c r="K67" s="70" t="s">
        <v>135</v>
      </c>
      <c r="L67" s="71">
        <v>0.04</v>
      </c>
      <c r="M67" s="71">
        <v>2.389999999999233E-2</v>
      </c>
      <c r="N67" s="72">
        <v>562060.65819099999</v>
      </c>
      <c r="O67" s="80">
        <v>118.24</v>
      </c>
      <c r="P67" s="118" t="s">
        <v>3308</v>
      </c>
      <c r="Q67" s="72">
        <v>664.58055660899993</v>
      </c>
      <c r="R67" s="73">
        <v>5.5148657482929637E-4</v>
      </c>
      <c r="S67" s="73">
        <f t="shared" si="0"/>
        <v>9.2256955876133546E-3</v>
      </c>
      <c r="T67" s="73">
        <f>Q67/'סכום נכסי הקרן'!$C$41</f>
        <v>2.148157915274181E-3</v>
      </c>
    </row>
    <row r="68" spans="1:20">
      <c r="A68" s="69" t="s">
        <v>444</v>
      </c>
      <c r="B68" s="54" t="s">
        <v>445</v>
      </c>
      <c r="C68" s="70" t="s">
        <v>123</v>
      </c>
      <c r="D68" s="70" t="s">
        <v>29</v>
      </c>
      <c r="E68" s="54" t="s">
        <v>441</v>
      </c>
      <c r="F68" s="70" t="s">
        <v>337</v>
      </c>
      <c r="G68" s="54" t="s">
        <v>358</v>
      </c>
      <c r="H68" s="54" t="s">
        <v>316</v>
      </c>
      <c r="I68" s="118" t="s">
        <v>3308</v>
      </c>
      <c r="J68" s="72">
        <v>4.0300000000058303</v>
      </c>
      <c r="K68" s="70" t="s">
        <v>135</v>
      </c>
      <c r="L68" s="71">
        <v>3.5000000000000003E-2</v>
      </c>
      <c r="M68" s="71">
        <v>2.6100000000013005E-2</v>
      </c>
      <c r="N68" s="72">
        <v>175156.909228</v>
      </c>
      <c r="O68" s="80">
        <v>118.48</v>
      </c>
      <c r="P68" s="118" t="s">
        <v>3308</v>
      </c>
      <c r="Q68" s="72">
        <v>207.525922893</v>
      </c>
      <c r="R68" s="73">
        <v>1.9867798027438347E-4</v>
      </c>
      <c r="S68" s="73">
        <f t="shared" si="0"/>
        <v>2.8808712083278117E-3</v>
      </c>
      <c r="T68" s="73">
        <f>Q68/'סכום נכסי הקרן'!$C$41</f>
        <v>6.7079671448988672E-4</v>
      </c>
    </row>
    <row r="69" spans="1:20">
      <c r="A69" s="69" t="s">
        <v>446</v>
      </c>
      <c r="B69" s="54" t="s">
        <v>447</v>
      </c>
      <c r="C69" s="70" t="s">
        <v>123</v>
      </c>
      <c r="D69" s="70" t="s">
        <v>29</v>
      </c>
      <c r="E69" s="54" t="s">
        <v>441</v>
      </c>
      <c r="F69" s="70" t="s">
        <v>337</v>
      </c>
      <c r="G69" s="54" t="s">
        <v>358</v>
      </c>
      <c r="H69" s="54" t="s">
        <v>316</v>
      </c>
      <c r="I69" s="118" t="s">
        <v>3308</v>
      </c>
      <c r="J69" s="72">
        <v>6.5900000000045358</v>
      </c>
      <c r="K69" s="70" t="s">
        <v>135</v>
      </c>
      <c r="L69" s="71">
        <v>2.5000000000000001E-2</v>
      </c>
      <c r="M69" s="71">
        <v>2.9000000000005969E-2</v>
      </c>
      <c r="N69" s="72">
        <v>306090.07322100003</v>
      </c>
      <c r="O69" s="80">
        <v>109.47</v>
      </c>
      <c r="P69" s="118" t="s">
        <v>3308</v>
      </c>
      <c r="Q69" s="72">
        <v>335.07680707200001</v>
      </c>
      <c r="R69" s="73">
        <v>4.1080978817212836E-4</v>
      </c>
      <c r="S69" s="73">
        <f t="shared" si="0"/>
        <v>4.6515303371032421E-3</v>
      </c>
      <c r="T69" s="73">
        <f>Q69/'סכום נכסי הקרן'!$C$41</f>
        <v>1.0830859978950651E-3</v>
      </c>
    </row>
    <row r="70" spans="1:20">
      <c r="A70" s="69" t="s">
        <v>448</v>
      </c>
      <c r="B70" s="54" t="s">
        <v>449</v>
      </c>
      <c r="C70" s="70" t="s">
        <v>123</v>
      </c>
      <c r="D70" s="70" t="s">
        <v>29</v>
      </c>
      <c r="E70" s="54" t="s">
        <v>450</v>
      </c>
      <c r="F70" s="70" t="s">
        <v>131</v>
      </c>
      <c r="G70" s="54" t="s">
        <v>358</v>
      </c>
      <c r="H70" s="54" t="s">
        <v>316</v>
      </c>
      <c r="I70" s="118" t="s">
        <v>3308</v>
      </c>
      <c r="J70" s="72">
        <v>1.3200000000008751</v>
      </c>
      <c r="K70" s="70" t="s">
        <v>135</v>
      </c>
      <c r="L70" s="71">
        <v>1.8000000000000002E-2</v>
      </c>
      <c r="M70" s="71">
        <v>2.0899999999968267E-2</v>
      </c>
      <c r="N70" s="72">
        <v>163753.686866</v>
      </c>
      <c r="O70" s="80">
        <v>111.63</v>
      </c>
      <c r="P70" s="118" t="s">
        <v>3308</v>
      </c>
      <c r="Q70" s="72">
        <v>182.79824636200001</v>
      </c>
      <c r="R70" s="73">
        <v>2.0161398421567582E-4</v>
      </c>
      <c r="S70" s="73">
        <f t="shared" si="0"/>
        <v>2.5376020380288751E-3</v>
      </c>
      <c r="T70" s="73">
        <f>Q70/'סכום נכסי הקרן'!$C$41</f>
        <v>5.9086817379130701E-4</v>
      </c>
    </row>
    <row r="71" spans="1:20">
      <c r="A71" s="69" t="s">
        <v>451</v>
      </c>
      <c r="B71" s="54" t="s">
        <v>452</v>
      </c>
      <c r="C71" s="70" t="s">
        <v>123</v>
      </c>
      <c r="D71" s="70" t="s">
        <v>29</v>
      </c>
      <c r="E71" s="54" t="s">
        <v>450</v>
      </c>
      <c r="F71" s="70" t="s">
        <v>131</v>
      </c>
      <c r="G71" s="54" t="s">
        <v>358</v>
      </c>
      <c r="H71" s="54" t="s">
        <v>316</v>
      </c>
      <c r="I71" s="118" t="s">
        <v>3308</v>
      </c>
      <c r="J71" s="72">
        <v>3.840000000010221</v>
      </c>
      <c r="K71" s="70" t="s">
        <v>135</v>
      </c>
      <c r="L71" s="71">
        <v>2.2000000000000002E-2</v>
      </c>
      <c r="M71" s="71">
        <v>2.7900000000102211E-2</v>
      </c>
      <c r="N71" s="72">
        <v>135700.74075200001</v>
      </c>
      <c r="O71" s="80">
        <v>100.93</v>
      </c>
      <c r="P71" s="118" t="s">
        <v>3308</v>
      </c>
      <c r="Q71" s="72">
        <v>136.96275664000001</v>
      </c>
      <c r="R71" s="73">
        <v>2.6708192335857787E-4</v>
      </c>
      <c r="S71" s="73">
        <f t="shared" si="0"/>
        <v>1.9013145765930434E-3</v>
      </c>
      <c r="T71" s="73">
        <f>Q71/'סכום נכסי הקרן'!$C$41</f>
        <v>4.427117628526827E-4</v>
      </c>
    </row>
    <row r="72" spans="1:20">
      <c r="A72" s="69" t="s">
        <v>453</v>
      </c>
      <c r="B72" s="54" t="s">
        <v>454</v>
      </c>
      <c r="C72" s="70" t="s">
        <v>123</v>
      </c>
      <c r="D72" s="70" t="s">
        <v>29</v>
      </c>
      <c r="E72" s="54" t="s">
        <v>455</v>
      </c>
      <c r="F72" s="70" t="s">
        <v>456</v>
      </c>
      <c r="G72" s="54" t="s">
        <v>457</v>
      </c>
      <c r="H72" s="54" t="s">
        <v>316</v>
      </c>
      <c r="I72" s="118" t="s">
        <v>3308</v>
      </c>
      <c r="J72" s="72">
        <v>5.9200000000016066</v>
      </c>
      <c r="K72" s="70" t="s">
        <v>135</v>
      </c>
      <c r="L72" s="71">
        <v>5.1500000000000004E-2</v>
      </c>
      <c r="M72" s="71">
        <v>2.9500000000004918E-2</v>
      </c>
      <c r="N72" s="72">
        <v>797021.91942599998</v>
      </c>
      <c r="O72" s="80">
        <v>153</v>
      </c>
      <c r="P72" s="118" t="s">
        <v>3308</v>
      </c>
      <c r="Q72" s="72">
        <v>1219.443472312</v>
      </c>
      <c r="R72" s="73">
        <v>2.7445783230508426E-4</v>
      </c>
      <c r="S72" s="73">
        <f t="shared" si="0"/>
        <v>1.6928292815631817E-2</v>
      </c>
      <c r="T72" s="73">
        <f>Q72/'סכום נכסי הקרן'!$C$41</f>
        <v>3.9416698566125041E-3</v>
      </c>
    </row>
    <row r="73" spans="1:20">
      <c r="A73" s="69" t="s">
        <v>458</v>
      </c>
      <c r="B73" s="54" t="s">
        <v>459</v>
      </c>
      <c r="C73" s="70" t="s">
        <v>123</v>
      </c>
      <c r="D73" s="70" t="s">
        <v>29</v>
      </c>
      <c r="E73" s="54" t="s">
        <v>460</v>
      </c>
      <c r="F73" s="70" t="s">
        <v>159</v>
      </c>
      <c r="G73" s="54" t="s">
        <v>461</v>
      </c>
      <c r="H73" s="54" t="s">
        <v>133</v>
      </c>
      <c r="I73" s="118" t="s">
        <v>3308</v>
      </c>
      <c r="J73" s="72">
        <v>1.3999999998678407</v>
      </c>
      <c r="K73" s="70" t="s">
        <v>135</v>
      </c>
      <c r="L73" s="71">
        <v>2.2000000000000002E-2</v>
      </c>
      <c r="M73" s="71">
        <v>1.7099999999636562E-2</v>
      </c>
      <c r="N73" s="72">
        <v>2688.2075089999998</v>
      </c>
      <c r="O73" s="80">
        <v>112.59</v>
      </c>
      <c r="P73" s="118" t="s">
        <v>3308</v>
      </c>
      <c r="Q73" s="72">
        <v>3.0266528410000002</v>
      </c>
      <c r="R73" s="73">
        <v>5.0815789225753498E-6</v>
      </c>
      <c r="S73" s="73">
        <f t="shared" si="0"/>
        <v>4.2015941457762752E-5</v>
      </c>
      <c r="T73" s="73">
        <f>Q73/'סכום נכסי הקרן'!$C$41</f>
        <v>9.783205651330049E-6</v>
      </c>
    </row>
    <row r="74" spans="1:20">
      <c r="A74" s="69" t="s">
        <v>462</v>
      </c>
      <c r="B74" s="54" t="s">
        <v>463</v>
      </c>
      <c r="C74" s="70" t="s">
        <v>123</v>
      </c>
      <c r="D74" s="70" t="s">
        <v>29</v>
      </c>
      <c r="E74" s="54" t="s">
        <v>460</v>
      </c>
      <c r="F74" s="70" t="s">
        <v>159</v>
      </c>
      <c r="G74" s="54" t="s">
        <v>461</v>
      </c>
      <c r="H74" s="54" t="s">
        <v>133</v>
      </c>
      <c r="I74" s="118" t="s">
        <v>3308</v>
      </c>
      <c r="J74" s="72">
        <v>4.2400000002241311</v>
      </c>
      <c r="K74" s="70" t="s">
        <v>135</v>
      </c>
      <c r="L74" s="71">
        <v>1.7000000000000001E-2</v>
      </c>
      <c r="M74" s="71">
        <v>2.230000000265547E-2</v>
      </c>
      <c r="N74" s="72">
        <v>3816.5820000000003</v>
      </c>
      <c r="O74" s="80">
        <v>107.55</v>
      </c>
      <c r="P74" s="118" t="s">
        <v>3308</v>
      </c>
      <c r="Q74" s="72">
        <v>4.1047340170000002</v>
      </c>
      <c r="R74" s="73">
        <v>3.0069821310390472E-6</v>
      </c>
      <c r="S74" s="73">
        <f t="shared" ref="S74:S137" si="1">IFERROR(Q74/$Q$9,0)</f>
        <v>5.6981845364524031E-5</v>
      </c>
      <c r="T74" s="73">
        <f>Q74/'סכום נכסי הקרן'!$C$41</f>
        <v>1.326794288672141E-5</v>
      </c>
    </row>
    <row r="75" spans="1:20">
      <c r="A75" s="69" t="s">
        <v>464</v>
      </c>
      <c r="B75" s="54" t="s">
        <v>465</v>
      </c>
      <c r="C75" s="70" t="s">
        <v>123</v>
      </c>
      <c r="D75" s="70" t="s">
        <v>29</v>
      </c>
      <c r="E75" s="54" t="s">
        <v>460</v>
      </c>
      <c r="F75" s="70" t="s">
        <v>159</v>
      </c>
      <c r="G75" s="54" t="s">
        <v>461</v>
      </c>
      <c r="H75" s="54" t="s">
        <v>133</v>
      </c>
      <c r="I75" s="118" t="s">
        <v>3308</v>
      </c>
      <c r="J75" s="72">
        <v>9.1000000000593495</v>
      </c>
      <c r="K75" s="70" t="s">
        <v>135</v>
      </c>
      <c r="L75" s="71">
        <v>5.7999999999999996E-3</v>
      </c>
      <c r="M75" s="71">
        <v>2.8100000000137439E-2</v>
      </c>
      <c r="N75" s="72">
        <v>71858.605895999994</v>
      </c>
      <c r="O75" s="80">
        <v>89.1</v>
      </c>
      <c r="P75" s="118" t="s">
        <v>3308</v>
      </c>
      <c r="Q75" s="72">
        <v>64.026019952000013</v>
      </c>
      <c r="R75" s="73">
        <v>1.5021773401370923E-4</v>
      </c>
      <c r="S75" s="73">
        <f t="shared" si="1"/>
        <v>8.8880808186378403E-4</v>
      </c>
      <c r="T75" s="73">
        <f>Q75/'סכום נכסי הקרן'!$C$41</f>
        <v>2.0695459741581145E-4</v>
      </c>
    </row>
    <row r="76" spans="1:20">
      <c r="A76" s="69" t="s">
        <v>466</v>
      </c>
      <c r="B76" s="54" t="s">
        <v>467</v>
      </c>
      <c r="C76" s="70" t="s">
        <v>123</v>
      </c>
      <c r="D76" s="70" t="s">
        <v>29</v>
      </c>
      <c r="E76" s="54" t="s">
        <v>365</v>
      </c>
      <c r="F76" s="70" t="s">
        <v>337</v>
      </c>
      <c r="G76" s="54" t="s">
        <v>461</v>
      </c>
      <c r="H76" s="54" t="s">
        <v>133</v>
      </c>
      <c r="I76" s="118" t="s">
        <v>3308</v>
      </c>
      <c r="J76" s="72">
        <v>1.9299999999969712</v>
      </c>
      <c r="K76" s="70" t="s">
        <v>135</v>
      </c>
      <c r="L76" s="71">
        <v>1.95E-2</v>
      </c>
      <c r="M76" s="71">
        <v>2.5099999999947397E-2</v>
      </c>
      <c r="N76" s="72">
        <v>169063.578974</v>
      </c>
      <c r="O76" s="80">
        <v>111.32</v>
      </c>
      <c r="P76" s="118" t="s">
        <v>3308</v>
      </c>
      <c r="Q76" s="72">
        <v>188.20157564900001</v>
      </c>
      <c r="R76" s="73">
        <v>3.3474199914358075E-4</v>
      </c>
      <c r="S76" s="73">
        <f t="shared" si="1"/>
        <v>2.6126109600711528E-3</v>
      </c>
      <c r="T76" s="73">
        <f>Q76/'סכום נכסי הקרן'!$C$41</f>
        <v>6.0833363296141458E-4</v>
      </c>
    </row>
    <row r="77" spans="1:20">
      <c r="A77" s="69" t="s">
        <v>468</v>
      </c>
      <c r="B77" s="54" t="s">
        <v>469</v>
      </c>
      <c r="C77" s="70" t="s">
        <v>123</v>
      </c>
      <c r="D77" s="70" t="s">
        <v>29</v>
      </c>
      <c r="E77" s="54" t="s">
        <v>365</v>
      </c>
      <c r="F77" s="70" t="s">
        <v>337</v>
      </c>
      <c r="G77" s="54" t="s">
        <v>461</v>
      </c>
      <c r="H77" s="54" t="s">
        <v>133</v>
      </c>
      <c r="I77" s="118" t="s">
        <v>3308</v>
      </c>
      <c r="J77" s="72">
        <v>4.8999999999644199</v>
      </c>
      <c r="K77" s="70" t="s">
        <v>135</v>
      </c>
      <c r="L77" s="71">
        <v>1.1699999999999999E-2</v>
      </c>
      <c r="M77" s="71">
        <v>3.3899999999707456E-2</v>
      </c>
      <c r="N77" s="72">
        <v>50576.241480999997</v>
      </c>
      <c r="O77" s="80">
        <v>100.03</v>
      </c>
      <c r="P77" s="118" t="s">
        <v>3308</v>
      </c>
      <c r="Q77" s="72">
        <v>50.591414532000002</v>
      </c>
      <c r="R77" s="73">
        <v>7.0112283199981636E-5</v>
      </c>
      <c r="S77" s="73">
        <f t="shared" si="1"/>
        <v>7.0230912592526157E-4</v>
      </c>
      <c r="T77" s="73">
        <f>Q77/'סכום נכסי הקרן'!$C$41</f>
        <v>1.6352923131901522E-4</v>
      </c>
    </row>
    <row r="78" spans="1:20">
      <c r="A78" s="69" t="s">
        <v>470</v>
      </c>
      <c r="B78" s="54" t="s">
        <v>471</v>
      </c>
      <c r="C78" s="70" t="s">
        <v>123</v>
      </c>
      <c r="D78" s="70" t="s">
        <v>29</v>
      </c>
      <c r="E78" s="54" t="s">
        <v>365</v>
      </c>
      <c r="F78" s="70" t="s">
        <v>337</v>
      </c>
      <c r="G78" s="54" t="s">
        <v>461</v>
      </c>
      <c r="H78" s="54" t="s">
        <v>133</v>
      </c>
      <c r="I78" s="118" t="s">
        <v>3308</v>
      </c>
      <c r="J78" s="72">
        <v>3.250000000001255</v>
      </c>
      <c r="K78" s="70" t="s">
        <v>135</v>
      </c>
      <c r="L78" s="71">
        <v>3.3500000000000002E-2</v>
      </c>
      <c r="M78" s="71">
        <v>2.8100000000004521E-2</v>
      </c>
      <c r="N78" s="72">
        <v>174089.19808599996</v>
      </c>
      <c r="O78" s="80">
        <v>114.41</v>
      </c>
      <c r="P78" s="118" t="s">
        <v>3308</v>
      </c>
      <c r="Q78" s="72">
        <v>199.175455511</v>
      </c>
      <c r="R78" s="73">
        <v>2.6122667366055321E-4</v>
      </c>
      <c r="S78" s="73">
        <f t="shared" si="1"/>
        <v>2.764950167131971E-3</v>
      </c>
      <c r="T78" s="73">
        <f>Q78/'סכום נכסי הקרן'!$C$41</f>
        <v>6.4380506927171955E-4</v>
      </c>
    </row>
    <row r="79" spans="1:20">
      <c r="A79" s="69" t="s">
        <v>472</v>
      </c>
      <c r="B79" s="54" t="s">
        <v>473</v>
      </c>
      <c r="C79" s="70" t="s">
        <v>123</v>
      </c>
      <c r="D79" s="70" t="s">
        <v>29</v>
      </c>
      <c r="E79" s="54" t="s">
        <v>365</v>
      </c>
      <c r="F79" s="70" t="s">
        <v>337</v>
      </c>
      <c r="G79" s="54" t="s">
        <v>461</v>
      </c>
      <c r="H79" s="54" t="s">
        <v>133</v>
      </c>
      <c r="I79" s="118" t="s">
        <v>3308</v>
      </c>
      <c r="J79" s="72">
        <v>4.9299999999966477</v>
      </c>
      <c r="K79" s="70" t="s">
        <v>135</v>
      </c>
      <c r="L79" s="71">
        <v>1.3300000000000001E-2</v>
      </c>
      <c r="M79" s="71">
        <v>3.3799999999983815E-2</v>
      </c>
      <c r="N79" s="72">
        <v>770224.75061500003</v>
      </c>
      <c r="O79" s="80">
        <v>101.09</v>
      </c>
      <c r="P79" s="118" t="s">
        <v>3308</v>
      </c>
      <c r="Q79" s="72">
        <v>778.62016477700001</v>
      </c>
      <c r="R79" s="73">
        <v>6.4861031630736841E-4</v>
      </c>
      <c r="S79" s="73">
        <f t="shared" si="1"/>
        <v>1.0808791420655706E-2</v>
      </c>
      <c r="T79" s="73">
        <f>Q79/'סכום נכסי הקרן'!$C$41</f>
        <v>2.5167740062877865E-3</v>
      </c>
    </row>
    <row r="80" spans="1:20">
      <c r="A80" s="69" t="s">
        <v>474</v>
      </c>
      <c r="B80" s="54" t="s">
        <v>475</v>
      </c>
      <c r="C80" s="70" t="s">
        <v>123</v>
      </c>
      <c r="D80" s="70" t="s">
        <v>29</v>
      </c>
      <c r="E80" s="54" t="s">
        <v>365</v>
      </c>
      <c r="F80" s="70" t="s">
        <v>337</v>
      </c>
      <c r="G80" s="54" t="s">
        <v>457</v>
      </c>
      <c r="H80" s="54" t="s">
        <v>316</v>
      </c>
      <c r="I80" s="118" t="s">
        <v>3308</v>
      </c>
      <c r="J80" s="72">
        <v>5.5999999999980581</v>
      </c>
      <c r="K80" s="70" t="s">
        <v>135</v>
      </c>
      <c r="L80" s="71">
        <v>1.8700000000000001E-2</v>
      </c>
      <c r="M80" s="71">
        <v>3.5199999999986409E-2</v>
      </c>
      <c r="N80" s="72">
        <v>420551.49526</v>
      </c>
      <c r="O80" s="80">
        <v>97.98</v>
      </c>
      <c r="P80" s="118" t="s">
        <v>3308</v>
      </c>
      <c r="Q80" s="72">
        <v>412.05635262800001</v>
      </c>
      <c r="R80" s="73">
        <v>7.5213329364177332E-4</v>
      </c>
      <c r="S80" s="73">
        <f t="shared" si="1"/>
        <v>5.7201590333687338E-3</v>
      </c>
      <c r="T80" s="73">
        <f>Q80/'סכום נכסי הקרן'!$C$41</f>
        <v>1.3319109423744768E-3</v>
      </c>
    </row>
    <row r="81" spans="1:20">
      <c r="A81" s="69" t="s">
        <v>476</v>
      </c>
      <c r="B81" s="54" t="s">
        <v>477</v>
      </c>
      <c r="C81" s="70" t="s">
        <v>123</v>
      </c>
      <c r="D81" s="70" t="s">
        <v>29</v>
      </c>
      <c r="E81" s="54" t="s">
        <v>478</v>
      </c>
      <c r="F81" s="70" t="s">
        <v>308</v>
      </c>
      <c r="G81" s="54" t="s">
        <v>461</v>
      </c>
      <c r="H81" s="54" t="s">
        <v>133</v>
      </c>
      <c r="I81" s="118" t="s">
        <v>3308</v>
      </c>
      <c r="J81" s="72">
        <v>4.1399999999948207</v>
      </c>
      <c r="K81" s="70" t="s">
        <v>135</v>
      </c>
      <c r="L81" s="71">
        <v>1.09E-2</v>
      </c>
      <c r="M81" s="71">
        <v>3.4599999999965471E-2</v>
      </c>
      <c r="N81" s="72">
        <v>7.0565420000000003</v>
      </c>
      <c r="O81" s="80">
        <v>4925250</v>
      </c>
      <c r="P81" s="118" t="s">
        <v>3308</v>
      </c>
      <c r="Q81" s="72">
        <v>347.55235972000003</v>
      </c>
      <c r="R81" s="73">
        <v>3.8859749986232722E-4</v>
      </c>
      <c r="S81" s="73">
        <f t="shared" si="1"/>
        <v>4.824715739343963E-3</v>
      </c>
      <c r="T81" s="73">
        <f>Q81/'סכום נכסי הקרן'!$C$41</f>
        <v>1.1234113683888461E-3</v>
      </c>
    </row>
    <row r="82" spans="1:20">
      <c r="A82" s="69" t="s">
        <v>479</v>
      </c>
      <c r="B82" s="54" t="s">
        <v>480</v>
      </c>
      <c r="C82" s="70" t="s">
        <v>123</v>
      </c>
      <c r="D82" s="70" t="s">
        <v>29</v>
      </c>
      <c r="E82" s="54" t="s">
        <v>478</v>
      </c>
      <c r="F82" s="70" t="s">
        <v>308</v>
      </c>
      <c r="G82" s="54" t="s">
        <v>461</v>
      </c>
      <c r="H82" s="54" t="s">
        <v>133</v>
      </c>
      <c r="I82" s="118" t="s">
        <v>3308</v>
      </c>
      <c r="J82" s="72">
        <v>4.7700000000061991</v>
      </c>
      <c r="K82" s="70" t="s">
        <v>135</v>
      </c>
      <c r="L82" s="71">
        <v>2.9900000000000003E-2</v>
      </c>
      <c r="M82" s="71">
        <v>3.4400000000021212E-2</v>
      </c>
      <c r="N82" s="72">
        <v>5.7909670000000002</v>
      </c>
      <c r="O82" s="80">
        <v>5209470</v>
      </c>
      <c r="P82" s="118" t="s">
        <v>3308</v>
      </c>
      <c r="Q82" s="72">
        <v>301.67869206899996</v>
      </c>
      <c r="R82" s="73">
        <v>3.6193543750000001E-4</v>
      </c>
      <c r="S82" s="73">
        <f t="shared" si="1"/>
        <v>4.1878982925698345E-3</v>
      </c>
      <c r="T82" s="73">
        <f>Q82/'סכום נכסי הקרן'!$C$41</f>
        <v>9.7513155296666482E-4</v>
      </c>
    </row>
    <row r="83" spans="1:20">
      <c r="A83" s="69" t="s">
        <v>481</v>
      </c>
      <c r="B83" s="54" t="s">
        <v>482</v>
      </c>
      <c r="C83" s="70" t="s">
        <v>123</v>
      </c>
      <c r="D83" s="70" t="s">
        <v>29</v>
      </c>
      <c r="E83" s="54" t="s">
        <v>478</v>
      </c>
      <c r="F83" s="70" t="s">
        <v>308</v>
      </c>
      <c r="G83" s="54" t="s">
        <v>461</v>
      </c>
      <c r="H83" s="54" t="s">
        <v>133</v>
      </c>
      <c r="I83" s="118" t="s">
        <v>3308</v>
      </c>
      <c r="J83" s="72">
        <v>2.4100000000121868</v>
      </c>
      <c r="K83" s="70" t="s">
        <v>135</v>
      </c>
      <c r="L83" s="71">
        <v>2.3199999999999998E-2</v>
      </c>
      <c r="M83" s="71">
        <v>2.5500000000074838E-2</v>
      </c>
      <c r="N83" s="72">
        <v>0.83325800000000005</v>
      </c>
      <c r="O83" s="80">
        <v>5612952</v>
      </c>
      <c r="P83" s="118" t="s">
        <v>3308</v>
      </c>
      <c r="Q83" s="72">
        <v>46.770354523000002</v>
      </c>
      <c r="R83" s="73">
        <v>1.3887633333333334E-4</v>
      </c>
      <c r="S83" s="73">
        <f t="shared" si="1"/>
        <v>6.4926523814601484E-4</v>
      </c>
      <c r="T83" s="73">
        <f>Q83/'סכום נכסי הקרן'!$C$41</f>
        <v>1.5117822251888832E-4</v>
      </c>
    </row>
    <row r="84" spans="1:20">
      <c r="A84" s="69" t="s">
        <v>483</v>
      </c>
      <c r="B84" s="54" t="s">
        <v>484</v>
      </c>
      <c r="C84" s="70" t="s">
        <v>123</v>
      </c>
      <c r="D84" s="70" t="s">
        <v>29</v>
      </c>
      <c r="E84" s="54" t="s">
        <v>485</v>
      </c>
      <c r="F84" s="70" t="s">
        <v>308</v>
      </c>
      <c r="G84" s="54" t="s">
        <v>461</v>
      </c>
      <c r="H84" s="54" t="s">
        <v>133</v>
      </c>
      <c r="I84" s="118" t="s">
        <v>3308</v>
      </c>
      <c r="J84" s="72">
        <v>1.8100000000010861</v>
      </c>
      <c r="K84" s="70" t="s">
        <v>135</v>
      </c>
      <c r="L84" s="71">
        <v>1.46E-2</v>
      </c>
      <c r="M84" s="71">
        <v>2.4400000000006469E-2</v>
      </c>
      <c r="N84" s="72">
        <v>7.9351239999999992</v>
      </c>
      <c r="O84" s="80">
        <v>5454999</v>
      </c>
      <c r="P84" s="118" t="s">
        <v>3308</v>
      </c>
      <c r="Q84" s="72">
        <v>432.86092831299993</v>
      </c>
      <c r="R84" s="73">
        <v>2.9794330342056846E-4</v>
      </c>
      <c r="S84" s="73">
        <f t="shared" si="1"/>
        <v>6.0089677867855087E-3</v>
      </c>
      <c r="T84" s="73">
        <f>Q84/'סכום נכסי הקרן'!$C$41</f>
        <v>1.3991586424271089E-3</v>
      </c>
    </row>
    <row r="85" spans="1:20">
      <c r="A85" s="69" t="s">
        <v>486</v>
      </c>
      <c r="B85" s="54" t="s">
        <v>487</v>
      </c>
      <c r="C85" s="70" t="s">
        <v>123</v>
      </c>
      <c r="D85" s="70" t="s">
        <v>29</v>
      </c>
      <c r="E85" s="54" t="s">
        <v>485</v>
      </c>
      <c r="F85" s="70" t="s">
        <v>308</v>
      </c>
      <c r="G85" s="54" t="s">
        <v>461</v>
      </c>
      <c r="H85" s="54" t="s">
        <v>133</v>
      </c>
      <c r="I85" s="118" t="s">
        <v>3308</v>
      </c>
      <c r="J85" s="72">
        <v>2.4299999999997817</v>
      </c>
      <c r="K85" s="70" t="s">
        <v>135</v>
      </c>
      <c r="L85" s="71">
        <v>2.4199999999999999E-2</v>
      </c>
      <c r="M85" s="71">
        <v>2.8599999999995632E-2</v>
      </c>
      <c r="N85" s="72">
        <v>8.2018360000000001</v>
      </c>
      <c r="O85" s="80">
        <v>5585000</v>
      </c>
      <c r="P85" s="118" t="s">
        <v>3308</v>
      </c>
      <c r="Q85" s="72">
        <v>458.07254677000003</v>
      </c>
      <c r="R85" s="73">
        <v>2.708306696605468E-4</v>
      </c>
      <c r="S85" s="73">
        <f t="shared" si="1"/>
        <v>6.358955030381897E-3</v>
      </c>
      <c r="T85" s="73">
        <f>Q85/'סכום נכסי הקרן'!$C$41</f>
        <v>1.4806514535042482E-3</v>
      </c>
    </row>
    <row r="86" spans="1:20">
      <c r="A86" s="69" t="s">
        <v>488</v>
      </c>
      <c r="B86" s="54" t="s">
        <v>489</v>
      </c>
      <c r="C86" s="70" t="s">
        <v>123</v>
      </c>
      <c r="D86" s="70" t="s">
        <v>29</v>
      </c>
      <c r="E86" s="54" t="s">
        <v>485</v>
      </c>
      <c r="F86" s="70" t="s">
        <v>308</v>
      </c>
      <c r="G86" s="54" t="s">
        <v>461</v>
      </c>
      <c r="H86" s="54" t="s">
        <v>133</v>
      </c>
      <c r="I86" s="118" t="s">
        <v>3308</v>
      </c>
      <c r="J86" s="72">
        <v>3.8199999999952312</v>
      </c>
      <c r="K86" s="70" t="s">
        <v>135</v>
      </c>
      <c r="L86" s="71">
        <v>2E-3</v>
      </c>
      <c r="M86" s="71">
        <v>3.0599999999974065E-2</v>
      </c>
      <c r="N86" s="72">
        <v>4.8966969999999996</v>
      </c>
      <c r="O86" s="80">
        <v>4882000</v>
      </c>
      <c r="P86" s="118" t="s">
        <v>3308</v>
      </c>
      <c r="Q86" s="72">
        <v>239.056727827</v>
      </c>
      <c r="R86" s="73">
        <v>4.2721139417204671E-4</v>
      </c>
      <c r="S86" s="73">
        <f t="shared" si="1"/>
        <v>3.3185812873553658E-3</v>
      </c>
      <c r="T86" s="73">
        <f>Q86/'סכום נכסי הקרן'!$C$41</f>
        <v>7.727153570387215E-4</v>
      </c>
    </row>
    <row r="87" spans="1:20">
      <c r="A87" s="69" t="s">
        <v>490</v>
      </c>
      <c r="B87" s="54" t="s">
        <v>491</v>
      </c>
      <c r="C87" s="70" t="s">
        <v>123</v>
      </c>
      <c r="D87" s="70" t="s">
        <v>29</v>
      </c>
      <c r="E87" s="54" t="s">
        <v>485</v>
      </c>
      <c r="F87" s="70" t="s">
        <v>308</v>
      </c>
      <c r="G87" s="54" t="s">
        <v>461</v>
      </c>
      <c r="H87" s="54" t="s">
        <v>133</v>
      </c>
      <c r="I87" s="118" t="s">
        <v>3308</v>
      </c>
      <c r="J87" s="72">
        <v>4.6200000000056081</v>
      </c>
      <c r="K87" s="70" t="s">
        <v>135</v>
      </c>
      <c r="L87" s="71">
        <v>3.1699999999999999E-2</v>
      </c>
      <c r="M87" s="71">
        <v>3.3200000000032717E-2</v>
      </c>
      <c r="N87" s="72">
        <v>6.6451430000000009</v>
      </c>
      <c r="O87" s="80">
        <v>5151111</v>
      </c>
      <c r="P87" s="118" t="s">
        <v>3308</v>
      </c>
      <c r="Q87" s="72">
        <v>342.29869163400002</v>
      </c>
      <c r="R87" s="73">
        <v>3.9343653049141511E-4</v>
      </c>
      <c r="S87" s="73">
        <f t="shared" si="1"/>
        <v>4.7517844114593416E-3</v>
      </c>
      <c r="T87" s="73">
        <f>Q87/'סכום נכסי הקרן'!$C$41</f>
        <v>1.1064296668164299E-3</v>
      </c>
    </row>
    <row r="88" spans="1:20">
      <c r="A88" s="69" t="s">
        <v>492</v>
      </c>
      <c r="B88" s="54" t="s">
        <v>493</v>
      </c>
      <c r="C88" s="70" t="s">
        <v>123</v>
      </c>
      <c r="D88" s="70" t="s">
        <v>29</v>
      </c>
      <c r="E88" s="54" t="s">
        <v>494</v>
      </c>
      <c r="F88" s="70" t="s">
        <v>380</v>
      </c>
      <c r="G88" s="54" t="s">
        <v>457</v>
      </c>
      <c r="H88" s="54" t="s">
        <v>316</v>
      </c>
      <c r="I88" s="118" t="s">
        <v>3308</v>
      </c>
      <c r="J88" s="72">
        <v>0.40999999999774656</v>
      </c>
      <c r="K88" s="70" t="s">
        <v>135</v>
      </c>
      <c r="L88" s="71">
        <v>3.85E-2</v>
      </c>
      <c r="M88" s="71">
        <v>3.4399999999984977E-2</v>
      </c>
      <c r="N88" s="72">
        <v>115124.572206</v>
      </c>
      <c r="O88" s="80">
        <v>115.64</v>
      </c>
      <c r="P88" s="118" t="s">
        <v>3308</v>
      </c>
      <c r="Q88" s="72">
        <v>133.13005523000001</v>
      </c>
      <c r="R88" s="73">
        <v>4.6049828882399998E-4</v>
      </c>
      <c r="S88" s="73">
        <f t="shared" si="1"/>
        <v>1.8481090830900491E-3</v>
      </c>
      <c r="T88" s="73">
        <f>Q88/'סכום נכסי הקרן'!$C$41</f>
        <v>4.3032312495333775E-4</v>
      </c>
    </row>
    <row r="89" spans="1:20">
      <c r="A89" s="69" t="s">
        <v>495</v>
      </c>
      <c r="B89" s="54" t="s">
        <v>496</v>
      </c>
      <c r="C89" s="70" t="s">
        <v>123</v>
      </c>
      <c r="D89" s="70" t="s">
        <v>29</v>
      </c>
      <c r="E89" s="54" t="s">
        <v>383</v>
      </c>
      <c r="F89" s="70" t="s">
        <v>337</v>
      </c>
      <c r="G89" s="54" t="s">
        <v>461</v>
      </c>
      <c r="H89" s="54" t="s">
        <v>133</v>
      </c>
      <c r="I89" s="118" t="s">
        <v>3308</v>
      </c>
      <c r="J89" s="72">
        <v>3.8999999999960435</v>
      </c>
      <c r="K89" s="70" t="s">
        <v>135</v>
      </c>
      <c r="L89" s="71">
        <v>2.4E-2</v>
      </c>
      <c r="M89" s="71">
        <v>2.5599999999964387E-2</v>
      </c>
      <c r="N89" s="72">
        <v>358116.59471799998</v>
      </c>
      <c r="O89" s="80">
        <v>112.91</v>
      </c>
      <c r="P89" s="118" t="s">
        <v>3308</v>
      </c>
      <c r="Q89" s="72">
        <v>404.34944352399998</v>
      </c>
      <c r="R89" s="73">
        <v>3.3228147479723113E-4</v>
      </c>
      <c r="S89" s="73">
        <f t="shared" si="1"/>
        <v>5.6131718568589312E-3</v>
      </c>
      <c r="T89" s="73">
        <f>Q89/'סכום נכסי הקרן'!$C$41</f>
        <v>1.3069995036791725E-3</v>
      </c>
    </row>
    <row r="90" spans="1:20">
      <c r="A90" s="69" t="s">
        <v>497</v>
      </c>
      <c r="B90" s="54" t="s">
        <v>498</v>
      </c>
      <c r="C90" s="70" t="s">
        <v>123</v>
      </c>
      <c r="D90" s="70" t="s">
        <v>29</v>
      </c>
      <c r="E90" s="54" t="s">
        <v>383</v>
      </c>
      <c r="F90" s="70" t="s">
        <v>337</v>
      </c>
      <c r="G90" s="54" t="s">
        <v>461</v>
      </c>
      <c r="H90" s="54" t="s">
        <v>133</v>
      </c>
      <c r="I90" s="118" t="s">
        <v>3308</v>
      </c>
      <c r="J90" s="72">
        <v>6.0600000000133125</v>
      </c>
      <c r="K90" s="70" t="s">
        <v>135</v>
      </c>
      <c r="L90" s="71">
        <v>1.4999999999999999E-2</v>
      </c>
      <c r="M90" s="71">
        <v>3.0800000000035879E-2</v>
      </c>
      <c r="N90" s="72">
        <v>215764.48278600001</v>
      </c>
      <c r="O90" s="80">
        <v>98.18</v>
      </c>
      <c r="P90" s="118" t="s">
        <v>3308</v>
      </c>
      <c r="Q90" s="72">
        <v>211.83757790300001</v>
      </c>
      <c r="R90" s="73">
        <v>8.2423356308201023E-4</v>
      </c>
      <c r="S90" s="73">
        <f t="shared" si="1"/>
        <v>2.9407255272745382E-3</v>
      </c>
      <c r="T90" s="73">
        <f>Q90/'סכום נכסי הקרן'!$C$41</f>
        <v>6.8473349874509089E-4</v>
      </c>
    </row>
    <row r="91" spans="1:20">
      <c r="A91" s="69" t="s">
        <v>499</v>
      </c>
      <c r="B91" s="54" t="s">
        <v>500</v>
      </c>
      <c r="C91" s="70" t="s">
        <v>123</v>
      </c>
      <c r="D91" s="70" t="s">
        <v>29</v>
      </c>
      <c r="E91" s="54" t="s">
        <v>501</v>
      </c>
      <c r="F91" s="70" t="s">
        <v>380</v>
      </c>
      <c r="G91" s="54" t="s">
        <v>461</v>
      </c>
      <c r="H91" s="54" t="s">
        <v>133</v>
      </c>
      <c r="I91" s="118" t="s">
        <v>3308</v>
      </c>
      <c r="J91" s="72">
        <v>1.539999999998386</v>
      </c>
      <c r="K91" s="70" t="s">
        <v>135</v>
      </c>
      <c r="L91" s="71">
        <v>2.4799999999999999E-2</v>
      </c>
      <c r="M91" s="71">
        <v>1.8299999999921161E-2</v>
      </c>
      <c r="N91" s="72">
        <v>141401.985369</v>
      </c>
      <c r="O91" s="80">
        <v>113.92</v>
      </c>
      <c r="P91" s="118" t="s">
        <v>3308</v>
      </c>
      <c r="Q91" s="72">
        <v>161.085144869</v>
      </c>
      <c r="R91" s="73">
        <v>3.3389985717622336E-4</v>
      </c>
      <c r="S91" s="73">
        <f t="shared" si="1"/>
        <v>2.2361811453390718E-3</v>
      </c>
      <c r="T91" s="73">
        <f>Q91/'סכום נכסי הקרן'!$C$41</f>
        <v>5.2068379904020865E-4</v>
      </c>
    </row>
    <row r="92" spans="1:20">
      <c r="A92" s="69" t="s">
        <v>502</v>
      </c>
      <c r="B92" s="54" t="s">
        <v>503</v>
      </c>
      <c r="C92" s="70" t="s">
        <v>123</v>
      </c>
      <c r="D92" s="70" t="s">
        <v>29</v>
      </c>
      <c r="E92" s="54" t="s">
        <v>504</v>
      </c>
      <c r="F92" s="70" t="s">
        <v>337</v>
      </c>
      <c r="G92" s="54" t="s">
        <v>457</v>
      </c>
      <c r="H92" s="54" t="s">
        <v>316</v>
      </c>
      <c r="I92" s="118" t="s">
        <v>3308</v>
      </c>
      <c r="J92" s="72">
        <v>1.9900000000021822</v>
      </c>
      <c r="K92" s="70" t="s">
        <v>135</v>
      </c>
      <c r="L92" s="71">
        <v>1.3999999999999999E-2</v>
      </c>
      <c r="M92" s="71">
        <v>2.6100000000021821E-2</v>
      </c>
      <c r="N92" s="72">
        <v>208774.04646099999</v>
      </c>
      <c r="O92" s="80">
        <v>109.74</v>
      </c>
      <c r="P92" s="118" t="s">
        <v>3308</v>
      </c>
      <c r="Q92" s="72">
        <v>229.10862945</v>
      </c>
      <c r="R92" s="73">
        <v>2.0699389893020026E-4</v>
      </c>
      <c r="S92" s="73">
        <f t="shared" si="1"/>
        <v>3.1804819608115269E-3</v>
      </c>
      <c r="T92" s="73">
        <f>Q92/'סכום נכסי הקרן'!$C$41</f>
        <v>7.4055960698259744E-4</v>
      </c>
    </row>
    <row r="93" spans="1:20">
      <c r="A93" s="69" t="s">
        <v>505</v>
      </c>
      <c r="B93" s="54" t="s">
        <v>506</v>
      </c>
      <c r="C93" s="70" t="s">
        <v>123</v>
      </c>
      <c r="D93" s="70" t="s">
        <v>29</v>
      </c>
      <c r="E93" s="54" t="s">
        <v>307</v>
      </c>
      <c r="F93" s="70" t="s">
        <v>308</v>
      </c>
      <c r="G93" s="54" t="s">
        <v>461</v>
      </c>
      <c r="H93" s="54" t="s">
        <v>133</v>
      </c>
      <c r="I93" s="118" t="s">
        <v>3308</v>
      </c>
      <c r="J93" s="72">
        <v>2.4199999999965192</v>
      </c>
      <c r="K93" s="70" t="s">
        <v>135</v>
      </c>
      <c r="L93" s="71">
        <v>1.89E-2</v>
      </c>
      <c r="M93" s="71">
        <v>2.7600000000004354E-2</v>
      </c>
      <c r="N93" s="72">
        <v>3.3365170000000002</v>
      </c>
      <c r="O93" s="80">
        <v>5510000</v>
      </c>
      <c r="P93" s="118" t="s">
        <v>3308</v>
      </c>
      <c r="Q93" s="72">
        <v>183.842100042</v>
      </c>
      <c r="R93" s="73">
        <v>4.1706462500000003E-4</v>
      </c>
      <c r="S93" s="73">
        <f t="shared" si="1"/>
        <v>2.5520927964387029E-3</v>
      </c>
      <c r="T93" s="73">
        <f>Q93/'סכום נכסי הקרן'!$C$41</f>
        <v>5.9424227573091481E-4</v>
      </c>
    </row>
    <row r="94" spans="1:20">
      <c r="A94" s="69" t="s">
        <v>507</v>
      </c>
      <c r="B94" s="54" t="s">
        <v>508</v>
      </c>
      <c r="C94" s="70" t="s">
        <v>123</v>
      </c>
      <c r="D94" s="70" t="s">
        <v>29</v>
      </c>
      <c r="E94" s="54" t="s">
        <v>307</v>
      </c>
      <c r="F94" s="70" t="s">
        <v>308</v>
      </c>
      <c r="G94" s="54" t="s">
        <v>461</v>
      </c>
      <c r="H94" s="54" t="s">
        <v>133</v>
      </c>
      <c r="I94" s="118" t="s">
        <v>3308</v>
      </c>
      <c r="J94" s="72">
        <v>4.1300000000044088</v>
      </c>
      <c r="K94" s="70" t="s">
        <v>135</v>
      </c>
      <c r="L94" s="71">
        <v>3.3099999999999997E-2</v>
      </c>
      <c r="M94" s="71">
        <v>3.6000000000045607E-2</v>
      </c>
      <c r="N94" s="72">
        <v>5.0535860000000001</v>
      </c>
      <c r="O94" s="80">
        <v>5205991</v>
      </c>
      <c r="P94" s="118" t="s">
        <v>3308</v>
      </c>
      <c r="Q94" s="72">
        <v>263.08922056799997</v>
      </c>
      <c r="R94" s="73">
        <v>3.6022424976833701E-4</v>
      </c>
      <c r="S94" s="73">
        <f t="shared" si="1"/>
        <v>3.6521999285194923E-3</v>
      </c>
      <c r="T94" s="73">
        <f>Q94/'סכום נכסי הקרן'!$C$41</f>
        <v>8.5039681941668545E-4</v>
      </c>
    </row>
    <row r="95" spans="1:20">
      <c r="A95" s="69" t="s">
        <v>509</v>
      </c>
      <c r="B95" s="54" t="s">
        <v>510</v>
      </c>
      <c r="C95" s="70" t="s">
        <v>123</v>
      </c>
      <c r="D95" s="70" t="s">
        <v>29</v>
      </c>
      <c r="E95" s="54" t="s">
        <v>307</v>
      </c>
      <c r="F95" s="70" t="s">
        <v>308</v>
      </c>
      <c r="G95" s="54" t="s">
        <v>461</v>
      </c>
      <c r="H95" s="54" t="s">
        <v>133</v>
      </c>
      <c r="I95" s="118" t="s">
        <v>3308</v>
      </c>
      <c r="J95" s="72">
        <v>5.0899999999920782</v>
      </c>
      <c r="K95" s="70" t="s">
        <v>135</v>
      </c>
      <c r="L95" s="71">
        <v>3.3599999999999998E-2</v>
      </c>
      <c r="M95" s="71">
        <v>3.369999999996335E-2</v>
      </c>
      <c r="N95" s="72">
        <v>3.3835840000000004</v>
      </c>
      <c r="O95" s="80">
        <v>4999400</v>
      </c>
      <c r="P95" s="118" t="s">
        <v>3308</v>
      </c>
      <c r="Q95" s="72">
        <v>169.15891322600001</v>
      </c>
      <c r="R95" s="73">
        <v>3.0515728715728717E-4</v>
      </c>
      <c r="S95" s="73">
        <f t="shared" si="1"/>
        <v>2.3482610555408544E-3</v>
      </c>
      <c r="T95" s="73">
        <f>Q95/'סכום נכסי הקרן'!$C$41</f>
        <v>5.4678105576808458E-4</v>
      </c>
    </row>
    <row r="96" spans="1:20">
      <c r="A96" s="69" t="s">
        <v>511</v>
      </c>
      <c r="B96" s="54" t="s">
        <v>512</v>
      </c>
      <c r="C96" s="70" t="s">
        <v>123</v>
      </c>
      <c r="D96" s="70" t="s">
        <v>29</v>
      </c>
      <c r="E96" s="54" t="s">
        <v>307</v>
      </c>
      <c r="F96" s="70" t="s">
        <v>308</v>
      </c>
      <c r="G96" s="54" t="s">
        <v>461</v>
      </c>
      <c r="H96" s="54" t="s">
        <v>133</v>
      </c>
      <c r="I96" s="118" t="s">
        <v>3308</v>
      </c>
      <c r="J96" s="72">
        <v>0.98000000000091037</v>
      </c>
      <c r="K96" s="70" t="s">
        <v>135</v>
      </c>
      <c r="L96" s="71">
        <v>1.89E-2</v>
      </c>
      <c r="M96" s="71">
        <v>2.1799999999993932E-2</v>
      </c>
      <c r="N96" s="72">
        <v>4.8147650000000004</v>
      </c>
      <c r="O96" s="80">
        <v>5475488</v>
      </c>
      <c r="P96" s="118" t="s">
        <v>3308</v>
      </c>
      <c r="Q96" s="72">
        <v>263.63189901200002</v>
      </c>
      <c r="R96" s="73">
        <v>2.2088104413248925E-4</v>
      </c>
      <c r="S96" s="73">
        <f t="shared" si="1"/>
        <v>3.659733381125825E-3</v>
      </c>
      <c r="T96" s="73">
        <f>Q96/'סכום נכסי הקרן'!$C$41</f>
        <v>8.5215094686344017E-4</v>
      </c>
    </row>
    <row r="97" spans="1:20">
      <c r="A97" s="69" t="s">
        <v>513</v>
      </c>
      <c r="B97" s="54" t="s">
        <v>514</v>
      </c>
      <c r="C97" s="70" t="s">
        <v>123</v>
      </c>
      <c r="D97" s="70" t="s">
        <v>29</v>
      </c>
      <c r="E97" s="54" t="s">
        <v>515</v>
      </c>
      <c r="F97" s="70" t="s">
        <v>337</v>
      </c>
      <c r="G97" s="54" t="s">
        <v>461</v>
      </c>
      <c r="H97" s="54" t="s">
        <v>133</v>
      </c>
      <c r="I97" s="118" t="s">
        <v>3308</v>
      </c>
      <c r="J97" s="72">
        <v>0.52000000000747593</v>
      </c>
      <c r="K97" s="70" t="s">
        <v>135</v>
      </c>
      <c r="L97" s="71">
        <v>2.75E-2</v>
      </c>
      <c r="M97" s="71">
        <v>3.1800000000005338E-2</v>
      </c>
      <c r="N97" s="72">
        <v>32888.727902999999</v>
      </c>
      <c r="O97" s="80">
        <v>113.88</v>
      </c>
      <c r="P97" s="118" t="s">
        <v>3308</v>
      </c>
      <c r="Q97" s="72">
        <v>37.453685911000001</v>
      </c>
      <c r="R97" s="73">
        <v>1.1895411376090251E-4</v>
      </c>
      <c r="S97" s="73">
        <f t="shared" si="1"/>
        <v>5.1993140848425755E-4</v>
      </c>
      <c r="T97" s="73">
        <f>Q97/'סכום נכסי הקרן'!$C$41</f>
        <v>1.2106347536923738E-4</v>
      </c>
    </row>
    <row r="98" spans="1:20">
      <c r="A98" s="69" t="s">
        <v>516</v>
      </c>
      <c r="B98" s="54" t="s">
        <v>517</v>
      </c>
      <c r="C98" s="70" t="s">
        <v>123</v>
      </c>
      <c r="D98" s="70" t="s">
        <v>29</v>
      </c>
      <c r="E98" s="54" t="s">
        <v>515</v>
      </c>
      <c r="F98" s="70" t="s">
        <v>337</v>
      </c>
      <c r="G98" s="54" t="s">
        <v>461</v>
      </c>
      <c r="H98" s="54" t="s">
        <v>133</v>
      </c>
      <c r="I98" s="118" t="s">
        <v>3308</v>
      </c>
      <c r="J98" s="72">
        <v>3.6299999999996664</v>
      </c>
      <c r="K98" s="70" t="s">
        <v>135</v>
      </c>
      <c r="L98" s="71">
        <v>1.9599999999999999E-2</v>
      </c>
      <c r="M98" s="71">
        <v>2.6500000000001852E-2</v>
      </c>
      <c r="N98" s="72">
        <v>245409.404179</v>
      </c>
      <c r="O98" s="80">
        <v>109.84</v>
      </c>
      <c r="P98" s="118" t="s">
        <v>3308</v>
      </c>
      <c r="Q98" s="72">
        <v>269.55768444300003</v>
      </c>
      <c r="R98" s="73">
        <v>2.3349162883096782E-4</v>
      </c>
      <c r="S98" s="73">
        <f t="shared" si="1"/>
        <v>3.7419950301618267E-3</v>
      </c>
      <c r="T98" s="73">
        <f>Q98/'סכום נכסי הקרן'!$C$41</f>
        <v>8.7130516789989522E-4</v>
      </c>
    </row>
    <row r="99" spans="1:20">
      <c r="A99" s="69" t="s">
        <v>518</v>
      </c>
      <c r="B99" s="54" t="s">
        <v>519</v>
      </c>
      <c r="C99" s="70" t="s">
        <v>123</v>
      </c>
      <c r="D99" s="70" t="s">
        <v>29</v>
      </c>
      <c r="E99" s="54" t="s">
        <v>515</v>
      </c>
      <c r="F99" s="70" t="s">
        <v>337</v>
      </c>
      <c r="G99" s="54" t="s">
        <v>461</v>
      </c>
      <c r="H99" s="54" t="s">
        <v>133</v>
      </c>
      <c r="I99" s="118" t="s">
        <v>3308</v>
      </c>
      <c r="J99" s="72">
        <v>5.8300000000017773</v>
      </c>
      <c r="K99" s="70" t="s">
        <v>135</v>
      </c>
      <c r="L99" s="71">
        <v>1.5800000000000002E-2</v>
      </c>
      <c r="M99" s="71">
        <v>3.0600000000007937E-2</v>
      </c>
      <c r="N99" s="72">
        <v>563339.37479300005</v>
      </c>
      <c r="O99" s="80">
        <v>102.86</v>
      </c>
      <c r="P99" s="118" t="s">
        <v>3308</v>
      </c>
      <c r="Q99" s="72">
        <v>579.450857359</v>
      </c>
      <c r="R99" s="73">
        <v>4.7445105982869715E-4</v>
      </c>
      <c r="S99" s="73">
        <f t="shared" si="1"/>
        <v>8.0439266012425296E-3</v>
      </c>
      <c r="T99" s="73">
        <f>Q99/'סכום נכסי הקרן'!$C$41</f>
        <v>1.8729888098132927E-3</v>
      </c>
    </row>
    <row r="100" spans="1:20">
      <c r="A100" s="69" t="s">
        <v>520</v>
      </c>
      <c r="B100" s="54" t="s">
        <v>521</v>
      </c>
      <c r="C100" s="70" t="s">
        <v>123</v>
      </c>
      <c r="D100" s="70" t="s">
        <v>29</v>
      </c>
      <c r="E100" s="54" t="s">
        <v>522</v>
      </c>
      <c r="F100" s="70" t="s">
        <v>380</v>
      </c>
      <c r="G100" s="54" t="s">
        <v>461</v>
      </c>
      <c r="H100" s="54" t="s">
        <v>133</v>
      </c>
      <c r="I100" s="118" t="s">
        <v>3308</v>
      </c>
      <c r="J100" s="72">
        <v>2.7500000000182738</v>
      </c>
      <c r="K100" s="70" t="s">
        <v>135</v>
      </c>
      <c r="L100" s="71">
        <v>2.2499999999999999E-2</v>
      </c>
      <c r="M100" s="71">
        <v>2.0600000000155938E-2</v>
      </c>
      <c r="N100" s="72">
        <v>72066.758461999998</v>
      </c>
      <c r="O100" s="80">
        <v>113.9</v>
      </c>
      <c r="P100" s="118" t="s">
        <v>3308</v>
      </c>
      <c r="Q100" s="72">
        <v>82.084041662000004</v>
      </c>
      <c r="R100" s="73">
        <v>1.7615232521200856E-4</v>
      </c>
      <c r="S100" s="73">
        <f t="shared" si="1"/>
        <v>1.1394892213497671E-3</v>
      </c>
      <c r="T100" s="73">
        <f>Q100/'סכום נכסי הקרן'!$C$41</f>
        <v>2.6532446978833724E-4</v>
      </c>
    </row>
    <row r="101" spans="1:20">
      <c r="A101" s="69" t="s">
        <v>523</v>
      </c>
      <c r="B101" s="54" t="s">
        <v>524</v>
      </c>
      <c r="C101" s="70" t="s">
        <v>123</v>
      </c>
      <c r="D101" s="70" t="s">
        <v>29</v>
      </c>
      <c r="E101" s="54" t="s">
        <v>438</v>
      </c>
      <c r="F101" s="70" t="s">
        <v>337</v>
      </c>
      <c r="G101" s="54" t="s">
        <v>457</v>
      </c>
      <c r="H101" s="54" t="s">
        <v>316</v>
      </c>
      <c r="I101" s="118" t="s">
        <v>3308</v>
      </c>
      <c r="J101" s="72">
        <v>1.9399999999979807</v>
      </c>
      <c r="K101" s="70" t="s">
        <v>135</v>
      </c>
      <c r="L101" s="71">
        <v>2.1499999999999998E-2</v>
      </c>
      <c r="M101" s="71">
        <v>2.6999999999985577E-2</v>
      </c>
      <c r="N101" s="72">
        <v>618773.89280599996</v>
      </c>
      <c r="O101" s="80">
        <v>112.03</v>
      </c>
      <c r="P101" s="118" t="s">
        <v>3308</v>
      </c>
      <c r="Q101" s="72">
        <v>693.21237630999997</v>
      </c>
      <c r="R101" s="73">
        <v>3.1549183969789004E-4</v>
      </c>
      <c r="S101" s="73">
        <f t="shared" si="1"/>
        <v>9.6231620046699495E-3</v>
      </c>
      <c r="T101" s="73">
        <f>Q101/'סכום נכסי הקרן'!$C$41</f>
        <v>2.2407060187475012E-3</v>
      </c>
    </row>
    <row r="102" spans="1:20">
      <c r="A102" s="69" t="s">
        <v>525</v>
      </c>
      <c r="B102" s="54" t="s">
        <v>526</v>
      </c>
      <c r="C102" s="70" t="s">
        <v>123</v>
      </c>
      <c r="D102" s="70" t="s">
        <v>29</v>
      </c>
      <c r="E102" s="54" t="s">
        <v>438</v>
      </c>
      <c r="F102" s="70" t="s">
        <v>337</v>
      </c>
      <c r="G102" s="54" t="s">
        <v>457</v>
      </c>
      <c r="H102" s="54" t="s">
        <v>316</v>
      </c>
      <c r="I102" s="118" t="s">
        <v>3308</v>
      </c>
      <c r="J102" s="72">
        <v>6.9999999999973426</v>
      </c>
      <c r="K102" s="70" t="s">
        <v>135</v>
      </c>
      <c r="L102" s="71">
        <v>1.15E-2</v>
      </c>
      <c r="M102" s="71">
        <v>3.4999999999986715E-2</v>
      </c>
      <c r="N102" s="72">
        <v>397677.60439599998</v>
      </c>
      <c r="O102" s="80">
        <v>94.63</v>
      </c>
      <c r="P102" s="118" t="s">
        <v>3308</v>
      </c>
      <c r="Q102" s="72">
        <v>376.32231658699999</v>
      </c>
      <c r="R102" s="73">
        <v>8.6496391507716243E-4</v>
      </c>
      <c r="S102" s="73">
        <f t="shared" si="1"/>
        <v>5.2240997741072118E-3</v>
      </c>
      <c r="T102" s="73">
        <f>Q102/'סכום נכסי הקרן'!$C$41</f>
        <v>1.2164059797287977E-3</v>
      </c>
    </row>
    <row r="103" spans="1:20">
      <c r="A103" s="69" t="s">
        <v>527</v>
      </c>
      <c r="B103" s="54" t="s">
        <v>528</v>
      </c>
      <c r="C103" s="70" t="s">
        <v>123</v>
      </c>
      <c r="D103" s="70" t="s">
        <v>29</v>
      </c>
      <c r="E103" s="54" t="s">
        <v>529</v>
      </c>
      <c r="F103" s="70" t="s">
        <v>131</v>
      </c>
      <c r="G103" s="54" t="s">
        <v>530</v>
      </c>
      <c r="H103" s="54" t="s">
        <v>316</v>
      </c>
      <c r="I103" s="118" t="s">
        <v>3308</v>
      </c>
      <c r="J103" s="72">
        <v>1.5099999999759921</v>
      </c>
      <c r="K103" s="70" t="s">
        <v>135</v>
      </c>
      <c r="L103" s="71">
        <v>1.8500000000000003E-2</v>
      </c>
      <c r="M103" s="71">
        <v>2.9699999999653216E-2</v>
      </c>
      <c r="N103" s="72">
        <v>34591.881436999996</v>
      </c>
      <c r="O103" s="80">
        <v>108.37</v>
      </c>
      <c r="P103" s="118" t="s">
        <v>3308</v>
      </c>
      <c r="Q103" s="72">
        <v>37.487222789999997</v>
      </c>
      <c r="R103" s="73">
        <v>4.8077110764493234E-5</v>
      </c>
      <c r="S103" s="73">
        <f t="shared" si="1"/>
        <v>5.2039696684815439E-4</v>
      </c>
      <c r="T103" s="73">
        <f>Q103/'סכום נכסי הקרן'!$C$41</f>
        <v>1.2117187834817048E-4</v>
      </c>
    </row>
    <row r="104" spans="1:20">
      <c r="A104" s="69" t="s">
        <v>531</v>
      </c>
      <c r="B104" s="54" t="s">
        <v>532</v>
      </c>
      <c r="C104" s="70" t="s">
        <v>123</v>
      </c>
      <c r="D104" s="70" t="s">
        <v>29</v>
      </c>
      <c r="E104" s="54" t="s">
        <v>529</v>
      </c>
      <c r="F104" s="70" t="s">
        <v>131</v>
      </c>
      <c r="G104" s="54" t="s">
        <v>530</v>
      </c>
      <c r="H104" s="54" t="s">
        <v>316</v>
      </c>
      <c r="I104" s="118" t="s">
        <v>3308</v>
      </c>
      <c r="J104" s="72">
        <v>2.1499999999981139</v>
      </c>
      <c r="K104" s="70" t="s">
        <v>135</v>
      </c>
      <c r="L104" s="71">
        <v>3.2000000000000001E-2</v>
      </c>
      <c r="M104" s="71">
        <v>3.2099999999969403E-2</v>
      </c>
      <c r="N104" s="72">
        <v>459254.44677500002</v>
      </c>
      <c r="O104" s="80">
        <v>103.92</v>
      </c>
      <c r="P104" s="118" t="s">
        <v>3308</v>
      </c>
      <c r="Q104" s="72">
        <v>477.25723292600009</v>
      </c>
      <c r="R104" s="73">
        <v>8.3915656997959008E-4</v>
      </c>
      <c r="S104" s="73">
        <f t="shared" si="1"/>
        <v>6.6252765058735256E-3</v>
      </c>
      <c r="T104" s="73">
        <f>Q104/'סכום נכסי הקרן'!$C$41</f>
        <v>1.5426631013146267E-3</v>
      </c>
    </row>
    <row r="105" spans="1:20">
      <c r="A105" s="69" t="s">
        <v>533</v>
      </c>
      <c r="B105" s="54" t="s">
        <v>534</v>
      </c>
      <c r="C105" s="70" t="s">
        <v>123</v>
      </c>
      <c r="D105" s="70" t="s">
        <v>29</v>
      </c>
      <c r="E105" s="54" t="s">
        <v>535</v>
      </c>
      <c r="F105" s="70" t="s">
        <v>131</v>
      </c>
      <c r="G105" s="54" t="s">
        <v>530</v>
      </c>
      <c r="H105" s="54" t="s">
        <v>316</v>
      </c>
      <c r="I105" s="118" t="s">
        <v>3308</v>
      </c>
      <c r="J105" s="72">
        <v>0.24999999999818212</v>
      </c>
      <c r="K105" s="70" t="s">
        <v>135</v>
      </c>
      <c r="L105" s="71">
        <v>3.15E-2</v>
      </c>
      <c r="M105" s="71">
        <v>6.4800000000116348E-2</v>
      </c>
      <c r="N105" s="72">
        <v>123660.67821300001</v>
      </c>
      <c r="O105" s="80">
        <v>111.21</v>
      </c>
      <c r="P105" s="118" t="s">
        <v>3308</v>
      </c>
      <c r="Q105" s="72">
        <v>137.52303530500001</v>
      </c>
      <c r="R105" s="73">
        <v>9.1199918559937141E-4</v>
      </c>
      <c r="S105" s="73">
        <f t="shared" si="1"/>
        <v>1.9090923551574642E-3</v>
      </c>
      <c r="T105" s="73">
        <f>Q105/'סכום נכסי הקרן'!$C$41</f>
        <v>4.4452278039902826E-4</v>
      </c>
    </row>
    <row r="106" spans="1:20">
      <c r="A106" s="69" t="s">
        <v>536</v>
      </c>
      <c r="B106" s="54" t="s">
        <v>537</v>
      </c>
      <c r="C106" s="70" t="s">
        <v>123</v>
      </c>
      <c r="D106" s="70" t="s">
        <v>29</v>
      </c>
      <c r="E106" s="54" t="s">
        <v>535</v>
      </c>
      <c r="F106" s="70" t="s">
        <v>131</v>
      </c>
      <c r="G106" s="54" t="s">
        <v>530</v>
      </c>
      <c r="H106" s="54" t="s">
        <v>316</v>
      </c>
      <c r="I106" s="118" t="s">
        <v>3308</v>
      </c>
      <c r="J106" s="72">
        <v>2.5800000000014793</v>
      </c>
      <c r="K106" s="70" t="s">
        <v>135</v>
      </c>
      <c r="L106" s="71">
        <v>0.01</v>
      </c>
      <c r="M106" s="71">
        <v>3.6299999999995419E-2</v>
      </c>
      <c r="N106" s="72">
        <v>280376.79099000001</v>
      </c>
      <c r="O106" s="80">
        <v>101.24</v>
      </c>
      <c r="P106" s="118" t="s">
        <v>3308</v>
      </c>
      <c r="Q106" s="72">
        <v>283.85345625100001</v>
      </c>
      <c r="R106" s="73">
        <v>7.5926902389024896E-4</v>
      </c>
      <c r="S106" s="73">
        <f t="shared" si="1"/>
        <v>3.9404486827386478E-3</v>
      </c>
      <c r="T106" s="73">
        <f>Q106/'סכום נכסי הקרן'!$C$41</f>
        <v>9.1751412640599908E-4</v>
      </c>
    </row>
    <row r="107" spans="1:20">
      <c r="A107" s="69" t="s">
        <v>538</v>
      </c>
      <c r="B107" s="54" t="s">
        <v>539</v>
      </c>
      <c r="C107" s="70" t="s">
        <v>123</v>
      </c>
      <c r="D107" s="70" t="s">
        <v>29</v>
      </c>
      <c r="E107" s="54" t="s">
        <v>535</v>
      </c>
      <c r="F107" s="70" t="s">
        <v>131</v>
      </c>
      <c r="G107" s="54" t="s">
        <v>530</v>
      </c>
      <c r="H107" s="54" t="s">
        <v>316</v>
      </c>
      <c r="I107" s="118" t="s">
        <v>3308</v>
      </c>
      <c r="J107" s="72">
        <v>3.1700000000020223</v>
      </c>
      <c r="K107" s="70" t="s">
        <v>135</v>
      </c>
      <c r="L107" s="71">
        <v>3.2300000000000002E-2</v>
      </c>
      <c r="M107" s="71">
        <v>3.7500000000031598E-2</v>
      </c>
      <c r="N107" s="72">
        <v>308531.267574</v>
      </c>
      <c r="O107" s="80">
        <v>102.58</v>
      </c>
      <c r="P107" s="118" t="s">
        <v>3308</v>
      </c>
      <c r="Q107" s="72">
        <v>316.49137620800002</v>
      </c>
      <c r="R107" s="73">
        <v>6.8391797977581292E-4</v>
      </c>
      <c r="S107" s="73">
        <f t="shared" si="1"/>
        <v>4.3935277130259078E-3</v>
      </c>
      <c r="T107" s="73">
        <f>Q107/'סכום נכסי הקרן'!$C$41</f>
        <v>1.0230113537872149E-3</v>
      </c>
    </row>
    <row r="108" spans="1:20">
      <c r="A108" s="69" t="s">
        <v>540</v>
      </c>
      <c r="B108" s="54" t="s">
        <v>541</v>
      </c>
      <c r="C108" s="70" t="s">
        <v>123</v>
      </c>
      <c r="D108" s="70" t="s">
        <v>29</v>
      </c>
      <c r="E108" s="54" t="s">
        <v>542</v>
      </c>
      <c r="F108" s="70" t="s">
        <v>543</v>
      </c>
      <c r="G108" s="54" t="s">
        <v>530</v>
      </c>
      <c r="H108" s="54" t="s">
        <v>316</v>
      </c>
      <c r="I108" s="118" t="s">
        <v>3308</v>
      </c>
      <c r="J108" s="72">
        <v>4.6799999999902475</v>
      </c>
      <c r="K108" s="70" t="s">
        <v>135</v>
      </c>
      <c r="L108" s="71">
        <v>0.03</v>
      </c>
      <c r="M108" s="71">
        <v>3.8399999999951244E-2</v>
      </c>
      <c r="N108" s="72">
        <v>185714.88011999999</v>
      </c>
      <c r="O108" s="80">
        <v>97.18</v>
      </c>
      <c r="P108" s="118" t="s">
        <v>3308</v>
      </c>
      <c r="Q108" s="72">
        <v>180.477730882</v>
      </c>
      <c r="R108" s="73">
        <v>6.6340010902180436E-4</v>
      </c>
      <c r="S108" s="73">
        <f t="shared" si="1"/>
        <v>2.5053886829857182E-3</v>
      </c>
      <c r="T108" s="73">
        <f>Q108/'סכום נכסי הקרן'!$C$41</f>
        <v>5.8336745225152377E-4</v>
      </c>
    </row>
    <row r="109" spans="1:20">
      <c r="A109" s="69" t="s">
        <v>544</v>
      </c>
      <c r="B109" s="54" t="s">
        <v>545</v>
      </c>
      <c r="C109" s="70" t="s">
        <v>123</v>
      </c>
      <c r="D109" s="70" t="s">
        <v>29</v>
      </c>
      <c r="E109" s="54" t="s">
        <v>546</v>
      </c>
      <c r="F109" s="70" t="s">
        <v>337</v>
      </c>
      <c r="G109" s="54" t="s">
        <v>547</v>
      </c>
      <c r="H109" s="54" t="s">
        <v>133</v>
      </c>
      <c r="I109" s="118" t="s">
        <v>3308</v>
      </c>
      <c r="J109" s="72">
        <v>1.8900000000025594</v>
      </c>
      <c r="K109" s="70" t="s">
        <v>135</v>
      </c>
      <c r="L109" s="71">
        <v>2.5000000000000001E-2</v>
      </c>
      <c r="M109" s="71">
        <v>2.639999999997638E-2</v>
      </c>
      <c r="N109" s="72">
        <v>135463.665098</v>
      </c>
      <c r="O109" s="80">
        <v>112.49</v>
      </c>
      <c r="P109" s="118" t="s">
        <v>3308</v>
      </c>
      <c r="Q109" s="72">
        <v>152.38307654899998</v>
      </c>
      <c r="R109" s="73">
        <v>4.1016195871652634E-4</v>
      </c>
      <c r="S109" s="73">
        <f t="shared" si="1"/>
        <v>2.1153791861114749E-3</v>
      </c>
      <c r="T109" s="73">
        <f>Q109/'סכום נכסי הקרן'!$C$41</f>
        <v>4.925556560258429E-4</v>
      </c>
    </row>
    <row r="110" spans="1:20">
      <c r="A110" s="69" t="s">
        <v>548</v>
      </c>
      <c r="B110" s="54" t="s">
        <v>549</v>
      </c>
      <c r="C110" s="70" t="s">
        <v>123</v>
      </c>
      <c r="D110" s="70" t="s">
        <v>29</v>
      </c>
      <c r="E110" s="54" t="s">
        <v>546</v>
      </c>
      <c r="F110" s="70" t="s">
        <v>337</v>
      </c>
      <c r="G110" s="54" t="s">
        <v>547</v>
      </c>
      <c r="H110" s="54" t="s">
        <v>133</v>
      </c>
      <c r="I110" s="118" t="s">
        <v>3308</v>
      </c>
      <c r="J110" s="72">
        <v>5.289999999993598</v>
      </c>
      <c r="K110" s="70" t="s">
        <v>135</v>
      </c>
      <c r="L110" s="71">
        <v>1.9E-2</v>
      </c>
      <c r="M110" s="71">
        <v>3.4499999999987686E-2</v>
      </c>
      <c r="N110" s="72">
        <v>157084.41042100001</v>
      </c>
      <c r="O110" s="80">
        <v>103.41</v>
      </c>
      <c r="P110" s="118" t="s">
        <v>3308</v>
      </c>
      <c r="Q110" s="72">
        <v>162.44098787600001</v>
      </c>
      <c r="R110" s="73">
        <v>5.7167609995274348E-4</v>
      </c>
      <c r="S110" s="73">
        <f t="shared" si="1"/>
        <v>2.2550029340940741E-3</v>
      </c>
      <c r="T110" s="73">
        <f>Q110/'סכום נכסי הקרן'!$C$41</f>
        <v>5.2506636012838949E-4</v>
      </c>
    </row>
    <row r="111" spans="1:20">
      <c r="A111" s="69" t="s">
        <v>550</v>
      </c>
      <c r="B111" s="54" t="s">
        <v>551</v>
      </c>
      <c r="C111" s="70" t="s">
        <v>123</v>
      </c>
      <c r="D111" s="70" t="s">
        <v>29</v>
      </c>
      <c r="E111" s="54" t="s">
        <v>546</v>
      </c>
      <c r="F111" s="70" t="s">
        <v>337</v>
      </c>
      <c r="G111" s="54" t="s">
        <v>547</v>
      </c>
      <c r="H111" s="54" t="s">
        <v>133</v>
      </c>
      <c r="I111" s="118" t="s">
        <v>3308</v>
      </c>
      <c r="J111" s="72">
        <v>7.1199999999752128</v>
      </c>
      <c r="K111" s="70" t="s">
        <v>135</v>
      </c>
      <c r="L111" s="71">
        <v>3.9000000000000003E-3</v>
      </c>
      <c r="M111" s="71">
        <v>3.7499999999860742E-2</v>
      </c>
      <c r="N111" s="72">
        <v>168528.80534400002</v>
      </c>
      <c r="O111" s="80">
        <v>85.22</v>
      </c>
      <c r="P111" s="118" t="s">
        <v>3308</v>
      </c>
      <c r="Q111" s="72">
        <v>143.62024858799998</v>
      </c>
      <c r="R111" s="73">
        <v>7.6604002429090919E-4</v>
      </c>
      <c r="S111" s="73">
        <f t="shared" si="1"/>
        <v>1.993733762617125E-3</v>
      </c>
      <c r="T111" s="73">
        <f>Q111/'סכום נכסי הקרן'!$C$41</f>
        <v>4.6423111649875141E-4</v>
      </c>
    </row>
    <row r="112" spans="1:20">
      <c r="A112" s="69" t="s">
        <v>552</v>
      </c>
      <c r="B112" s="54" t="s">
        <v>553</v>
      </c>
      <c r="C112" s="70" t="s">
        <v>123</v>
      </c>
      <c r="D112" s="70" t="s">
        <v>29</v>
      </c>
      <c r="E112" s="54" t="s">
        <v>554</v>
      </c>
      <c r="F112" s="70" t="s">
        <v>543</v>
      </c>
      <c r="G112" s="54" t="s">
        <v>530</v>
      </c>
      <c r="H112" s="54" t="s">
        <v>316</v>
      </c>
      <c r="I112" s="118" t="s">
        <v>3308</v>
      </c>
      <c r="J112" s="72">
        <v>4.8399999999981169</v>
      </c>
      <c r="K112" s="70" t="s">
        <v>135</v>
      </c>
      <c r="L112" s="71">
        <v>7.4999999999999997E-3</v>
      </c>
      <c r="M112" s="71">
        <v>4.1699999999982168E-2</v>
      </c>
      <c r="N112" s="72">
        <v>323528.54180900002</v>
      </c>
      <c r="O112" s="80">
        <v>91.87</v>
      </c>
      <c r="P112" s="118" t="s">
        <v>3308</v>
      </c>
      <c r="Q112" s="72">
        <v>297.22565570900002</v>
      </c>
      <c r="R112" s="73">
        <v>3.0878144860507046E-4</v>
      </c>
      <c r="S112" s="73">
        <f t="shared" si="1"/>
        <v>4.126081320211277E-3</v>
      </c>
      <c r="T112" s="73">
        <f>Q112/'סכום נכסי הקרן'!$C$41</f>
        <v>9.6073777450202407E-4</v>
      </c>
    </row>
    <row r="113" spans="1:20">
      <c r="A113" s="69" t="s">
        <v>555</v>
      </c>
      <c r="B113" s="54" t="s">
        <v>556</v>
      </c>
      <c r="C113" s="70" t="s">
        <v>123</v>
      </c>
      <c r="D113" s="70" t="s">
        <v>29</v>
      </c>
      <c r="E113" s="54" t="s">
        <v>504</v>
      </c>
      <c r="F113" s="70" t="s">
        <v>337</v>
      </c>
      <c r="G113" s="54" t="s">
        <v>530</v>
      </c>
      <c r="H113" s="54" t="s">
        <v>316</v>
      </c>
      <c r="I113" s="118" t="s">
        <v>3308</v>
      </c>
      <c r="J113" s="72">
        <v>1.4700000000126001</v>
      </c>
      <c r="K113" s="70" t="s">
        <v>135</v>
      </c>
      <c r="L113" s="71">
        <v>2.0499999999999997E-2</v>
      </c>
      <c r="M113" s="71">
        <v>2.8300000000189E-2</v>
      </c>
      <c r="N113" s="72">
        <v>28438.720803</v>
      </c>
      <c r="O113" s="80">
        <v>111.63</v>
      </c>
      <c r="P113" s="118" t="s">
        <v>3308</v>
      </c>
      <c r="Q113" s="72">
        <v>31.74614588</v>
      </c>
      <c r="R113" s="73">
        <v>7.6862113876181566E-5</v>
      </c>
      <c r="S113" s="73">
        <f t="shared" si="1"/>
        <v>4.4069943824907805E-4</v>
      </c>
      <c r="T113" s="73">
        <f>Q113/'סכום נכסי הקרן'!$C$41</f>
        <v>1.026147001644726E-4</v>
      </c>
    </row>
    <row r="114" spans="1:20">
      <c r="A114" s="69" t="s">
        <v>557</v>
      </c>
      <c r="B114" s="54" t="s">
        <v>558</v>
      </c>
      <c r="C114" s="70" t="s">
        <v>123</v>
      </c>
      <c r="D114" s="70" t="s">
        <v>29</v>
      </c>
      <c r="E114" s="54" t="s">
        <v>504</v>
      </c>
      <c r="F114" s="70" t="s">
        <v>337</v>
      </c>
      <c r="G114" s="54" t="s">
        <v>530</v>
      </c>
      <c r="H114" s="54" t="s">
        <v>316</v>
      </c>
      <c r="I114" s="118" t="s">
        <v>3308</v>
      </c>
      <c r="J114" s="72">
        <v>2.3000000000067309</v>
      </c>
      <c r="K114" s="70" t="s">
        <v>135</v>
      </c>
      <c r="L114" s="71">
        <v>2.0499999999999997E-2</v>
      </c>
      <c r="M114" s="71">
        <v>2.9900000000059455E-2</v>
      </c>
      <c r="N114" s="72">
        <v>160179.656476</v>
      </c>
      <c r="O114" s="80">
        <v>111.3</v>
      </c>
      <c r="P114" s="118" t="s">
        <v>3308</v>
      </c>
      <c r="Q114" s="72">
        <v>178.27996900599999</v>
      </c>
      <c r="R114" s="73">
        <v>1.8177877874873781E-4</v>
      </c>
      <c r="S114" s="73">
        <f t="shared" si="1"/>
        <v>2.4748793913123429E-3</v>
      </c>
      <c r="T114" s="73">
        <f>Q114/'סכום נכסי הקרן'!$C$41</f>
        <v>5.762635134996789E-4</v>
      </c>
    </row>
    <row r="115" spans="1:20">
      <c r="A115" s="69" t="s">
        <v>559</v>
      </c>
      <c r="B115" s="54" t="s">
        <v>560</v>
      </c>
      <c r="C115" s="70" t="s">
        <v>123</v>
      </c>
      <c r="D115" s="70" t="s">
        <v>29</v>
      </c>
      <c r="E115" s="54" t="s">
        <v>504</v>
      </c>
      <c r="F115" s="70" t="s">
        <v>337</v>
      </c>
      <c r="G115" s="54" t="s">
        <v>530</v>
      </c>
      <c r="H115" s="54" t="s">
        <v>316</v>
      </c>
      <c r="I115" s="118" t="s">
        <v>3308</v>
      </c>
      <c r="J115" s="72">
        <v>5.0200000000039564</v>
      </c>
      <c r="K115" s="70" t="s">
        <v>135</v>
      </c>
      <c r="L115" s="71">
        <v>8.3999999999999995E-3</v>
      </c>
      <c r="M115" s="71">
        <v>3.4000000000009203E-2</v>
      </c>
      <c r="N115" s="72">
        <v>442256.71844999999</v>
      </c>
      <c r="O115" s="80">
        <v>98.31</v>
      </c>
      <c r="P115" s="118" t="s">
        <v>3308</v>
      </c>
      <c r="Q115" s="72">
        <v>434.78259096399995</v>
      </c>
      <c r="R115" s="73">
        <v>6.530193167783798E-4</v>
      </c>
      <c r="S115" s="73">
        <f t="shared" si="1"/>
        <v>6.0356442738778672E-3</v>
      </c>
      <c r="T115" s="73">
        <f>Q115/'סכום נכסי הקרן'!$C$41</f>
        <v>1.4053701314530526E-3</v>
      </c>
    </row>
    <row r="116" spans="1:20">
      <c r="A116" s="69" t="s">
        <v>561</v>
      </c>
      <c r="B116" s="54" t="s">
        <v>562</v>
      </c>
      <c r="C116" s="70" t="s">
        <v>123</v>
      </c>
      <c r="D116" s="70" t="s">
        <v>29</v>
      </c>
      <c r="E116" s="54" t="s">
        <v>504</v>
      </c>
      <c r="F116" s="70" t="s">
        <v>337</v>
      </c>
      <c r="G116" s="54" t="s">
        <v>530</v>
      </c>
      <c r="H116" s="54" t="s">
        <v>316</v>
      </c>
      <c r="I116" s="118" t="s">
        <v>3308</v>
      </c>
      <c r="J116" s="72">
        <v>6.0299999999596752</v>
      </c>
      <c r="K116" s="70" t="s">
        <v>135</v>
      </c>
      <c r="L116" s="71">
        <v>5.0000000000000001E-3</v>
      </c>
      <c r="M116" s="71">
        <v>3.4499999999875776E-2</v>
      </c>
      <c r="N116" s="72">
        <v>56800.612513</v>
      </c>
      <c r="O116" s="80">
        <v>92.12</v>
      </c>
      <c r="P116" s="118" t="s">
        <v>3308</v>
      </c>
      <c r="Q116" s="72">
        <v>52.324722537</v>
      </c>
      <c r="R116" s="73">
        <v>3.2408898036886404E-4</v>
      </c>
      <c r="S116" s="73">
        <f t="shared" si="1"/>
        <v>7.2637087713763049E-4</v>
      </c>
      <c r="T116" s="73">
        <f>Q116/'סכום נכסי הקרן'!$C$41</f>
        <v>1.6913189193482899E-4</v>
      </c>
    </row>
    <row r="117" spans="1:20">
      <c r="A117" s="69" t="s">
        <v>563</v>
      </c>
      <c r="B117" s="54" t="s">
        <v>564</v>
      </c>
      <c r="C117" s="70" t="s">
        <v>123</v>
      </c>
      <c r="D117" s="70" t="s">
        <v>29</v>
      </c>
      <c r="E117" s="54" t="s">
        <v>504</v>
      </c>
      <c r="F117" s="70" t="s">
        <v>337</v>
      </c>
      <c r="G117" s="54" t="s">
        <v>530</v>
      </c>
      <c r="H117" s="54" t="s">
        <v>316</v>
      </c>
      <c r="I117" s="118" t="s">
        <v>3308</v>
      </c>
      <c r="J117" s="72">
        <v>5.9299999999903488</v>
      </c>
      <c r="K117" s="70" t="s">
        <v>135</v>
      </c>
      <c r="L117" s="71">
        <v>9.7000000000000003E-3</v>
      </c>
      <c r="M117" s="71">
        <v>3.839999999992607E-2</v>
      </c>
      <c r="N117" s="72">
        <v>261695.84458899999</v>
      </c>
      <c r="O117" s="80">
        <v>93.04</v>
      </c>
      <c r="P117" s="118" t="s">
        <v>3308</v>
      </c>
      <c r="Q117" s="72">
        <v>243.481817495</v>
      </c>
      <c r="R117" s="73">
        <v>6.4491574213064614E-4</v>
      </c>
      <c r="S117" s="73">
        <f t="shared" si="1"/>
        <v>3.3800103042275517E-3</v>
      </c>
      <c r="T117" s="73">
        <f>Q117/'סכום נכסי הקרן'!$C$41</f>
        <v>7.8701880197339612E-4</v>
      </c>
    </row>
    <row r="118" spans="1:20">
      <c r="A118" s="69" t="s">
        <v>565</v>
      </c>
      <c r="B118" s="54" t="s">
        <v>566</v>
      </c>
      <c r="C118" s="70" t="s">
        <v>123</v>
      </c>
      <c r="D118" s="70" t="s">
        <v>29</v>
      </c>
      <c r="E118" s="54" t="s">
        <v>567</v>
      </c>
      <c r="F118" s="70" t="s">
        <v>568</v>
      </c>
      <c r="G118" s="54" t="s">
        <v>547</v>
      </c>
      <c r="H118" s="54" t="s">
        <v>133</v>
      </c>
      <c r="I118" s="118" t="s">
        <v>3308</v>
      </c>
      <c r="J118" s="72">
        <v>1.289999999999758</v>
      </c>
      <c r="K118" s="70" t="s">
        <v>135</v>
      </c>
      <c r="L118" s="71">
        <v>1.8500000000000003E-2</v>
      </c>
      <c r="M118" s="71">
        <v>2.0500000000036257E-2</v>
      </c>
      <c r="N118" s="72">
        <v>186071.544479</v>
      </c>
      <c r="O118" s="80">
        <v>111.15</v>
      </c>
      <c r="P118" s="118" t="s">
        <v>3308</v>
      </c>
      <c r="Q118" s="72">
        <v>206.81852304500003</v>
      </c>
      <c r="R118" s="73">
        <v>3.8810183647380278E-4</v>
      </c>
      <c r="S118" s="73">
        <f t="shared" si="1"/>
        <v>2.8710510960908973E-3</v>
      </c>
      <c r="T118" s="73">
        <f>Q118/'סכום נכסי הקרן'!$C$41</f>
        <v>6.6851014957667503E-4</v>
      </c>
    </row>
    <row r="119" spans="1:20">
      <c r="A119" s="69" t="s">
        <v>569</v>
      </c>
      <c r="B119" s="54" t="s">
        <v>570</v>
      </c>
      <c r="C119" s="70" t="s">
        <v>123</v>
      </c>
      <c r="D119" s="70" t="s">
        <v>29</v>
      </c>
      <c r="E119" s="54" t="s">
        <v>567</v>
      </c>
      <c r="F119" s="70" t="s">
        <v>568</v>
      </c>
      <c r="G119" s="54" t="s">
        <v>547</v>
      </c>
      <c r="H119" s="54" t="s">
        <v>133</v>
      </c>
      <c r="I119" s="118" t="s">
        <v>3308</v>
      </c>
      <c r="J119" s="72">
        <v>0.8899999999997501</v>
      </c>
      <c r="K119" s="70" t="s">
        <v>135</v>
      </c>
      <c r="L119" s="71">
        <v>0.01</v>
      </c>
      <c r="M119" s="71">
        <v>2.9499999999962546E-2</v>
      </c>
      <c r="N119" s="72">
        <v>367850.40701600001</v>
      </c>
      <c r="O119" s="80">
        <v>108.89</v>
      </c>
      <c r="P119" s="118" t="s">
        <v>3308</v>
      </c>
      <c r="Q119" s="72">
        <v>400.55229659000003</v>
      </c>
      <c r="R119" s="73">
        <v>4.7767369639856481E-4</v>
      </c>
      <c r="S119" s="73">
        <f t="shared" si="1"/>
        <v>5.5604599299658702E-3</v>
      </c>
      <c r="T119" s="73">
        <f>Q119/'סכום נכסי הקרן'!$C$41</f>
        <v>1.2947257903413172E-3</v>
      </c>
    </row>
    <row r="120" spans="1:20">
      <c r="A120" s="69" t="s">
        <v>571</v>
      </c>
      <c r="B120" s="54" t="s">
        <v>572</v>
      </c>
      <c r="C120" s="70" t="s">
        <v>123</v>
      </c>
      <c r="D120" s="70" t="s">
        <v>29</v>
      </c>
      <c r="E120" s="54" t="s">
        <v>567</v>
      </c>
      <c r="F120" s="70" t="s">
        <v>568</v>
      </c>
      <c r="G120" s="54" t="s">
        <v>547</v>
      </c>
      <c r="H120" s="54" t="s">
        <v>133</v>
      </c>
      <c r="I120" s="118" t="s">
        <v>3308</v>
      </c>
      <c r="J120" s="72">
        <v>3.6799999999964319</v>
      </c>
      <c r="K120" s="70" t="s">
        <v>135</v>
      </c>
      <c r="L120" s="71">
        <v>0.01</v>
      </c>
      <c r="M120" s="71">
        <v>4.0999999999976444E-2</v>
      </c>
      <c r="N120" s="72">
        <v>609590.41182499996</v>
      </c>
      <c r="O120" s="80">
        <v>97.46</v>
      </c>
      <c r="P120" s="118" t="s">
        <v>3308</v>
      </c>
      <c r="Q120" s="72">
        <v>594.10677768400001</v>
      </c>
      <c r="R120" s="73">
        <v>5.1483154695547006E-4</v>
      </c>
      <c r="S120" s="73">
        <f t="shared" si="1"/>
        <v>8.2473798291923146E-3</v>
      </c>
      <c r="T120" s="73">
        <f>Q120/'סכום נכסי הקרן'!$C$41</f>
        <v>1.9203618948948344E-3</v>
      </c>
    </row>
    <row r="121" spans="1:20">
      <c r="A121" s="69" t="s">
        <v>573</v>
      </c>
      <c r="B121" s="54" t="s">
        <v>574</v>
      </c>
      <c r="C121" s="70" t="s">
        <v>123</v>
      </c>
      <c r="D121" s="70" t="s">
        <v>29</v>
      </c>
      <c r="E121" s="54" t="s">
        <v>567</v>
      </c>
      <c r="F121" s="70" t="s">
        <v>568</v>
      </c>
      <c r="G121" s="54" t="s">
        <v>547</v>
      </c>
      <c r="H121" s="54" t="s">
        <v>133</v>
      </c>
      <c r="I121" s="118" t="s">
        <v>3308</v>
      </c>
      <c r="J121" s="72">
        <v>2.340000000001333</v>
      </c>
      <c r="K121" s="70" t="s">
        <v>135</v>
      </c>
      <c r="L121" s="71">
        <v>3.5400000000000001E-2</v>
      </c>
      <c r="M121" s="71">
        <v>3.7300000000020976E-2</v>
      </c>
      <c r="N121" s="72">
        <v>591570.21</v>
      </c>
      <c r="O121" s="80">
        <v>103.99</v>
      </c>
      <c r="P121" s="118" t="s">
        <v>3308</v>
      </c>
      <c r="Q121" s="72">
        <v>615.17385912700001</v>
      </c>
      <c r="R121" s="73">
        <v>5.2960153445358587E-4</v>
      </c>
      <c r="S121" s="73">
        <f t="shared" si="1"/>
        <v>8.5398326829205125E-3</v>
      </c>
      <c r="T121" s="73">
        <f>Q121/'סכום נכסי הקרן'!$C$41</f>
        <v>1.9884581058108152E-3</v>
      </c>
    </row>
    <row r="122" spans="1:20">
      <c r="A122" s="69" t="s">
        <v>575</v>
      </c>
      <c r="B122" s="54" t="s">
        <v>576</v>
      </c>
      <c r="C122" s="70" t="s">
        <v>123</v>
      </c>
      <c r="D122" s="70" t="s">
        <v>29</v>
      </c>
      <c r="E122" s="54" t="s">
        <v>577</v>
      </c>
      <c r="F122" s="70" t="s">
        <v>337</v>
      </c>
      <c r="G122" s="54" t="s">
        <v>547</v>
      </c>
      <c r="H122" s="54" t="s">
        <v>133</v>
      </c>
      <c r="I122" s="118" t="s">
        <v>3308</v>
      </c>
      <c r="J122" s="72">
        <v>3.4899999999974169</v>
      </c>
      <c r="K122" s="70" t="s">
        <v>135</v>
      </c>
      <c r="L122" s="71">
        <v>2.75E-2</v>
      </c>
      <c r="M122" s="71">
        <v>2.5599999999962E-2</v>
      </c>
      <c r="N122" s="72">
        <v>302022.73552500003</v>
      </c>
      <c r="O122" s="80">
        <v>111.53</v>
      </c>
      <c r="P122" s="118" t="s">
        <v>3308</v>
      </c>
      <c r="Q122" s="72">
        <v>336.84596026299999</v>
      </c>
      <c r="R122" s="73">
        <v>6.2608834238149112E-4</v>
      </c>
      <c r="S122" s="73">
        <f t="shared" si="1"/>
        <v>4.676089690556647E-3</v>
      </c>
      <c r="T122" s="73">
        <f>Q122/'סכום נכסי הקרן'!$C$41</f>
        <v>1.0888045227492539E-3</v>
      </c>
    </row>
    <row r="123" spans="1:20">
      <c r="A123" s="69" t="s">
        <v>578</v>
      </c>
      <c r="B123" s="54" t="s">
        <v>579</v>
      </c>
      <c r="C123" s="70" t="s">
        <v>123</v>
      </c>
      <c r="D123" s="70" t="s">
        <v>29</v>
      </c>
      <c r="E123" s="54" t="s">
        <v>577</v>
      </c>
      <c r="F123" s="70" t="s">
        <v>337</v>
      </c>
      <c r="G123" s="54" t="s">
        <v>547</v>
      </c>
      <c r="H123" s="54" t="s">
        <v>133</v>
      </c>
      <c r="I123" s="118" t="s">
        <v>3308</v>
      </c>
      <c r="J123" s="72">
        <v>4.9499999999995898</v>
      </c>
      <c r="K123" s="70" t="s">
        <v>135</v>
      </c>
      <c r="L123" s="71">
        <v>8.5000000000000006E-3</v>
      </c>
      <c r="M123" s="71">
        <v>2.9900000000023817E-2</v>
      </c>
      <c r="N123" s="72">
        <v>246024.886726</v>
      </c>
      <c r="O123" s="80">
        <v>98.97</v>
      </c>
      <c r="P123" s="118" t="s">
        <v>3308</v>
      </c>
      <c r="Q123" s="72">
        <v>243.49082275800001</v>
      </c>
      <c r="R123" s="73">
        <v>3.9156608477662299E-4</v>
      </c>
      <c r="S123" s="73">
        <f t="shared" si="1"/>
        <v>3.3801353151299901E-3</v>
      </c>
      <c r="T123" s="73">
        <f>Q123/'סכום נכסי הקרן'!$C$41</f>
        <v>7.8704791014816921E-4</v>
      </c>
    </row>
    <row r="124" spans="1:20">
      <c r="A124" s="69" t="s">
        <v>580</v>
      </c>
      <c r="B124" s="54" t="s">
        <v>581</v>
      </c>
      <c r="C124" s="70" t="s">
        <v>123</v>
      </c>
      <c r="D124" s="70" t="s">
        <v>29</v>
      </c>
      <c r="E124" s="54" t="s">
        <v>577</v>
      </c>
      <c r="F124" s="70" t="s">
        <v>337</v>
      </c>
      <c r="G124" s="54" t="s">
        <v>547</v>
      </c>
      <c r="H124" s="54" t="s">
        <v>133</v>
      </c>
      <c r="I124" s="118" t="s">
        <v>3308</v>
      </c>
      <c r="J124" s="72">
        <v>6.4200000000073185</v>
      </c>
      <c r="K124" s="70" t="s">
        <v>135</v>
      </c>
      <c r="L124" s="71">
        <v>3.1800000000000002E-2</v>
      </c>
      <c r="M124" s="71">
        <v>3.2500000000039775E-2</v>
      </c>
      <c r="N124" s="72">
        <v>245799.33054600001</v>
      </c>
      <c r="O124" s="80">
        <v>102.29</v>
      </c>
      <c r="P124" s="118" t="s">
        <v>3308</v>
      </c>
      <c r="Q124" s="72">
        <v>251.42813494799995</v>
      </c>
      <c r="R124" s="73">
        <v>7.1316672579564157E-4</v>
      </c>
      <c r="S124" s="73">
        <f t="shared" si="1"/>
        <v>3.4903209432236427E-3</v>
      </c>
      <c r="T124" s="73">
        <f>Q124/'סכום נכסי הקרן'!$C$41</f>
        <v>8.1270409258894164E-4</v>
      </c>
    </row>
    <row r="125" spans="1:20">
      <c r="A125" s="69" t="s">
        <v>582</v>
      </c>
      <c r="B125" s="54" t="s">
        <v>583</v>
      </c>
      <c r="C125" s="70" t="s">
        <v>123</v>
      </c>
      <c r="D125" s="70" t="s">
        <v>29</v>
      </c>
      <c r="E125" s="54" t="s">
        <v>584</v>
      </c>
      <c r="F125" s="70" t="s">
        <v>159</v>
      </c>
      <c r="G125" s="54" t="s">
        <v>530</v>
      </c>
      <c r="H125" s="54" t="s">
        <v>316</v>
      </c>
      <c r="I125" s="118" t="s">
        <v>3308</v>
      </c>
      <c r="J125" s="72">
        <v>0.50999999999887391</v>
      </c>
      <c r="K125" s="70" t="s">
        <v>135</v>
      </c>
      <c r="L125" s="71">
        <v>1.9799999999999998E-2</v>
      </c>
      <c r="M125" s="71">
        <v>3.7499999999718495E-2</v>
      </c>
      <c r="N125" s="72">
        <v>63648.285466000001</v>
      </c>
      <c r="O125" s="80">
        <v>110.52</v>
      </c>
      <c r="P125" s="72">
        <v>0.70265018800000001</v>
      </c>
      <c r="Q125" s="72">
        <v>71.046738108</v>
      </c>
      <c r="R125" s="73">
        <v>4.1890465602196765E-4</v>
      </c>
      <c r="S125" s="73">
        <f t="shared" si="1"/>
        <v>9.8626956771311123E-4</v>
      </c>
      <c r="T125" s="73">
        <f>Q125/'סכום נכסי הקרן'!$C$41</f>
        <v>2.2964802581623583E-4</v>
      </c>
    </row>
    <row r="126" spans="1:20">
      <c r="A126" s="69" t="s">
        <v>585</v>
      </c>
      <c r="B126" s="54" t="s">
        <v>586</v>
      </c>
      <c r="C126" s="70" t="s">
        <v>123</v>
      </c>
      <c r="D126" s="70" t="s">
        <v>29</v>
      </c>
      <c r="E126" s="54" t="s">
        <v>587</v>
      </c>
      <c r="F126" s="70" t="s">
        <v>320</v>
      </c>
      <c r="G126" s="54" t="s">
        <v>530</v>
      </c>
      <c r="H126" s="54" t="s">
        <v>316</v>
      </c>
      <c r="I126" s="118" t="s">
        <v>3308</v>
      </c>
      <c r="J126" s="72">
        <v>2.8200000002632</v>
      </c>
      <c r="K126" s="70" t="s">
        <v>135</v>
      </c>
      <c r="L126" s="71">
        <v>1.9400000000000001E-2</v>
      </c>
      <c r="M126" s="71">
        <v>2.1400000001504004E-2</v>
      </c>
      <c r="N126" s="72">
        <v>4753.4847550000004</v>
      </c>
      <c r="O126" s="80">
        <v>111.9</v>
      </c>
      <c r="P126" s="118" t="s">
        <v>3308</v>
      </c>
      <c r="Q126" s="72">
        <v>5.3191493799999998</v>
      </c>
      <c r="R126" s="73">
        <v>1.5779013472333206E-5</v>
      </c>
      <c r="S126" s="73">
        <f t="shared" si="1"/>
        <v>7.3840338055201167E-5</v>
      </c>
      <c r="T126" s="73">
        <f>Q126/'סכום נכסי הקרן'!$C$41</f>
        <v>1.7193360126988122E-5</v>
      </c>
    </row>
    <row r="127" spans="1:20">
      <c r="A127" s="69" t="s">
        <v>588</v>
      </c>
      <c r="B127" s="54" t="s">
        <v>589</v>
      </c>
      <c r="C127" s="70" t="s">
        <v>123</v>
      </c>
      <c r="D127" s="70" t="s">
        <v>29</v>
      </c>
      <c r="E127" s="54" t="s">
        <v>587</v>
      </c>
      <c r="F127" s="70" t="s">
        <v>320</v>
      </c>
      <c r="G127" s="54" t="s">
        <v>530</v>
      </c>
      <c r="H127" s="54" t="s">
        <v>316</v>
      </c>
      <c r="I127" s="118" t="s">
        <v>3308</v>
      </c>
      <c r="J127" s="72">
        <v>3.8099999999972751</v>
      </c>
      <c r="K127" s="70" t="s">
        <v>135</v>
      </c>
      <c r="L127" s="71">
        <v>1.23E-2</v>
      </c>
      <c r="M127" s="71">
        <v>2.3299999999974914E-2</v>
      </c>
      <c r="N127" s="72">
        <v>344317.60765700007</v>
      </c>
      <c r="O127" s="80">
        <v>107.66</v>
      </c>
      <c r="P127" s="118" t="s">
        <v>3308</v>
      </c>
      <c r="Q127" s="72">
        <v>370.69233702099996</v>
      </c>
      <c r="R127" s="73">
        <v>3.0883525304227938E-4</v>
      </c>
      <c r="S127" s="73">
        <f t="shared" si="1"/>
        <v>5.145944496881793E-3</v>
      </c>
      <c r="T127" s="73">
        <f>Q127/'סכום נכסי הקרן'!$C$41</f>
        <v>1.1982079072043103E-3</v>
      </c>
    </row>
    <row r="128" spans="1:20">
      <c r="A128" s="69" t="s">
        <v>590</v>
      </c>
      <c r="B128" s="54" t="s">
        <v>591</v>
      </c>
      <c r="C128" s="70" t="s">
        <v>123</v>
      </c>
      <c r="D128" s="70" t="s">
        <v>29</v>
      </c>
      <c r="E128" s="54" t="s">
        <v>592</v>
      </c>
      <c r="F128" s="70" t="s">
        <v>593</v>
      </c>
      <c r="G128" s="54" t="s">
        <v>594</v>
      </c>
      <c r="H128" s="54" t="s">
        <v>133</v>
      </c>
      <c r="I128" s="118" t="s">
        <v>3308</v>
      </c>
      <c r="J128" s="72">
        <v>2.1900000000010578</v>
      </c>
      <c r="K128" s="70" t="s">
        <v>135</v>
      </c>
      <c r="L128" s="71">
        <v>2.5699999999999997E-2</v>
      </c>
      <c r="M128" s="71">
        <v>3.2400000000026685E-2</v>
      </c>
      <c r="N128" s="72">
        <v>390072.080197</v>
      </c>
      <c r="O128" s="80">
        <v>111.45</v>
      </c>
      <c r="P128" s="118" t="s">
        <v>3308</v>
      </c>
      <c r="Q128" s="72">
        <v>434.73532446600007</v>
      </c>
      <c r="R128" s="73">
        <v>3.0417019044865314E-4</v>
      </c>
      <c r="S128" s="73">
        <f t="shared" si="1"/>
        <v>6.0349881211847096E-3</v>
      </c>
      <c r="T128" s="73">
        <f>Q128/'סכום נכסי הקרן'!$C$41</f>
        <v>1.4052173495204547E-3</v>
      </c>
    </row>
    <row r="129" spans="1:20">
      <c r="A129" s="69" t="s">
        <v>595</v>
      </c>
      <c r="B129" s="54" t="s">
        <v>596</v>
      </c>
      <c r="C129" s="70" t="s">
        <v>123</v>
      </c>
      <c r="D129" s="70" t="s">
        <v>29</v>
      </c>
      <c r="E129" s="54" t="s">
        <v>592</v>
      </c>
      <c r="F129" s="70" t="s">
        <v>593</v>
      </c>
      <c r="G129" s="54" t="s">
        <v>594</v>
      </c>
      <c r="H129" s="54" t="s">
        <v>133</v>
      </c>
      <c r="I129" s="118" t="s">
        <v>3308</v>
      </c>
      <c r="J129" s="72">
        <v>4.0200000000018257</v>
      </c>
      <c r="K129" s="70" t="s">
        <v>135</v>
      </c>
      <c r="L129" s="71">
        <v>0.04</v>
      </c>
      <c r="M129" s="71">
        <v>3.5100000000030863E-2</v>
      </c>
      <c r="N129" s="72">
        <v>221447.72069300001</v>
      </c>
      <c r="O129" s="80">
        <v>103.87</v>
      </c>
      <c r="P129" s="118" t="s">
        <v>3308</v>
      </c>
      <c r="Q129" s="72">
        <v>230.01773477899999</v>
      </c>
      <c r="R129" s="73">
        <v>6.9965694717369809E-4</v>
      </c>
      <c r="S129" s="73">
        <f t="shared" si="1"/>
        <v>3.1931021449848741E-3</v>
      </c>
      <c r="T129" s="73">
        <f>Q129/'סכום נכסי הקרן'!$C$41</f>
        <v>7.434981548965989E-4</v>
      </c>
    </row>
    <row r="130" spans="1:20">
      <c r="A130" s="69" t="s">
        <v>597</v>
      </c>
      <c r="B130" s="54" t="s">
        <v>598</v>
      </c>
      <c r="C130" s="70" t="s">
        <v>123</v>
      </c>
      <c r="D130" s="70" t="s">
        <v>29</v>
      </c>
      <c r="E130" s="54" t="s">
        <v>592</v>
      </c>
      <c r="F130" s="70" t="s">
        <v>593</v>
      </c>
      <c r="G130" s="54" t="s">
        <v>594</v>
      </c>
      <c r="H130" s="54" t="s">
        <v>133</v>
      </c>
      <c r="I130" s="118" t="s">
        <v>3308</v>
      </c>
      <c r="J130" s="72">
        <v>0.99000000000466759</v>
      </c>
      <c r="K130" s="70" t="s">
        <v>135</v>
      </c>
      <c r="L130" s="71">
        <v>1.2199999999999999E-2</v>
      </c>
      <c r="M130" s="71">
        <v>2.829999999998873E-2</v>
      </c>
      <c r="N130" s="72">
        <v>56635.645716999999</v>
      </c>
      <c r="O130" s="80">
        <v>109.7</v>
      </c>
      <c r="P130" s="118" t="s">
        <v>3308</v>
      </c>
      <c r="Q130" s="72">
        <v>62.129300829000002</v>
      </c>
      <c r="R130" s="73">
        <v>1.2312096894999999E-4</v>
      </c>
      <c r="S130" s="73">
        <f t="shared" si="1"/>
        <v>8.6247786038801762E-4</v>
      </c>
      <c r="T130" s="73">
        <f>Q130/'סכום נכסי הקרן'!$C$41</f>
        <v>2.008237346383716E-4</v>
      </c>
    </row>
    <row r="131" spans="1:20">
      <c r="A131" s="69" t="s">
        <v>599</v>
      </c>
      <c r="B131" s="54" t="s">
        <v>600</v>
      </c>
      <c r="C131" s="70" t="s">
        <v>123</v>
      </c>
      <c r="D131" s="70" t="s">
        <v>29</v>
      </c>
      <c r="E131" s="54" t="s">
        <v>592</v>
      </c>
      <c r="F131" s="70" t="s">
        <v>593</v>
      </c>
      <c r="G131" s="54" t="s">
        <v>594</v>
      </c>
      <c r="H131" s="54" t="s">
        <v>133</v>
      </c>
      <c r="I131" s="118" t="s">
        <v>3308</v>
      </c>
      <c r="J131" s="72">
        <v>4.8600000000069592</v>
      </c>
      <c r="K131" s="70" t="s">
        <v>135</v>
      </c>
      <c r="L131" s="71">
        <v>1.09E-2</v>
      </c>
      <c r="M131" s="71">
        <v>3.650000000006523E-2</v>
      </c>
      <c r="N131" s="72">
        <v>189111.63810000001</v>
      </c>
      <c r="O131" s="80">
        <v>97.27</v>
      </c>
      <c r="P131" s="118" t="s">
        <v>3308</v>
      </c>
      <c r="Q131" s="72">
        <v>183.948890952</v>
      </c>
      <c r="R131" s="73">
        <v>3.3848754617895959E-4</v>
      </c>
      <c r="S131" s="73">
        <f t="shared" si="1"/>
        <v>2.5535752659713827E-3</v>
      </c>
      <c r="T131" s="73">
        <f>Q131/'סכום נכסי הקרן'!$C$41</f>
        <v>5.9458746148200923E-4</v>
      </c>
    </row>
    <row r="132" spans="1:20">
      <c r="A132" s="69" t="s">
        <v>601</v>
      </c>
      <c r="B132" s="54" t="s">
        <v>602</v>
      </c>
      <c r="C132" s="70" t="s">
        <v>123</v>
      </c>
      <c r="D132" s="70" t="s">
        <v>29</v>
      </c>
      <c r="E132" s="54" t="s">
        <v>592</v>
      </c>
      <c r="F132" s="70" t="s">
        <v>593</v>
      </c>
      <c r="G132" s="54" t="s">
        <v>594</v>
      </c>
      <c r="H132" s="54" t="s">
        <v>133</v>
      </c>
      <c r="I132" s="118" t="s">
        <v>3308</v>
      </c>
      <c r="J132" s="72">
        <v>5.8099999999854921</v>
      </c>
      <c r="K132" s="70" t="s">
        <v>135</v>
      </c>
      <c r="L132" s="71">
        <v>1.54E-2</v>
      </c>
      <c r="M132" s="71">
        <v>3.8399999999890883E-2</v>
      </c>
      <c r="N132" s="72">
        <v>169054.553178</v>
      </c>
      <c r="O132" s="80">
        <v>95.41</v>
      </c>
      <c r="P132" s="118" t="s">
        <v>3308</v>
      </c>
      <c r="Q132" s="72">
        <v>161.294947114</v>
      </c>
      <c r="R132" s="73">
        <v>4.8301300908000001E-4</v>
      </c>
      <c r="S132" s="73">
        <f t="shared" si="1"/>
        <v>2.2390936164108166E-3</v>
      </c>
      <c r="T132" s="73">
        <f>Q132/'סכום נכסי הקרן'!$C$41</f>
        <v>5.2136195362772564E-4</v>
      </c>
    </row>
    <row r="133" spans="1:20">
      <c r="A133" s="69" t="s">
        <v>603</v>
      </c>
      <c r="B133" s="54" t="s">
        <v>604</v>
      </c>
      <c r="C133" s="70" t="s">
        <v>123</v>
      </c>
      <c r="D133" s="70" t="s">
        <v>29</v>
      </c>
      <c r="E133" s="54" t="s">
        <v>605</v>
      </c>
      <c r="F133" s="70" t="s">
        <v>606</v>
      </c>
      <c r="G133" s="54" t="s">
        <v>607</v>
      </c>
      <c r="H133" s="54" t="s">
        <v>316</v>
      </c>
      <c r="I133" s="118" t="s">
        <v>3308</v>
      </c>
      <c r="J133" s="72">
        <v>4.0000000000024096</v>
      </c>
      <c r="K133" s="70" t="s">
        <v>135</v>
      </c>
      <c r="L133" s="71">
        <v>7.4999999999999997E-3</v>
      </c>
      <c r="M133" s="71">
        <v>3.4100000000014334E-2</v>
      </c>
      <c r="N133" s="72">
        <v>847333.61712099996</v>
      </c>
      <c r="O133" s="80">
        <v>97.97</v>
      </c>
      <c r="P133" s="118" t="s">
        <v>3308</v>
      </c>
      <c r="Q133" s="72">
        <v>830.13274534099992</v>
      </c>
      <c r="R133" s="73">
        <v>5.5058881823427392E-4</v>
      </c>
      <c r="S133" s="73">
        <f t="shared" si="1"/>
        <v>1.1523888157221043E-2</v>
      </c>
      <c r="T133" s="73">
        <f>Q133/'סכום נכסי הקרן'!$C$41</f>
        <v>2.6832807699514417E-3</v>
      </c>
    </row>
    <row r="134" spans="1:20">
      <c r="A134" s="69" t="s">
        <v>608</v>
      </c>
      <c r="B134" s="54" t="s">
        <v>609</v>
      </c>
      <c r="C134" s="70" t="s">
        <v>123</v>
      </c>
      <c r="D134" s="70" t="s">
        <v>29</v>
      </c>
      <c r="E134" s="54" t="s">
        <v>605</v>
      </c>
      <c r="F134" s="70" t="s">
        <v>606</v>
      </c>
      <c r="G134" s="54" t="s">
        <v>607</v>
      </c>
      <c r="H134" s="54" t="s">
        <v>316</v>
      </c>
      <c r="I134" s="118" t="s">
        <v>3308</v>
      </c>
      <c r="J134" s="72">
        <v>6.1099999999963517</v>
      </c>
      <c r="K134" s="70" t="s">
        <v>135</v>
      </c>
      <c r="L134" s="71">
        <v>4.0800000000000003E-2</v>
      </c>
      <c r="M134" s="71">
        <v>3.8899999999942932E-2</v>
      </c>
      <c r="N134" s="72">
        <v>209698.28140799998</v>
      </c>
      <c r="O134" s="80">
        <v>101.94</v>
      </c>
      <c r="P134" s="118" t="s">
        <v>3308</v>
      </c>
      <c r="Q134" s="72">
        <v>213.766429098</v>
      </c>
      <c r="R134" s="73">
        <v>5.9913794687999999E-4</v>
      </c>
      <c r="S134" s="73">
        <f t="shared" si="1"/>
        <v>2.9675018056081574E-3</v>
      </c>
      <c r="T134" s="73">
        <f>Q134/'סכום נכסי הקרן'!$C$41</f>
        <v>6.9096822367154258E-4</v>
      </c>
    </row>
    <row r="135" spans="1:20">
      <c r="A135" s="69" t="s">
        <v>610</v>
      </c>
      <c r="B135" s="54" t="s">
        <v>611</v>
      </c>
      <c r="C135" s="70" t="s">
        <v>123</v>
      </c>
      <c r="D135" s="70" t="s">
        <v>29</v>
      </c>
      <c r="E135" s="54" t="s">
        <v>612</v>
      </c>
      <c r="F135" s="70" t="s">
        <v>593</v>
      </c>
      <c r="G135" s="54" t="s">
        <v>594</v>
      </c>
      <c r="H135" s="54" t="s">
        <v>133</v>
      </c>
      <c r="I135" s="118" t="s">
        <v>3308</v>
      </c>
      <c r="J135" s="72">
        <v>3.0699999999948999</v>
      </c>
      <c r="K135" s="70" t="s">
        <v>135</v>
      </c>
      <c r="L135" s="71">
        <v>1.3300000000000001E-2</v>
      </c>
      <c r="M135" s="71">
        <v>2.9699999999967884E-2</v>
      </c>
      <c r="N135" s="72">
        <v>198828.655872</v>
      </c>
      <c r="O135" s="80">
        <v>106.5</v>
      </c>
      <c r="P135" s="118" t="s">
        <v>3308</v>
      </c>
      <c r="Q135" s="72">
        <v>211.75252724399999</v>
      </c>
      <c r="R135" s="73">
        <v>4.9484483790940769E-4</v>
      </c>
      <c r="S135" s="73">
        <f t="shared" si="1"/>
        <v>2.9395448555235263E-3</v>
      </c>
      <c r="T135" s="73">
        <f>Q135/'סכום נכסי הקרן'!$C$41</f>
        <v>6.8445858512549535E-4</v>
      </c>
    </row>
    <row r="136" spans="1:20">
      <c r="A136" s="69" t="s">
        <v>613</v>
      </c>
      <c r="B136" s="54" t="s">
        <v>614</v>
      </c>
      <c r="C136" s="70" t="s">
        <v>123</v>
      </c>
      <c r="D136" s="70" t="s">
        <v>29</v>
      </c>
      <c r="E136" s="54" t="s">
        <v>615</v>
      </c>
      <c r="F136" s="70" t="s">
        <v>337</v>
      </c>
      <c r="G136" s="54" t="s">
        <v>607</v>
      </c>
      <c r="H136" s="54" t="s">
        <v>316</v>
      </c>
      <c r="I136" s="118" t="s">
        <v>3308</v>
      </c>
      <c r="J136" s="72">
        <v>3.5</v>
      </c>
      <c r="K136" s="70" t="s">
        <v>135</v>
      </c>
      <c r="L136" s="71">
        <v>1.8000000000000002E-2</v>
      </c>
      <c r="M136" s="71">
        <v>2.8000000000000008E-2</v>
      </c>
      <c r="N136" s="72">
        <v>21217.505535</v>
      </c>
      <c r="O136" s="80">
        <v>108.67</v>
      </c>
      <c r="P136" s="118" t="s">
        <v>3308</v>
      </c>
      <c r="Q136" s="72">
        <v>23.057063289999999</v>
      </c>
      <c r="R136" s="73">
        <v>2.6901091336957761E-5</v>
      </c>
      <c r="S136" s="73">
        <f t="shared" si="1"/>
        <v>3.2007774669674132E-4</v>
      </c>
      <c r="T136" s="73">
        <f>Q136/'סכום נכסי הקרן'!$C$41</f>
        <v>7.452853159309611E-5</v>
      </c>
    </row>
    <row r="137" spans="1:20">
      <c r="A137" s="69" t="s">
        <v>616</v>
      </c>
      <c r="B137" s="54" t="s">
        <v>617</v>
      </c>
      <c r="C137" s="70" t="s">
        <v>123</v>
      </c>
      <c r="D137" s="70" t="s">
        <v>29</v>
      </c>
      <c r="E137" s="54" t="s">
        <v>618</v>
      </c>
      <c r="F137" s="70" t="s">
        <v>337</v>
      </c>
      <c r="G137" s="54" t="s">
        <v>607</v>
      </c>
      <c r="H137" s="54" t="s">
        <v>316</v>
      </c>
      <c r="I137" s="118" t="s">
        <v>3308</v>
      </c>
      <c r="J137" s="72">
        <v>4.6599999999975781</v>
      </c>
      <c r="K137" s="70" t="s">
        <v>135</v>
      </c>
      <c r="L137" s="71">
        <v>3.6200000000000003E-2</v>
      </c>
      <c r="M137" s="71">
        <v>3.8099999999983349E-2</v>
      </c>
      <c r="N137" s="72">
        <v>647753.99439200002</v>
      </c>
      <c r="O137" s="80">
        <v>102</v>
      </c>
      <c r="P137" s="118" t="s">
        <v>3308</v>
      </c>
      <c r="Q137" s="72">
        <v>660.70907281000007</v>
      </c>
      <c r="R137" s="73">
        <v>3.7011642813502773E-4</v>
      </c>
      <c r="S137" s="73">
        <f t="shared" si="1"/>
        <v>9.1719517176689861E-3</v>
      </c>
      <c r="T137" s="73">
        <f>Q137/'סכום נכסי הקרן'!$C$41</f>
        <v>2.1356439190641321E-3</v>
      </c>
    </row>
    <row r="138" spans="1:20">
      <c r="A138" s="69" t="s">
        <v>619</v>
      </c>
      <c r="B138" s="54" t="s">
        <v>620</v>
      </c>
      <c r="C138" s="70" t="s">
        <v>123</v>
      </c>
      <c r="D138" s="70" t="s">
        <v>29</v>
      </c>
      <c r="E138" s="54" t="s">
        <v>621</v>
      </c>
      <c r="F138" s="70" t="s">
        <v>622</v>
      </c>
      <c r="G138" s="54" t="s">
        <v>594</v>
      </c>
      <c r="H138" s="54" t="s">
        <v>133</v>
      </c>
      <c r="I138" s="118" t="s">
        <v>3308</v>
      </c>
      <c r="J138" s="72">
        <v>3.8999999999968749</v>
      </c>
      <c r="K138" s="70" t="s">
        <v>135</v>
      </c>
      <c r="L138" s="71">
        <v>3.2500000000000001E-2</v>
      </c>
      <c r="M138" s="71">
        <v>3.889999999995937E-2</v>
      </c>
      <c r="N138" s="72">
        <v>311554.65315299999</v>
      </c>
      <c r="O138" s="80">
        <v>102.69</v>
      </c>
      <c r="P138" s="118" t="s">
        <v>3308</v>
      </c>
      <c r="Q138" s="72">
        <v>319.93546636999997</v>
      </c>
      <c r="R138" s="73">
        <v>6.7729272424565219E-4</v>
      </c>
      <c r="S138" s="73">
        <f t="shared" ref="S138:S201" si="2">IFERROR(Q138/$Q$9,0)</f>
        <v>4.4413385120252525E-3</v>
      </c>
      <c r="T138" s="73">
        <f>Q138/'סכום נכסי הקרן'!$C$41</f>
        <v>1.0341438635617537E-3</v>
      </c>
    </row>
    <row r="139" spans="1:20">
      <c r="A139" s="69" t="s">
        <v>623</v>
      </c>
      <c r="B139" s="54" t="s">
        <v>624</v>
      </c>
      <c r="C139" s="70" t="s">
        <v>123</v>
      </c>
      <c r="D139" s="70" t="s">
        <v>29</v>
      </c>
      <c r="E139" s="54" t="s">
        <v>625</v>
      </c>
      <c r="F139" s="70" t="s">
        <v>320</v>
      </c>
      <c r="G139" s="54" t="s">
        <v>626</v>
      </c>
      <c r="H139" s="54" t="s">
        <v>316</v>
      </c>
      <c r="I139" s="118" t="s">
        <v>3308</v>
      </c>
      <c r="J139" s="72">
        <v>3.3399999999972616</v>
      </c>
      <c r="K139" s="70" t="s">
        <v>135</v>
      </c>
      <c r="L139" s="71">
        <v>2.75E-2</v>
      </c>
      <c r="M139" s="71">
        <v>3.0399999999968199E-2</v>
      </c>
      <c r="N139" s="72">
        <v>409215.32673299999</v>
      </c>
      <c r="O139" s="80">
        <v>110.65</v>
      </c>
      <c r="P139" s="118" t="s">
        <v>3308</v>
      </c>
      <c r="Q139" s="72">
        <v>452.79677453599999</v>
      </c>
      <c r="R139" s="73">
        <v>4.6048263088787619E-4</v>
      </c>
      <c r="S139" s="73">
        <f t="shared" si="2"/>
        <v>6.2857168531038586E-3</v>
      </c>
      <c r="T139" s="73">
        <f>Q139/'סכום נכסי הקרן'!$C$41</f>
        <v>1.4635983035573431E-3</v>
      </c>
    </row>
    <row r="140" spans="1:20">
      <c r="A140" s="69" t="s">
        <v>627</v>
      </c>
      <c r="B140" s="54" t="s">
        <v>628</v>
      </c>
      <c r="C140" s="70" t="s">
        <v>123</v>
      </c>
      <c r="D140" s="70" t="s">
        <v>29</v>
      </c>
      <c r="E140" s="54" t="s">
        <v>612</v>
      </c>
      <c r="F140" s="70" t="s">
        <v>593</v>
      </c>
      <c r="G140" s="54" t="s">
        <v>629</v>
      </c>
      <c r="H140" s="54" t="s">
        <v>133</v>
      </c>
      <c r="I140" s="118" t="s">
        <v>3308</v>
      </c>
      <c r="J140" s="72">
        <v>2.1999999999999997</v>
      </c>
      <c r="K140" s="70" t="s">
        <v>135</v>
      </c>
      <c r="L140" s="71">
        <v>0.04</v>
      </c>
      <c r="M140" s="71">
        <v>6.5799999999940462E-2</v>
      </c>
      <c r="N140" s="72">
        <v>207108.35000800004</v>
      </c>
      <c r="O140" s="80">
        <v>105.42</v>
      </c>
      <c r="P140" s="118" t="s">
        <v>3308</v>
      </c>
      <c r="Q140" s="72">
        <v>218.333630035</v>
      </c>
      <c r="R140" s="73">
        <v>7.9795097690112528E-5</v>
      </c>
      <c r="S140" s="73">
        <f t="shared" si="2"/>
        <v>3.0309036086148839E-3</v>
      </c>
      <c r="T140" s="73">
        <f>Q140/'סכום נכסי הקרן'!$C$41</f>
        <v>7.0573102217038046E-4</v>
      </c>
    </row>
    <row r="141" spans="1:20">
      <c r="A141" s="69" t="s">
        <v>630</v>
      </c>
      <c r="B141" s="54" t="s">
        <v>631</v>
      </c>
      <c r="C141" s="70" t="s">
        <v>123</v>
      </c>
      <c r="D141" s="70" t="s">
        <v>29</v>
      </c>
      <c r="E141" s="54" t="s">
        <v>612</v>
      </c>
      <c r="F141" s="70" t="s">
        <v>593</v>
      </c>
      <c r="G141" s="54" t="s">
        <v>629</v>
      </c>
      <c r="H141" s="54" t="s">
        <v>133</v>
      </c>
      <c r="I141" s="118" t="s">
        <v>3308</v>
      </c>
      <c r="J141" s="72">
        <v>2.8900000000001027</v>
      </c>
      <c r="K141" s="70" t="s">
        <v>135</v>
      </c>
      <c r="L141" s="71">
        <v>3.2799999999999996E-2</v>
      </c>
      <c r="M141" s="71">
        <v>6.8800000000025896E-2</v>
      </c>
      <c r="N141" s="72">
        <v>287252.01092500001</v>
      </c>
      <c r="O141" s="80">
        <v>102.18</v>
      </c>
      <c r="P141" s="118" t="s">
        <v>3308</v>
      </c>
      <c r="Q141" s="72">
        <v>293.51410547299997</v>
      </c>
      <c r="R141" s="73">
        <v>2.0513300523851042E-4</v>
      </c>
      <c r="S141" s="73">
        <f t="shared" si="2"/>
        <v>4.0745576451730126E-3</v>
      </c>
      <c r="T141" s="73">
        <f>Q141/'סכום נכסי הקרן'!$C$41</f>
        <v>9.4874073977370876E-4</v>
      </c>
    </row>
    <row r="142" spans="1:20">
      <c r="A142" s="69" t="s">
        <v>632</v>
      </c>
      <c r="B142" s="54" t="s">
        <v>633</v>
      </c>
      <c r="C142" s="70" t="s">
        <v>123</v>
      </c>
      <c r="D142" s="70" t="s">
        <v>29</v>
      </c>
      <c r="E142" s="54" t="s">
        <v>612</v>
      </c>
      <c r="F142" s="70" t="s">
        <v>593</v>
      </c>
      <c r="G142" s="54" t="s">
        <v>629</v>
      </c>
      <c r="H142" s="54" t="s">
        <v>133</v>
      </c>
      <c r="I142" s="118" t="s">
        <v>3308</v>
      </c>
      <c r="J142" s="72">
        <v>4.729999999993459</v>
      </c>
      <c r="K142" s="70" t="s">
        <v>135</v>
      </c>
      <c r="L142" s="71">
        <v>1.7899999999999999E-2</v>
      </c>
      <c r="M142" s="71">
        <v>6.4999999999942618E-2</v>
      </c>
      <c r="N142" s="72">
        <v>97770.378213999997</v>
      </c>
      <c r="O142" s="80">
        <v>89.15</v>
      </c>
      <c r="P142" s="118" t="s">
        <v>3308</v>
      </c>
      <c r="Q142" s="72">
        <v>87.162292509000011</v>
      </c>
      <c r="R142" s="73">
        <v>1.2522503832025687E-4</v>
      </c>
      <c r="S142" s="73">
        <f t="shared" si="2"/>
        <v>1.2099854102106246E-3</v>
      </c>
      <c r="T142" s="73">
        <f>Q142/'סכום נכסי הקרן'!$C$41</f>
        <v>2.8173916119669427E-4</v>
      </c>
    </row>
    <row r="143" spans="1:20">
      <c r="A143" s="69" t="s">
        <v>634</v>
      </c>
      <c r="B143" s="54" t="s">
        <v>635</v>
      </c>
      <c r="C143" s="70" t="s">
        <v>123</v>
      </c>
      <c r="D143" s="70" t="s">
        <v>29</v>
      </c>
      <c r="E143" s="54" t="s">
        <v>615</v>
      </c>
      <c r="F143" s="70" t="s">
        <v>337</v>
      </c>
      <c r="G143" s="54" t="s">
        <v>626</v>
      </c>
      <c r="H143" s="54" t="s">
        <v>316</v>
      </c>
      <c r="I143" s="118" t="s">
        <v>3308</v>
      </c>
      <c r="J143" s="72">
        <v>2.7100000000016964</v>
      </c>
      <c r="K143" s="70" t="s">
        <v>135</v>
      </c>
      <c r="L143" s="71">
        <v>3.3000000000000002E-2</v>
      </c>
      <c r="M143" s="71">
        <v>4.2000000000013943E-2</v>
      </c>
      <c r="N143" s="72">
        <v>395998.473688</v>
      </c>
      <c r="O143" s="80">
        <v>108.69</v>
      </c>
      <c r="P143" s="118" t="s">
        <v>3308</v>
      </c>
      <c r="Q143" s="72">
        <v>430.41074093699996</v>
      </c>
      <c r="R143" s="73">
        <v>6.6019078201399973E-4</v>
      </c>
      <c r="S143" s="73">
        <f t="shared" si="2"/>
        <v>5.9749543287648159E-3</v>
      </c>
      <c r="T143" s="73">
        <f>Q143/'סכום נכסי הקרן'!$C$41</f>
        <v>1.391238775748319E-3</v>
      </c>
    </row>
    <row r="144" spans="1:20">
      <c r="A144" s="69" t="s">
        <v>636</v>
      </c>
      <c r="B144" s="54" t="s">
        <v>637</v>
      </c>
      <c r="C144" s="70" t="s">
        <v>123</v>
      </c>
      <c r="D144" s="70" t="s">
        <v>29</v>
      </c>
      <c r="E144" s="54" t="s">
        <v>615</v>
      </c>
      <c r="F144" s="70" t="s">
        <v>337</v>
      </c>
      <c r="G144" s="54" t="s">
        <v>626</v>
      </c>
      <c r="H144" s="54" t="s">
        <v>316</v>
      </c>
      <c r="I144" s="118" t="s">
        <v>3308</v>
      </c>
      <c r="J144" s="72">
        <v>2.8199999999987586</v>
      </c>
      <c r="K144" s="70" t="s">
        <v>135</v>
      </c>
      <c r="L144" s="71">
        <v>3.6499999999999998E-2</v>
      </c>
      <c r="M144" s="71">
        <v>4.3300000000022765E-2</v>
      </c>
      <c r="N144" s="72">
        <v>142632.24149399999</v>
      </c>
      <c r="O144" s="80">
        <v>101.64</v>
      </c>
      <c r="P144" s="118" t="s">
        <v>3308</v>
      </c>
      <c r="Q144" s="72">
        <v>144.971410099</v>
      </c>
      <c r="R144" s="73">
        <v>4.3744170242900076E-4</v>
      </c>
      <c r="S144" s="73">
        <f t="shared" si="2"/>
        <v>2.0124905629270678E-3</v>
      </c>
      <c r="T144" s="73">
        <f>Q144/'סכום נכסי הקרן'!$C$41</f>
        <v>4.6859854534662271E-4</v>
      </c>
    </row>
    <row r="145" spans="1:20">
      <c r="A145" s="69" t="s">
        <v>638</v>
      </c>
      <c r="B145" s="54" t="s">
        <v>639</v>
      </c>
      <c r="C145" s="70" t="s">
        <v>123</v>
      </c>
      <c r="D145" s="70" t="s">
        <v>29</v>
      </c>
      <c r="E145" s="54" t="s">
        <v>640</v>
      </c>
      <c r="F145" s="70" t="s">
        <v>337</v>
      </c>
      <c r="G145" s="54" t="s">
        <v>626</v>
      </c>
      <c r="H145" s="54" t="s">
        <v>316</v>
      </c>
      <c r="I145" s="118" t="s">
        <v>3308</v>
      </c>
      <c r="J145" s="72">
        <v>2</v>
      </c>
      <c r="K145" s="70" t="s">
        <v>135</v>
      </c>
      <c r="L145" s="71">
        <v>1E-3</v>
      </c>
      <c r="M145" s="71">
        <v>2.6000000000005078E-2</v>
      </c>
      <c r="N145" s="72">
        <v>371597.68984800001</v>
      </c>
      <c r="O145" s="80">
        <v>106.05</v>
      </c>
      <c r="P145" s="118" t="s">
        <v>3308</v>
      </c>
      <c r="Q145" s="72">
        <v>394.07935290799998</v>
      </c>
      <c r="R145" s="73">
        <v>6.5617363254754464E-4</v>
      </c>
      <c r="S145" s="73">
        <f t="shared" si="2"/>
        <v>5.4706026397216244E-3</v>
      </c>
      <c r="T145" s="73">
        <f>Q145/'סכום נכסי הקרן'!$C$41</f>
        <v>1.2738029615475264E-3</v>
      </c>
    </row>
    <row r="146" spans="1:20">
      <c r="A146" s="69" t="s">
        <v>641</v>
      </c>
      <c r="B146" s="54" t="s">
        <v>642</v>
      </c>
      <c r="C146" s="70" t="s">
        <v>123</v>
      </c>
      <c r="D146" s="70" t="s">
        <v>29</v>
      </c>
      <c r="E146" s="54" t="s">
        <v>640</v>
      </c>
      <c r="F146" s="70" t="s">
        <v>337</v>
      </c>
      <c r="G146" s="54" t="s">
        <v>626</v>
      </c>
      <c r="H146" s="54" t="s">
        <v>316</v>
      </c>
      <c r="I146" s="118" t="s">
        <v>3308</v>
      </c>
      <c r="J146" s="72">
        <v>4.7199999999965749</v>
      </c>
      <c r="K146" s="70" t="s">
        <v>135</v>
      </c>
      <c r="L146" s="71">
        <v>3.0000000000000001E-3</v>
      </c>
      <c r="M146" s="71">
        <v>3.5999999999979854E-2</v>
      </c>
      <c r="N146" s="72">
        <v>209557.08695700002</v>
      </c>
      <c r="O146" s="80">
        <v>94.75</v>
      </c>
      <c r="P146" s="118" t="s">
        <v>3308</v>
      </c>
      <c r="Q146" s="72">
        <v>198.555342344</v>
      </c>
      <c r="R146" s="73">
        <v>5.1451061630419304E-4</v>
      </c>
      <c r="S146" s="73">
        <f t="shared" si="2"/>
        <v>2.7563417670641087E-3</v>
      </c>
      <c r="T146" s="73">
        <f>Q146/'סכום נכסי הקרן'!$C$41</f>
        <v>6.4180064558702165E-4</v>
      </c>
    </row>
    <row r="147" spans="1:20">
      <c r="A147" s="69" t="s">
        <v>643</v>
      </c>
      <c r="B147" s="54" t="s">
        <v>644</v>
      </c>
      <c r="C147" s="70" t="s">
        <v>123</v>
      </c>
      <c r="D147" s="70" t="s">
        <v>29</v>
      </c>
      <c r="E147" s="54" t="s">
        <v>640</v>
      </c>
      <c r="F147" s="70" t="s">
        <v>337</v>
      </c>
      <c r="G147" s="54" t="s">
        <v>626</v>
      </c>
      <c r="H147" s="54" t="s">
        <v>316</v>
      </c>
      <c r="I147" s="118" t="s">
        <v>3308</v>
      </c>
      <c r="J147" s="72">
        <v>3.2299999999978457</v>
      </c>
      <c r="K147" s="70" t="s">
        <v>135</v>
      </c>
      <c r="L147" s="71">
        <v>3.0000000000000001E-3</v>
      </c>
      <c r="M147" s="71">
        <v>3.3799999999971721E-2</v>
      </c>
      <c r="N147" s="72">
        <v>304364.78133600001</v>
      </c>
      <c r="O147" s="80">
        <v>97.61</v>
      </c>
      <c r="P147" s="118" t="s">
        <v>3308</v>
      </c>
      <c r="Q147" s="72">
        <v>297.09047126800004</v>
      </c>
      <c r="R147" s="73">
        <v>5.9843645563507669E-4</v>
      </c>
      <c r="S147" s="73">
        <f t="shared" si="2"/>
        <v>4.1242046921810931E-3</v>
      </c>
      <c r="T147" s="73">
        <f>Q147/'סכום נכסי הקרן'!$C$41</f>
        <v>9.6030081088028076E-4</v>
      </c>
    </row>
    <row r="148" spans="1:20">
      <c r="A148" s="69" t="s">
        <v>645</v>
      </c>
      <c r="B148" s="54" t="s">
        <v>646</v>
      </c>
      <c r="C148" s="70" t="s">
        <v>123</v>
      </c>
      <c r="D148" s="70" t="s">
        <v>29</v>
      </c>
      <c r="E148" s="54" t="s">
        <v>640</v>
      </c>
      <c r="F148" s="70" t="s">
        <v>337</v>
      </c>
      <c r="G148" s="54" t="s">
        <v>626</v>
      </c>
      <c r="H148" s="54" t="s">
        <v>316</v>
      </c>
      <c r="I148" s="118" t="s">
        <v>3308</v>
      </c>
      <c r="J148" s="72">
        <v>2.7400000000039322</v>
      </c>
      <c r="K148" s="70" t="s">
        <v>135</v>
      </c>
      <c r="L148" s="71">
        <v>3.0000000000000001E-3</v>
      </c>
      <c r="M148" s="71">
        <v>3.2600000000050047E-2</v>
      </c>
      <c r="N148" s="72">
        <v>117153.801072</v>
      </c>
      <c r="O148" s="80">
        <v>95.51</v>
      </c>
      <c r="P148" s="118" t="s">
        <v>3308</v>
      </c>
      <c r="Q148" s="72">
        <v>111.89359269400001</v>
      </c>
      <c r="R148" s="73">
        <v>3.2841028529139685E-4</v>
      </c>
      <c r="S148" s="73">
        <f t="shared" si="2"/>
        <v>1.5533048840105986E-3</v>
      </c>
      <c r="T148" s="73">
        <f>Q148/'סכום נכסי הקרן'!$C$41</f>
        <v>3.6167941481847786E-4</v>
      </c>
    </row>
    <row r="149" spans="1:20">
      <c r="A149" s="69" t="s">
        <v>647</v>
      </c>
      <c r="B149" s="54" t="s">
        <v>648</v>
      </c>
      <c r="C149" s="70" t="s">
        <v>123</v>
      </c>
      <c r="D149" s="70" t="s">
        <v>29</v>
      </c>
      <c r="E149" s="54" t="s">
        <v>649</v>
      </c>
      <c r="F149" s="70" t="s">
        <v>337</v>
      </c>
      <c r="G149" s="54" t="s">
        <v>650</v>
      </c>
      <c r="H149" s="118" t="s">
        <v>3308</v>
      </c>
      <c r="I149" s="118" t="s">
        <v>3308</v>
      </c>
      <c r="J149" s="72">
        <v>2.9900000000027731</v>
      </c>
      <c r="K149" s="70" t="s">
        <v>135</v>
      </c>
      <c r="L149" s="71">
        <v>1.9E-2</v>
      </c>
      <c r="M149" s="71">
        <v>3.3500000000027737E-2</v>
      </c>
      <c r="N149" s="72">
        <v>262580.84159999999</v>
      </c>
      <c r="O149" s="80">
        <v>103</v>
      </c>
      <c r="P149" s="118" t="s">
        <v>3308</v>
      </c>
      <c r="Q149" s="72">
        <v>270.45825837499996</v>
      </c>
      <c r="R149" s="73">
        <v>4.9020621984345537E-4</v>
      </c>
      <c r="S149" s="73">
        <f t="shared" si="2"/>
        <v>3.7544967816322051E-3</v>
      </c>
      <c r="T149" s="73">
        <f>Q149/'סכום נכסי הקרן'!$C$41</f>
        <v>8.7421613934056809E-4</v>
      </c>
    </row>
    <row r="150" spans="1:20">
      <c r="A150" s="69" t="s">
        <v>651</v>
      </c>
      <c r="B150" s="54" t="s">
        <v>652</v>
      </c>
      <c r="C150" s="70" t="s">
        <v>123</v>
      </c>
      <c r="D150" s="70" t="s">
        <v>29</v>
      </c>
      <c r="E150" s="54" t="s">
        <v>653</v>
      </c>
      <c r="F150" s="70" t="s">
        <v>320</v>
      </c>
      <c r="G150" s="54" t="s">
        <v>650</v>
      </c>
      <c r="H150" s="118" t="s">
        <v>3308</v>
      </c>
      <c r="I150" s="118" t="s">
        <v>3308</v>
      </c>
      <c r="J150" s="72">
        <v>2.1000000000098744</v>
      </c>
      <c r="K150" s="70" t="s">
        <v>135</v>
      </c>
      <c r="L150" s="71">
        <v>1.6399999999999998E-2</v>
      </c>
      <c r="M150" s="71">
        <v>3.030000000017774E-2</v>
      </c>
      <c r="N150" s="72">
        <v>55822.022912</v>
      </c>
      <c r="O150" s="80">
        <v>108.85</v>
      </c>
      <c r="P150" s="118" t="s">
        <v>3308</v>
      </c>
      <c r="Q150" s="72">
        <v>60.762269664000002</v>
      </c>
      <c r="R150" s="73">
        <v>2.2094456184519024E-4</v>
      </c>
      <c r="S150" s="73">
        <f t="shared" si="2"/>
        <v>8.4350075782061503E-4</v>
      </c>
      <c r="T150" s="73">
        <f>Q150/'סכום נכסי הקרן'!$C$41</f>
        <v>1.9640500949163374E-4</v>
      </c>
    </row>
    <row r="151" spans="1:20">
      <c r="A151" s="69" t="s">
        <v>654</v>
      </c>
      <c r="B151" s="54" t="s">
        <v>655</v>
      </c>
      <c r="C151" s="70" t="s">
        <v>123</v>
      </c>
      <c r="D151" s="70" t="s">
        <v>29</v>
      </c>
      <c r="E151" s="54" t="s">
        <v>656</v>
      </c>
      <c r="F151" s="70" t="s">
        <v>657</v>
      </c>
      <c r="G151" s="54" t="s">
        <v>650</v>
      </c>
      <c r="H151" s="118" t="s">
        <v>3308</v>
      </c>
      <c r="I151" s="118" t="s">
        <v>3308</v>
      </c>
      <c r="J151" s="72">
        <v>3.019999999997526</v>
      </c>
      <c r="K151" s="70" t="s">
        <v>135</v>
      </c>
      <c r="L151" s="71">
        <v>1.4800000000000001E-2</v>
      </c>
      <c r="M151" s="71">
        <v>3.5099999999956714E-2</v>
      </c>
      <c r="N151" s="72">
        <v>471007.59089199995</v>
      </c>
      <c r="O151" s="80">
        <v>102.99</v>
      </c>
      <c r="P151" s="118" t="s">
        <v>3308</v>
      </c>
      <c r="Q151" s="72">
        <v>485.09074190999996</v>
      </c>
      <c r="R151" s="73">
        <v>5.7985565999190921E-4</v>
      </c>
      <c r="S151" s="73">
        <f t="shared" si="2"/>
        <v>6.7340211396888306E-3</v>
      </c>
      <c r="T151" s="73">
        <f>Q151/'סכום נכסי הקרן'!$C$41</f>
        <v>1.5679837553136137E-3</v>
      </c>
    </row>
    <row r="152" spans="1:20">
      <c r="A152" s="69" t="s">
        <v>658</v>
      </c>
      <c r="B152" s="54" t="s">
        <v>659</v>
      </c>
      <c r="C152" s="70" t="s">
        <v>123</v>
      </c>
      <c r="D152" s="70" t="s">
        <v>29</v>
      </c>
      <c r="E152" s="87">
        <v>1154</v>
      </c>
      <c r="F152" s="70" t="s">
        <v>543</v>
      </c>
      <c r="G152" s="54" t="s">
        <v>650</v>
      </c>
      <c r="H152" s="118" t="s">
        <v>3308</v>
      </c>
      <c r="I152" s="118" t="s">
        <v>3308</v>
      </c>
      <c r="J152" s="72">
        <v>1</v>
      </c>
      <c r="K152" s="70" t="s">
        <v>135</v>
      </c>
      <c r="L152" s="71">
        <v>6.8000000000000005E-2</v>
      </c>
      <c r="M152" s="71">
        <v>0</v>
      </c>
      <c r="N152" s="72">
        <v>102529.81031099999</v>
      </c>
      <c r="O152" s="80">
        <v>22.77</v>
      </c>
      <c r="P152" s="118" t="s">
        <v>3308</v>
      </c>
      <c r="Q152" s="72">
        <v>23.346038505999999</v>
      </c>
      <c r="R152" s="73">
        <v>2.2576434199866614E-4</v>
      </c>
      <c r="S152" s="73">
        <f t="shared" si="2"/>
        <v>3.240892955581525E-4</v>
      </c>
      <c r="T152" s="73">
        <f>Q152/'סכום נכסי הקרן'!$C$41</f>
        <v>7.5462601046972247E-5</v>
      </c>
    </row>
    <row r="153" spans="1:20">
      <c r="A153" s="119" t="s">
        <v>3308</v>
      </c>
      <c r="B153" s="118" t="s">
        <v>3308</v>
      </c>
      <c r="C153" s="118" t="s">
        <v>3308</v>
      </c>
      <c r="D153" s="118" t="s">
        <v>3308</v>
      </c>
      <c r="E153" s="118" t="s">
        <v>3308</v>
      </c>
      <c r="F153" s="118" t="s">
        <v>3308</v>
      </c>
      <c r="G153" s="118" t="s">
        <v>3308</v>
      </c>
      <c r="H153" s="118" t="s">
        <v>3308</v>
      </c>
      <c r="I153" s="118" t="s">
        <v>3308</v>
      </c>
      <c r="J153" s="118" t="s">
        <v>3308</v>
      </c>
      <c r="K153" s="118" t="s">
        <v>3308</v>
      </c>
      <c r="L153" s="118" t="s">
        <v>3308</v>
      </c>
      <c r="M153" s="118" t="s">
        <v>3308</v>
      </c>
      <c r="N153" s="118" t="s">
        <v>3308</v>
      </c>
      <c r="O153" s="118" t="s">
        <v>3308</v>
      </c>
      <c r="P153" s="118" t="s">
        <v>3308</v>
      </c>
      <c r="Q153" s="118" t="s">
        <v>3308</v>
      </c>
      <c r="R153" s="118" t="s">
        <v>3308</v>
      </c>
      <c r="S153" s="118" t="s">
        <v>3308</v>
      </c>
      <c r="T153" s="118" t="s">
        <v>3308</v>
      </c>
    </row>
    <row r="154" spans="1:20">
      <c r="A154" s="68" t="s">
        <v>50</v>
      </c>
      <c r="B154" s="117" t="s">
        <v>3308</v>
      </c>
      <c r="C154" s="117" t="s">
        <v>3308</v>
      </c>
      <c r="D154" s="117" t="s">
        <v>3308</v>
      </c>
      <c r="E154" s="117" t="s">
        <v>3308</v>
      </c>
      <c r="F154" s="117" t="s">
        <v>3308</v>
      </c>
      <c r="G154" s="117" t="s">
        <v>3308</v>
      </c>
      <c r="H154" s="117" t="s">
        <v>3308</v>
      </c>
      <c r="I154" s="117" t="s">
        <v>3308</v>
      </c>
      <c r="J154" s="66">
        <v>3.9783301734793963</v>
      </c>
      <c r="K154" s="117" t="s">
        <v>3308</v>
      </c>
      <c r="L154" s="117" t="s">
        <v>3308</v>
      </c>
      <c r="M154" s="65">
        <v>5.3107023699222509E-2</v>
      </c>
      <c r="N154" s="117" t="s">
        <v>3308</v>
      </c>
      <c r="O154" s="117" t="s">
        <v>3308</v>
      </c>
      <c r="P154" s="66">
        <f>SUM(P155:P213)</f>
        <v>92.083312694999989</v>
      </c>
      <c r="Q154" s="66">
        <v>9489.2600593029965</v>
      </c>
      <c r="R154" s="117" t="s">
        <v>3308</v>
      </c>
      <c r="S154" s="67">
        <f t="shared" si="2"/>
        <v>0.13172974109492888</v>
      </c>
      <c r="T154" s="67">
        <f>Q154/'סכום נכסי הקרן'!$C$41</f>
        <v>3.0672623361865634E-2</v>
      </c>
    </row>
    <row r="155" spans="1:20">
      <c r="A155" s="69" t="s">
        <v>660</v>
      </c>
      <c r="B155" s="54" t="s">
        <v>661</v>
      </c>
      <c r="C155" s="70" t="s">
        <v>123</v>
      </c>
      <c r="D155" s="70" t="s">
        <v>29</v>
      </c>
      <c r="E155" s="54" t="s">
        <v>662</v>
      </c>
      <c r="F155" s="70" t="s">
        <v>663</v>
      </c>
      <c r="G155" s="54" t="s">
        <v>315</v>
      </c>
      <c r="H155" s="54" t="s">
        <v>316</v>
      </c>
      <c r="I155" s="118" t="s">
        <v>3308</v>
      </c>
      <c r="J155" s="72">
        <v>0.89999934388511882</v>
      </c>
      <c r="K155" s="70" t="s">
        <v>135</v>
      </c>
      <c r="L155" s="71">
        <v>5.7000000000000002E-2</v>
      </c>
      <c r="M155" s="71">
        <v>4.6099712155878665E-2</v>
      </c>
      <c r="N155" s="72">
        <v>2.6716000000000004E-2</v>
      </c>
      <c r="O155" s="80">
        <v>101.48</v>
      </c>
      <c r="P155" s="118" t="s">
        <v>3308</v>
      </c>
      <c r="Q155" s="72">
        <v>2.7098E-5</v>
      </c>
      <c r="R155" s="73">
        <v>1.7297460022478932E-10</v>
      </c>
      <c r="S155" s="73">
        <f t="shared" si="2"/>
        <v>3.7617395896857502E-10</v>
      </c>
      <c r="T155" s="73">
        <f>Q155/'סכום נכסי הקרן'!$C$41</f>
        <v>8.7590259163040122E-11</v>
      </c>
    </row>
    <row r="156" spans="1:20">
      <c r="A156" s="69" t="s">
        <v>664</v>
      </c>
      <c r="B156" s="54" t="s">
        <v>665</v>
      </c>
      <c r="C156" s="70" t="s">
        <v>123</v>
      </c>
      <c r="D156" s="70" t="s">
        <v>29</v>
      </c>
      <c r="E156" s="54" t="s">
        <v>372</v>
      </c>
      <c r="F156" s="70" t="s">
        <v>337</v>
      </c>
      <c r="G156" s="54" t="s">
        <v>358</v>
      </c>
      <c r="H156" s="54" t="s">
        <v>316</v>
      </c>
      <c r="I156" s="118" t="s">
        <v>3308</v>
      </c>
      <c r="J156" s="72">
        <v>5.6499999999950736</v>
      </c>
      <c r="K156" s="70" t="s">
        <v>135</v>
      </c>
      <c r="L156" s="71">
        <v>2.5499999999999998E-2</v>
      </c>
      <c r="M156" s="71">
        <v>5.029999999996141E-2</v>
      </c>
      <c r="N156" s="72">
        <v>558572.71317400003</v>
      </c>
      <c r="O156" s="80">
        <v>87.22</v>
      </c>
      <c r="P156" s="118" t="s">
        <v>3308</v>
      </c>
      <c r="Q156" s="72">
        <v>487.22668599600001</v>
      </c>
      <c r="R156" s="73">
        <v>4.0984905317649961E-4</v>
      </c>
      <c r="S156" s="73">
        <f t="shared" si="2"/>
        <v>6.7636722778896628E-3</v>
      </c>
      <c r="T156" s="73">
        <f>Q156/'סכום נכסי הקרן'!$C$41</f>
        <v>1.5748878772432952E-3</v>
      </c>
    </row>
    <row r="157" spans="1:20">
      <c r="A157" s="69" t="s">
        <v>666</v>
      </c>
      <c r="B157" s="54" t="s">
        <v>667</v>
      </c>
      <c r="C157" s="70" t="s">
        <v>123</v>
      </c>
      <c r="D157" s="70" t="s">
        <v>29</v>
      </c>
      <c r="E157" s="54" t="s">
        <v>379</v>
      </c>
      <c r="F157" s="70" t="s">
        <v>380</v>
      </c>
      <c r="G157" s="54" t="s">
        <v>350</v>
      </c>
      <c r="H157" s="54" t="s">
        <v>133</v>
      </c>
      <c r="I157" s="118" t="s">
        <v>3308</v>
      </c>
      <c r="J157" s="72">
        <v>4.990000000020439</v>
      </c>
      <c r="K157" s="70" t="s">
        <v>135</v>
      </c>
      <c r="L157" s="71">
        <v>1.9400000000000001E-2</v>
      </c>
      <c r="M157" s="71">
        <v>4.7100000000211313E-2</v>
      </c>
      <c r="N157" s="72">
        <v>66133.732896000001</v>
      </c>
      <c r="O157" s="80">
        <v>87.3</v>
      </c>
      <c r="P157" s="118" t="s">
        <v>3308</v>
      </c>
      <c r="Q157" s="72">
        <v>57.734748817999993</v>
      </c>
      <c r="R157" s="73">
        <v>1.0781041539316722E-4</v>
      </c>
      <c r="S157" s="73">
        <f t="shared" si="2"/>
        <v>8.0147276673272246E-4</v>
      </c>
      <c r="T157" s="73">
        <f>Q157/'סכום נכסי הקרן'!$C$41</f>
        <v>1.8661899814309703E-4</v>
      </c>
    </row>
    <row r="158" spans="1:20">
      <c r="A158" s="69" t="s">
        <v>668</v>
      </c>
      <c r="B158" s="54" t="s">
        <v>669</v>
      </c>
      <c r="C158" s="70" t="s">
        <v>123</v>
      </c>
      <c r="D158" s="70" t="s">
        <v>29</v>
      </c>
      <c r="E158" s="54" t="s">
        <v>670</v>
      </c>
      <c r="F158" s="70" t="s">
        <v>380</v>
      </c>
      <c r="G158" s="54" t="s">
        <v>350</v>
      </c>
      <c r="H158" s="54" t="s">
        <v>133</v>
      </c>
      <c r="I158" s="118" t="s">
        <v>3308</v>
      </c>
      <c r="J158" s="72">
        <v>5.4800000005833249</v>
      </c>
      <c r="K158" s="70" t="s">
        <v>135</v>
      </c>
      <c r="L158" s="71">
        <v>1.95E-2</v>
      </c>
      <c r="M158" s="71">
        <v>4.8600000006293768E-2</v>
      </c>
      <c r="N158" s="72">
        <v>4580.0628180000003</v>
      </c>
      <c r="O158" s="80">
        <v>85.34</v>
      </c>
      <c r="P158" s="118" t="s">
        <v>3308</v>
      </c>
      <c r="Q158" s="72">
        <v>3.9086254389999997</v>
      </c>
      <c r="R158" s="73">
        <v>4.1846157431351879E-6</v>
      </c>
      <c r="S158" s="73">
        <f t="shared" si="2"/>
        <v>5.4259469537010642E-5</v>
      </c>
      <c r="T158" s="73">
        <f>Q158/'סכום נכסי הקרן'!$C$41</f>
        <v>1.2634051043370781E-5</v>
      </c>
    </row>
    <row r="159" spans="1:20">
      <c r="A159" s="69" t="s">
        <v>671</v>
      </c>
      <c r="B159" s="54" t="s">
        <v>672</v>
      </c>
      <c r="C159" s="70" t="s">
        <v>123</v>
      </c>
      <c r="D159" s="70" t="s">
        <v>29</v>
      </c>
      <c r="E159" s="54" t="s">
        <v>673</v>
      </c>
      <c r="F159" s="70" t="s">
        <v>337</v>
      </c>
      <c r="G159" s="54" t="s">
        <v>358</v>
      </c>
      <c r="H159" s="54" t="s">
        <v>316</v>
      </c>
      <c r="I159" s="118" t="s">
        <v>3308</v>
      </c>
      <c r="J159" s="72">
        <v>0.81000000000325023</v>
      </c>
      <c r="K159" s="70" t="s">
        <v>135</v>
      </c>
      <c r="L159" s="71">
        <v>2.5499999999999998E-2</v>
      </c>
      <c r="M159" s="71">
        <v>4.430000000039299E-2</v>
      </c>
      <c r="N159" s="72">
        <v>68661.222381</v>
      </c>
      <c r="O159" s="80">
        <v>98.58</v>
      </c>
      <c r="P159" s="118" t="s">
        <v>3308</v>
      </c>
      <c r="Q159" s="72">
        <v>67.686233038000012</v>
      </c>
      <c r="R159" s="73">
        <v>3.4104837168444894E-4</v>
      </c>
      <c r="S159" s="73">
        <f t="shared" si="2"/>
        <v>9.3961909548948344E-4</v>
      </c>
      <c r="T159" s="73">
        <f>Q159/'סכום נכסי הקרן'!$C$41</f>
        <v>2.1878569243369804E-4</v>
      </c>
    </row>
    <row r="160" spans="1:20">
      <c r="A160" s="69" t="s">
        <v>674</v>
      </c>
      <c r="B160" s="54" t="s">
        <v>675</v>
      </c>
      <c r="C160" s="70" t="s">
        <v>123</v>
      </c>
      <c r="D160" s="70" t="s">
        <v>29</v>
      </c>
      <c r="E160" s="54" t="s">
        <v>450</v>
      </c>
      <c r="F160" s="70" t="s">
        <v>131</v>
      </c>
      <c r="G160" s="54" t="s">
        <v>358</v>
      </c>
      <c r="H160" s="54" t="s">
        <v>316</v>
      </c>
      <c r="I160" s="118" t="s">
        <v>3308</v>
      </c>
      <c r="J160" s="72">
        <v>3.6299999999895323</v>
      </c>
      <c r="K160" s="70" t="s">
        <v>135</v>
      </c>
      <c r="L160" s="71">
        <v>4.5599999999999995E-2</v>
      </c>
      <c r="M160" s="71">
        <v>5.0899999999854069E-2</v>
      </c>
      <c r="N160" s="72">
        <v>132769.604708</v>
      </c>
      <c r="O160" s="80">
        <v>98.58</v>
      </c>
      <c r="P160" s="118" t="s">
        <v>3308</v>
      </c>
      <c r="Q160" s="72">
        <v>130.884271899</v>
      </c>
      <c r="R160" s="73">
        <v>2.5722014108244174E-4</v>
      </c>
      <c r="S160" s="73">
        <f t="shared" si="2"/>
        <v>1.8169331584237303E-3</v>
      </c>
      <c r="T160" s="73">
        <f>Q160/'סכום נכסי הקרן'!$C$41</f>
        <v>4.2306396398255296E-4</v>
      </c>
    </row>
    <row r="161" spans="1:20">
      <c r="A161" s="69" t="s">
        <v>676</v>
      </c>
      <c r="B161" s="54" t="s">
        <v>677</v>
      </c>
      <c r="C161" s="70" t="s">
        <v>123</v>
      </c>
      <c r="D161" s="70" t="s">
        <v>29</v>
      </c>
      <c r="E161" s="54" t="s">
        <v>460</v>
      </c>
      <c r="F161" s="70" t="s">
        <v>159</v>
      </c>
      <c r="G161" s="54" t="s">
        <v>461</v>
      </c>
      <c r="H161" s="54" t="s">
        <v>133</v>
      </c>
      <c r="I161" s="118" t="s">
        <v>3308</v>
      </c>
      <c r="J161" s="72">
        <v>8.5199999999978466</v>
      </c>
      <c r="K161" s="70" t="s">
        <v>135</v>
      </c>
      <c r="L161" s="71">
        <v>2.7900000000000001E-2</v>
      </c>
      <c r="M161" s="71">
        <v>5.0100000000011642E-2</v>
      </c>
      <c r="N161" s="72">
        <v>133580.37</v>
      </c>
      <c r="O161" s="80">
        <v>83.51</v>
      </c>
      <c r="P161" s="118" t="s">
        <v>3308</v>
      </c>
      <c r="Q161" s="72">
        <v>111.55296698700002</v>
      </c>
      <c r="R161" s="73">
        <v>3.106231280811087E-4</v>
      </c>
      <c r="S161" s="73">
        <f t="shared" si="2"/>
        <v>1.5485763239423776E-3</v>
      </c>
      <c r="T161" s="73">
        <f>Q161/'סכום נכסי הקרן'!$C$41</f>
        <v>3.6057839282594253E-4</v>
      </c>
    </row>
    <row r="162" spans="1:20">
      <c r="A162" s="69" t="s">
        <v>678</v>
      </c>
      <c r="B162" s="54" t="s">
        <v>679</v>
      </c>
      <c r="C162" s="70" t="s">
        <v>123</v>
      </c>
      <c r="D162" s="70" t="s">
        <v>29</v>
      </c>
      <c r="E162" s="54" t="s">
        <v>680</v>
      </c>
      <c r="F162" s="70" t="s">
        <v>132</v>
      </c>
      <c r="G162" s="54" t="s">
        <v>461</v>
      </c>
      <c r="H162" s="54" t="s">
        <v>133</v>
      </c>
      <c r="I162" s="118" t="s">
        <v>3308</v>
      </c>
      <c r="J162" s="72">
        <v>1.3000000000003444</v>
      </c>
      <c r="K162" s="70" t="s">
        <v>135</v>
      </c>
      <c r="L162" s="71">
        <v>6.0999999999999999E-2</v>
      </c>
      <c r="M162" s="71">
        <v>5.9899999999939064E-2</v>
      </c>
      <c r="N162" s="72">
        <v>286243.65000000002</v>
      </c>
      <c r="O162" s="80">
        <v>101.47</v>
      </c>
      <c r="P162" s="118" t="s">
        <v>3308</v>
      </c>
      <c r="Q162" s="72">
        <v>290.451434823</v>
      </c>
      <c r="R162" s="73">
        <v>7.4308468108304562E-4</v>
      </c>
      <c r="S162" s="73">
        <f t="shared" si="2"/>
        <v>4.0320417051247668E-3</v>
      </c>
      <c r="T162" s="73">
        <f>Q162/'סכום נכסי הקרן'!$C$41</f>
        <v>9.3884111190580216E-4</v>
      </c>
    </row>
    <row r="163" spans="1:20">
      <c r="A163" s="69" t="s">
        <v>681</v>
      </c>
      <c r="B163" s="54" t="s">
        <v>682</v>
      </c>
      <c r="C163" s="70" t="s">
        <v>123</v>
      </c>
      <c r="D163" s="70" t="s">
        <v>29</v>
      </c>
      <c r="E163" s="54" t="s">
        <v>494</v>
      </c>
      <c r="F163" s="70" t="s">
        <v>380</v>
      </c>
      <c r="G163" s="54" t="s">
        <v>461</v>
      </c>
      <c r="H163" s="54" t="s">
        <v>133</v>
      </c>
      <c r="I163" s="118" t="s">
        <v>3308</v>
      </c>
      <c r="J163" s="72">
        <v>7.0800000000142154</v>
      </c>
      <c r="K163" s="70" t="s">
        <v>135</v>
      </c>
      <c r="L163" s="71">
        <v>3.0499999999999999E-2</v>
      </c>
      <c r="M163" s="71">
        <v>5.1700000000109575E-2</v>
      </c>
      <c r="N163" s="72">
        <v>194885.79844000001</v>
      </c>
      <c r="O163" s="80">
        <v>86.63</v>
      </c>
      <c r="P163" s="118" t="s">
        <v>3308</v>
      </c>
      <c r="Q163" s="72">
        <v>168.82956719500001</v>
      </c>
      <c r="R163" s="73">
        <v>2.854785680499983E-4</v>
      </c>
      <c r="S163" s="73">
        <f t="shared" si="2"/>
        <v>2.3436890797362982E-3</v>
      </c>
      <c r="T163" s="73">
        <f>Q163/'סכום נכסי הקרן'!$C$41</f>
        <v>5.4571649365244479E-4</v>
      </c>
    </row>
    <row r="164" spans="1:20">
      <c r="A164" s="69" t="s">
        <v>683</v>
      </c>
      <c r="B164" s="54" t="s">
        <v>684</v>
      </c>
      <c r="C164" s="70" t="s">
        <v>123</v>
      </c>
      <c r="D164" s="70" t="s">
        <v>29</v>
      </c>
      <c r="E164" s="54" t="s">
        <v>494</v>
      </c>
      <c r="F164" s="70" t="s">
        <v>380</v>
      </c>
      <c r="G164" s="54" t="s">
        <v>461</v>
      </c>
      <c r="H164" s="54" t="s">
        <v>133</v>
      </c>
      <c r="I164" s="118" t="s">
        <v>3308</v>
      </c>
      <c r="J164" s="72">
        <v>2.4200000000002202</v>
      </c>
      <c r="K164" s="70" t="s">
        <v>135</v>
      </c>
      <c r="L164" s="71">
        <v>2.9100000000000001E-2</v>
      </c>
      <c r="M164" s="71">
        <v>4.2700000000040747E-2</v>
      </c>
      <c r="N164" s="72">
        <v>93678.966969000001</v>
      </c>
      <c r="O164" s="80">
        <v>96.93</v>
      </c>
      <c r="P164" s="118" t="s">
        <v>3308</v>
      </c>
      <c r="Q164" s="72">
        <v>90.803022669000001</v>
      </c>
      <c r="R164" s="73">
        <v>1.5613161161499999E-4</v>
      </c>
      <c r="S164" s="73">
        <f t="shared" si="2"/>
        <v>1.2605259622005681E-3</v>
      </c>
      <c r="T164" s="73">
        <f>Q164/'סכום נכסי הקרן'!$C$41</f>
        <v>2.93507280550783E-4</v>
      </c>
    </row>
    <row r="165" spans="1:20">
      <c r="A165" s="69" t="s">
        <v>685</v>
      </c>
      <c r="B165" s="54" t="s">
        <v>686</v>
      </c>
      <c r="C165" s="70" t="s">
        <v>123</v>
      </c>
      <c r="D165" s="70" t="s">
        <v>29</v>
      </c>
      <c r="E165" s="54" t="s">
        <v>494</v>
      </c>
      <c r="F165" s="70" t="s">
        <v>380</v>
      </c>
      <c r="G165" s="54" t="s">
        <v>461</v>
      </c>
      <c r="H165" s="54" t="s">
        <v>133</v>
      </c>
      <c r="I165" s="118" t="s">
        <v>3308</v>
      </c>
      <c r="J165" s="72">
        <v>6.30999999999234</v>
      </c>
      <c r="K165" s="70" t="s">
        <v>135</v>
      </c>
      <c r="L165" s="71">
        <v>3.0499999999999999E-2</v>
      </c>
      <c r="M165" s="71">
        <v>5.0599999999914588E-2</v>
      </c>
      <c r="N165" s="72">
        <v>319687.17874200002</v>
      </c>
      <c r="O165" s="80">
        <v>88.63</v>
      </c>
      <c r="P165" s="118" t="s">
        <v>3308</v>
      </c>
      <c r="Q165" s="72">
        <v>283.338746507</v>
      </c>
      <c r="R165" s="73">
        <v>4.3860567842479779E-4</v>
      </c>
      <c r="S165" s="73">
        <f t="shared" si="2"/>
        <v>3.9333034911333562E-3</v>
      </c>
      <c r="T165" s="73">
        <f>Q165/'סכום נכסי הקרן'!$C$41</f>
        <v>9.1585040362680121E-4</v>
      </c>
    </row>
    <row r="166" spans="1:20">
      <c r="A166" s="69" t="s">
        <v>687</v>
      </c>
      <c r="B166" s="54" t="s">
        <v>688</v>
      </c>
      <c r="C166" s="70" t="s">
        <v>123</v>
      </c>
      <c r="D166" s="70" t="s">
        <v>29</v>
      </c>
      <c r="E166" s="54" t="s">
        <v>494</v>
      </c>
      <c r="F166" s="70" t="s">
        <v>380</v>
      </c>
      <c r="G166" s="54" t="s">
        <v>461</v>
      </c>
      <c r="H166" s="54" t="s">
        <v>133</v>
      </c>
      <c r="I166" s="118" t="s">
        <v>3308</v>
      </c>
      <c r="J166" s="72">
        <v>7.9500000000014213</v>
      </c>
      <c r="K166" s="70" t="s">
        <v>135</v>
      </c>
      <c r="L166" s="71">
        <v>2.63E-2</v>
      </c>
      <c r="M166" s="71">
        <v>5.2399999999988615E-2</v>
      </c>
      <c r="N166" s="72">
        <v>343492.38</v>
      </c>
      <c r="O166" s="80">
        <v>81.86</v>
      </c>
      <c r="P166" s="118" t="s">
        <v>3308</v>
      </c>
      <c r="Q166" s="72">
        <v>281.18286226800001</v>
      </c>
      <c r="R166" s="73">
        <v>4.9516554897562613E-4</v>
      </c>
      <c r="S166" s="73">
        <f t="shared" si="2"/>
        <v>3.903375544079604E-3</v>
      </c>
      <c r="T166" s="73">
        <f>Q166/'סכום נכסי הקרן'!$C$41</f>
        <v>9.0888182811497292E-4</v>
      </c>
    </row>
    <row r="167" spans="1:20">
      <c r="A167" s="69" t="s">
        <v>689</v>
      </c>
      <c r="B167" s="54" t="s">
        <v>690</v>
      </c>
      <c r="C167" s="70" t="s">
        <v>123</v>
      </c>
      <c r="D167" s="70" t="s">
        <v>29</v>
      </c>
      <c r="E167" s="54" t="s">
        <v>691</v>
      </c>
      <c r="F167" s="70" t="s">
        <v>380</v>
      </c>
      <c r="G167" s="54" t="s">
        <v>457</v>
      </c>
      <c r="H167" s="54" t="s">
        <v>316</v>
      </c>
      <c r="I167" s="118" t="s">
        <v>3308</v>
      </c>
      <c r="J167" s="72">
        <v>3.7300000000021751</v>
      </c>
      <c r="K167" s="70" t="s">
        <v>135</v>
      </c>
      <c r="L167" s="71">
        <v>4.7E-2</v>
      </c>
      <c r="M167" s="71">
        <v>4.5400000000010869E-2</v>
      </c>
      <c r="N167" s="72">
        <v>175562.772</v>
      </c>
      <c r="O167" s="80">
        <v>104.73</v>
      </c>
      <c r="P167" s="118" t="s">
        <v>3308</v>
      </c>
      <c r="Q167" s="72">
        <v>183.86689352000002</v>
      </c>
      <c r="R167" s="73">
        <v>1.95265011678345E-4</v>
      </c>
      <c r="S167" s="73">
        <f t="shared" si="2"/>
        <v>2.5524369790638365E-3</v>
      </c>
      <c r="T167" s="73">
        <f>Q167/'סכום נכסי הקרן'!$C$41</f>
        <v>5.9432241696508615E-4</v>
      </c>
    </row>
    <row r="168" spans="1:20">
      <c r="A168" s="69" t="s">
        <v>692</v>
      </c>
      <c r="B168" s="54" t="s">
        <v>693</v>
      </c>
      <c r="C168" s="70" t="s">
        <v>123</v>
      </c>
      <c r="D168" s="70" t="s">
        <v>29</v>
      </c>
      <c r="E168" s="54" t="s">
        <v>501</v>
      </c>
      <c r="F168" s="70" t="s">
        <v>380</v>
      </c>
      <c r="G168" s="54" t="s">
        <v>461</v>
      </c>
      <c r="H168" s="54" t="s">
        <v>133</v>
      </c>
      <c r="I168" s="118" t="s">
        <v>3308</v>
      </c>
      <c r="J168" s="72">
        <v>5.7200000000041813</v>
      </c>
      <c r="K168" s="70" t="s">
        <v>135</v>
      </c>
      <c r="L168" s="71">
        <v>2.64E-2</v>
      </c>
      <c r="M168" s="71">
        <v>4.9500000000039485E-2</v>
      </c>
      <c r="N168" s="72">
        <v>528682.96846500004</v>
      </c>
      <c r="O168" s="80">
        <v>88.65</v>
      </c>
      <c r="P168" s="118" t="s">
        <v>3308</v>
      </c>
      <c r="Q168" s="72">
        <v>468.67745155699998</v>
      </c>
      <c r="R168" s="73">
        <v>3.231218268897233E-4</v>
      </c>
      <c r="S168" s="73">
        <f t="shared" si="2"/>
        <v>6.5061721319469778E-3</v>
      </c>
      <c r="T168" s="73">
        <f>Q168/'סכום נכסי הקרן'!$C$41</f>
        <v>1.5149302327017054E-3</v>
      </c>
    </row>
    <row r="169" spans="1:20">
      <c r="A169" s="69" t="s">
        <v>694</v>
      </c>
      <c r="B169" s="54" t="s">
        <v>695</v>
      </c>
      <c r="C169" s="70" t="s">
        <v>123</v>
      </c>
      <c r="D169" s="70" t="s">
        <v>29</v>
      </c>
      <c r="E169" s="54" t="s">
        <v>501</v>
      </c>
      <c r="F169" s="70" t="s">
        <v>380</v>
      </c>
      <c r="G169" s="54" t="s">
        <v>461</v>
      </c>
      <c r="H169" s="54" t="s">
        <v>133</v>
      </c>
      <c r="I169" s="118" t="s">
        <v>3308</v>
      </c>
      <c r="J169" s="72">
        <v>7.3500000000032513</v>
      </c>
      <c r="K169" s="70" t="s">
        <v>135</v>
      </c>
      <c r="L169" s="71">
        <v>2.5000000000000001E-2</v>
      </c>
      <c r="M169" s="71">
        <v>5.280000000001836E-2</v>
      </c>
      <c r="N169" s="72">
        <v>316333.33822699997</v>
      </c>
      <c r="O169" s="80">
        <v>82.64</v>
      </c>
      <c r="P169" s="118" t="s">
        <v>3308</v>
      </c>
      <c r="Q169" s="72">
        <v>261.417870709</v>
      </c>
      <c r="R169" s="73">
        <v>2.3719415251193459E-4</v>
      </c>
      <c r="S169" s="73">
        <f t="shared" si="2"/>
        <v>3.6289982791991885E-3</v>
      </c>
      <c r="T169" s="73">
        <f>Q169/'סכום נכסי הקרן'!$C$41</f>
        <v>8.4499442930295317E-4</v>
      </c>
    </row>
    <row r="170" spans="1:20">
      <c r="A170" s="69" t="s">
        <v>696</v>
      </c>
      <c r="B170" s="54" t="s">
        <v>697</v>
      </c>
      <c r="C170" s="70" t="s">
        <v>123</v>
      </c>
      <c r="D170" s="70" t="s">
        <v>29</v>
      </c>
      <c r="E170" s="54" t="s">
        <v>698</v>
      </c>
      <c r="F170" s="70" t="s">
        <v>380</v>
      </c>
      <c r="G170" s="54" t="s">
        <v>461</v>
      </c>
      <c r="H170" s="54" t="s">
        <v>133</v>
      </c>
      <c r="I170" s="118" t="s">
        <v>3308</v>
      </c>
      <c r="J170" s="72">
        <v>5.0399999999949099</v>
      </c>
      <c r="K170" s="70" t="s">
        <v>135</v>
      </c>
      <c r="L170" s="71">
        <v>3.4300000000000004E-2</v>
      </c>
      <c r="M170" s="71">
        <v>4.6699999999949088E-2</v>
      </c>
      <c r="N170" s="72">
        <v>208293.065531</v>
      </c>
      <c r="O170" s="80">
        <v>94.3</v>
      </c>
      <c r="P170" s="118" t="s">
        <v>3308</v>
      </c>
      <c r="Q170" s="72">
        <v>196.4203608</v>
      </c>
      <c r="R170" s="73">
        <v>6.8544512811307095E-4</v>
      </c>
      <c r="S170" s="73">
        <f t="shared" si="2"/>
        <v>2.7267039908543769E-3</v>
      </c>
      <c r="T170" s="73">
        <f>Q170/'סכום נכסי הקרן'!$C$41</f>
        <v>6.3489963493135464E-4</v>
      </c>
    </row>
    <row r="171" spans="1:20">
      <c r="A171" s="69" t="s">
        <v>699</v>
      </c>
      <c r="B171" s="54" t="s">
        <v>700</v>
      </c>
      <c r="C171" s="70" t="s">
        <v>123</v>
      </c>
      <c r="D171" s="70" t="s">
        <v>29</v>
      </c>
      <c r="E171" s="54" t="s">
        <v>698</v>
      </c>
      <c r="F171" s="70" t="s">
        <v>380</v>
      </c>
      <c r="G171" s="54" t="s">
        <v>461</v>
      </c>
      <c r="H171" s="54" t="s">
        <v>133</v>
      </c>
      <c r="I171" s="118" t="s">
        <v>3308</v>
      </c>
      <c r="J171" s="72">
        <v>6.3200000000099061</v>
      </c>
      <c r="K171" s="70" t="s">
        <v>135</v>
      </c>
      <c r="L171" s="71">
        <v>2.98E-2</v>
      </c>
      <c r="M171" s="71">
        <v>4.9400000000113554E-2</v>
      </c>
      <c r="N171" s="72">
        <v>186398.04829800001</v>
      </c>
      <c r="O171" s="80">
        <v>88.82</v>
      </c>
      <c r="P171" s="118" t="s">
        <v>3308</v>
      </c>
      <c r="Q171" s="72">
        <v>165.558746498</v>
      </c>
      <c r="R171" s="73">
        <v>4.7484846621269523E-4</v>
      </c>
      <c r="S171" s="73">
        <f t="shared" si="2"/>
        <v>2.2982836043998586E-3</v>
      </c>
      <c r="T171" s="73">
        <f>Q171/'סכום נכסי הקרן'!$C$41</f>
        <v>5.3514405168159573E-4</v>
      </c>
    </row>
    <row r="172" spans="1:20">
      <c r="A172" s="69" t="s">
        <v>701</v>
      </c>
      <c r="B172" s="54" t="s">
        <v>702</v>
      </c>
      <c r="C172" s="70" t="s">
        <v>123</v>
      </c>
      <c r="D172" s="70" t="s">
        <v>29</v>
      </c>
      <c r="E172" s="54" t="s">
        <v>522</v>
      </c>
      <c r="F172" s="70" t="s">
        <v>380</v>
      </c>
      <c r="G172" s="54" t="s">
        <v>461</v>
      </c>
      <c r="H172" s="54" t="s">
        <v>133</v>
      </c>
      <c r="I172" s="118" t="s">
        <v>3308</v>
      </c>
      <c r="J172" s="72">
        <v>2.5399999999996044</v>
      </c>
      <c r="K172" s="70" t="s">
        <v>135</v>
      </c>
      <c r="L172" s="71">
        <v>3.3000000000000002E-2</v>
      </c>
      <c r="M172" s="71">
        <v>4.259999999999077E-2</v>
      </c>
      <c r="N172" s="72">
        <v>153475.284537</v>
      </c>
      <c r="O172" s="80">
        <v>98.82</v>
      </c>
      <c r="P172" s="118" t="s">
        <v>3308</v>
      </c>
      <c r="Q172" s="72">
        <v>151.66427618899999</v>
      </c>
      <c r="R172" s="73">
        <v>4.9773884621771066E-4</v>
      </c>
      <c r="S172" s="73">
        <f t="shared" si="2"/>
        <v>2.1054008121676698E-3</v>
      </c>
      <c r="T172" s="73">
        <f>Q172/'סכום נכסי הקרן'!$C$41</f>
        <v>4.9023224065131762E-4</v>
      </c>
    </row>
    <row r="173" spans="1:20">
      <c r="A173" s="69" t="s">
        <v>703</v>
      </c>
      <c r="B173" s="54" t="s">
        <v>704</v>
      </c>
      <c r="C173" s="70" t="s">
        <v>123</v>
      </c>
      <c r="D173" s="70" t="s">
        <v>29</v>
      </c>
      <c r="E173" s="54" t="s">
        <v>522</v>
      </c>
      <c r="F173" s="70" t="s">
        <v>380</v>
      </c>
      <c r="G173" s="54" t="s">
        <v>461</v>
      </c>
      <c r="H173" s="54" t="s">
        <v>133</v>
      </c>
      <c r="I173" s="118" t="s">
        <v>3308</v>
      </c>
      <c r="J173" s="72">
        <v>4.9700000000047106</v>
      </c>
      <c r="K173" s="70" t="s">
        <v>135</v>
      </c>
      <c r="L173" s="71">
        <v>2.6200000000000001E-2</v>
      </c>
      <c r="M173" s="71">
        <v>4.710000000004879E-2</v>
      </c>
      <c r="N173" s="72">
        <v>261476.941055</v>
      </c>
      <c r="O173" s="80">
        <v>90.92</v>
      </c>
      <c r="P173" s="118" t="s">
        <v>3308</v>
      </c>
      <c r="Q173" s="72">
        <v>237.73482610400004</v>
      </c>
      <c r="R173" s="73">
        <v>2.0216856782831707E-4</v>
      </c>
      <c r="S173" s="73">
        <f t="shared" si="2"/>
        <v>3.3002306709073522E-3</v>
      </c>
      <c r="T173" s="73">
        <f>Q173/'סכום נכסי הקרן'!$C$41</f>
        <v>7.684425061085556E-4</v>
      </c>
    </row>
    <row r="174" spans="1:20">
      <c r="A174" s="69" t="s">
        <v>705</v>
      </c>
      <c r="B174" s="54" t="s">
        <v>706</v>
      </c>
      <c r="C174" s="70" t="s">
        <v>123</v>
      </c>
      <c r="D174" s="70" t="s">
        <v>29</v>
      </c>
      <c r="E174" s="54" t="s">
        <v>707</v>
      </c>
      <c r="F174" s="70" t="s">
        <v>130</v>
      </c>
      <c r="G174" s="54" t="s">
        <v>457</v>
      </c>
      <c r="H174" s="54" t="s">
        <v>316</v>
      </c>
      <c r="I174" s="118" t="s">
        <v>3308</v>
      </c>
      <c r="J174" s="72">
        <v>1.3700000000016115</v>
      </c>
      <c r="K174" s="70" t="s">
        <v>135</v>
      </c>
      <c r="L174" s="71">
        <v>2.75E-2</v>
      </c>
      <c r="M174" s="71">
        <v>4.9400000000308489E-2</v>
      </c>
      <c r="N174" s="72">
        <v>88608.207079999993</v>
      </c>
      <c r="O174" s="80">
        <v>98.05</v>
      </c>
      <c r="P174" s="118" t="s">
        <v>3308</v>
      </c>
      <c r="Q174" s="72">
        <v>86.880344077999993</v>
      </c>
      <c r="R174" s="73">
        <v>3.2819350671805256E-4</v>
      </c>
      <c r="S174" s="73">
        <f t="shared" si="2"/>
        <v>1.2060714070548841E-3</v>
      </c>
      <c r="T174" s="73">
        <f>Q174/'סכום נכסי הקרן'!$C$41</f>
        <v>2.8082780478139044E-4</v>
      </c>
    </row>
    <row r="175" spans="1:20">
      <c r="A175" s="69" t="s">
        <v>708</v>
      </c>
      <c r="B175" s="54" t="s">
        <v>709</v>
      </c>
      <c r="C175" s="70" t="s">
        <v>123</v>
      </c>
      <c r="D175" s="70" t="s">
        <v>29</v>
      </c>
      <c r="E175" s="54" t="s">
        <v>707</v>
      </c>
      <c r="F175" s="70" t="s">
        <v>130</v>
      </c>
      <c r="G175" s="54" t="s">
        <v>457</v>
      </c>
      <c r="H175" s="54" t="s">
        <v>316</v>
      </c>
      <c r="I175" s="118" t="s">
        <v>3308</v>
      </c>
      <c r="J175" s="72">
        <v>0.28999999996901471</v>
      </c>
      <c r="K175" s="70" t="s">
        <v>135</v>
      </c>
      <c r="L175" s="71">
        <v>2.4E-2</v>
      </c>
      <c r="M175" s="71">
        <v>5.6599999997653978E-2</v>
      </c>
      <c r="N175" s="72">
        <v>9101.1713529999997</v>
      </c>
      <c r="O175" s="80">
        <v>99.29</v>
      </c>
      <c r="P175" s="118" t="s">
        <v>3308</v>
      </c>
      <c r="Q175" s="72">
        <v>9.0365530320000005</v>
      </c>
      <c r="R175" s="73">
        <v>1.9374558520219475E-4</v>
      </c>
      <c r="S175" s="73">
        <f t="shared" si="2"/>
        <v>1.2544527011133368E-4</v>
      </c>
      <c r="T175" s="73">
        <f>Q175/'סכום נכסי הקרן'!$C$41</f>
        <v>2.9209315152905604E-5</v>
      </c>
    </row>
    <row r="176" spans="1:20">
      <c r="A176" s="69" t="s">
        <v>710</v>
      </c>
      <c r="B176" s="54" t="s">
        <v>711</v>
      </c>
      <c r="C176" s="70" t="s">
        <v>123</v>
      </c>
      <c r="D176" s="70" t="s">
        <v>29</v>
      </c>
      <c r="E176" s="54" t="s">
        <v>707</v>
      </c>
      <c r="F176" s="70" t="s">
        <v>130</v>
      </c>
      <c r="G176" s="54" t="s">
        <v>457</v>
      </c>
      <c r="H176" s="54" t="s">
        <v>316</v>
      </c>
      <c r="I176" s="118" t="s">
        <v>3308</v>
      </c>
      <c r="J176" s="72">
        <v>2.2900000000016623</v>
      </c>
      <c r="K176" s="70" t="s">
        <v>135</v>
      </c>
      <c r="L176" s="71">
        <v>2.3E-2</v>
      </c>
      <c r="M176" s="71">
        <v>4.9500000000126845E-2</v>
      </c>
      <c r="N176" s="72">
        <v>120282.472867</v>
      </c>
      <c r="O176" s="80">
        <v>95.03</v>
      </c>
      <c r="P176" s="118" t="s">
        <v>3308</v>
      </c>
      <c r="Q176" s="72">
        <v>114.30443128900002</v>
      </c>
      <c r="R176" s="73">
        <v>1.4325961113652167E-4</v>
      </c>
      <c r="S176" s="73">
        <f t="shared" si="2"/>
        <v>1.5867721029461435E-3</v>
      </c>
      <c r="T176" s="73">
        <f>Q176/'סכום נכסי הקרן'!$C$41</f>
        <v>3.6947209240856981E-4</v>
      </c>
    </row>
    <row r="177" spans="1:20">
      <c r="A177" s="69" t="s">
        <v>712</v>
      </c>
      <c r="B177" s="54" t="s">
        <v>713</v>
      </c>
      <c r="C177" s="70" t="s">
        <v>123</v>
      </c>
      <c r="D177" s="70" t="s">
        <v>29</v>
      </c>
      <c r="E177" s="54" t="s">
        <v>707</v>
      </c>
      <c r="F177" s="70" t="s">
        <v>130</v>
      </c>
      <c r="G177" s="54" t="s">
        <v>457</v>
      </c>
      <c r="H177" s="54" t="s">
        <v>316</v>
      </c>
      <c r="I177" s="118" t="s">
        <v>3308</v>
      </c>
      <c r="J177" s="72">
        <v>2.3700000000041741</v>
      </c>
      <c r="K177" s="70" t="s">
        <v>135</v>
      </c>
      <c r="L177" s="71">
        <v>2.1499999999999998E-2</v>
      </c>
      <c r="M177" s="71">
        <v>5.1800000000133115E-2</v>
      </c>
      <c r="N177" s="72">
        <v>89461.355630000005</v>
      </c>
      <c r="O177" s="80">
        <v>93.26</v>
      </c>
      <c r="P177" s="72">
        <v>5.2071854819999999</v>
      </c>
      <c r="Q177" s="72">
        <v>88.638845799000009</v>
      </c>
      <c r="R177" s="73">
        <v>9.1375550566130513E-5</v>
      </c>
      <c r="S177" s="73">
        <f t="shared" si="2"/>
        <v>1.2304828969892567E-3</v>
      </c>
      <c r="T177" s="73">
        <f>Q177/'סכום נכסי הקרן'!$C$41</f>
        <v>2.8651190034124886E-4</v>
      </c>
    </row>
    <row r="178" spans="1:20">
      <c r="A178" s="69" t="s">
        <v>714</v>
      </c>
      <c r="B178" s="54" t="s">
        <v>715</v>
      </c>
      <c r="C178" s="70" t="s">
        <v>123</v>
      </c>
      <c r="D178" s="70" t="s">
        <v>29</v>
      </c>
      <c r="E178" s="54" t="s">
        <v>529</v>
      </c>
      <c r="F178" s="70" t="s">
        <v>131</v>
      </c>
      <c r="G178" s="54" t="s">
        <v>530</v>
      </c>
      <c r="H178" s="54" t="s">
        <v>316</v>
      </c>
      <c r="I178" s="118" t="s">
        <v>3308</v>
      </c>
      <c r="J178" s="72">
        <v>1.459999999965407</v>
      </c>
      <c r="K178" s="70" t="s">
        <v>135</v>
      </c>
      <c r="L178" s="71">
        <v>3.2500000000000001E-2</v>
      </c>
      <c r="M178" s="71">
        <v>5.7400000010723803E-2</v>
      </c>
      <c r="N178" s="72">
        <v>1782.773007</v>
      </c>
      <c r="O178" s="80">
        <v>97.29</v>
      </c>
      <c r="P178" s="118" t="s">
        <v>3308</v>
      </c>
      <c r="Q178" s="72">
        <v>1.734459811</v>
      </c>
      <c r="R178" s="73">
        <v>3.3675676990384341E-6</v>
      </c>
      <c r="S178" s="73">
        <f t="shared" si="2"/>
        <v>2.407774056298459E-5</v>
      </c>
      <c r="T178" s="73">
        <f>Q178/'סכום נכסי הקרן'!$C$41</f>
        <v>5.6063836575897701E-6</v>
      </c>
    </row>
    <row r="179" spans="1:20">
      <c r="A179" s="69" t="s">
        <v>716</v>
      </c>
      <c r="B179" s="54" t="s">
        <v>717</v>
      </c>
      <c r="C179" s="70" t="s">
        <v>123</v>
      </c>
      <c r="D179" s="70" t="s">
        <v>29</v>
      </c>
      <c r="E179" s="54" t="s">
        <v>529</v>
      </c>
      <c r="F179" s="70" t="s">
        <v>131</v>
      </c>
      <c r="G179" s="54" t="s">
        <v>530</v>
      </c>
      <c r="H179" s="54" t="s">
        <v>316</v>
      </c>
      <c r="I179" s="118" t="s">
        <v>3308</v>
      </c>
      <c r="J179" s="72">
        <v>2.1700000000017852</v>
      </c>
      <c r="K179" s="70" t="s">
        <v>135</v>
      </c>
      <c r="L179" s="71">
        <v>5.7000000000000002E-2</v>
      </c>
      <c r="M179" s="71">
        <v>5.6400000000055538E-2</v>
      </c>
      <c r="N179" s="72">
        <v>501488.43549399992</v>
      </c>
      <c r="O179" s="80">
        <v>100.54</v>
      </c>
      <c r="P179" s="118" t="s">
        <v>3308</v>
      </c>
      <c r="Q179" s="72">
        <v>504.19645632999999</v>
      </c>
      <c r="R179" s="73">
        <v>8.965023365803018E-4</v>
      </c>
      <c r="S179" s="73">
        <f t="shared" si="2"/>
        <v>6.9992463309315207E-3</v>
      </c>
      <c r="T179" s="73">
        <f>Q179/'סכום נכסי הקרן'!$C$41</f>
        <v>1.6297401387198739E-3</v>
      </c>
    </row>
    <row r="180" spans="1:20">
      <c r="A180" s="69" t="s">
        <v>718</v>
      </c>
      <c r="B180" s="54" t="s">
        <v>719</v>
      </c>
      <c r="C180" s="70" t="s">
        <v>123</v>
      </c>
      <c r="D180" s="70" t="s">
        <v>29</v>
      </c>
      <c r="E180" s="54" t="s">
        <v>535</v>
      </c>
      <c r="F180" s="70" t="s">
        <v>131</v>
      </c>
      <c r="G180" s="54" t="s">
        <v>530</v>
      </c>
      <c r="H180" s="54" t="s">
        <v>316</v>
      </c>
      <c r="I180" s="118" t="s">
        <v>3308</v>
      </c>
      <c r="J180" s="72">
        <v>1.9300000000058846</v>
      </c>
      <c r="K180" s="70" t="s">
        <v>135</v>
      </c>
      <c r="L180" s="71">
        <v>2.7999999999999997E-2</v>
      </c>
      <c r="M180" s="71">
        <v>5.4300000000121446E-2</v>
      </c>
      <c r="N180" s="72">
        <v>83841.132660000003</v>
      </c>
      <c r="O180" s="80">
        <v>95.26</v>
      </c>
      <c r="P180" s="118" t="s">
        <v>3308</v>
      </c>
      <c r="Q180" s="72">
        <v>79.867061121000006</v>
      </c>
      <c r="R180" s="73">
        <v>3.2170601657369099E-4</v>
      </c>
      <c r="S180" s="73">
        <f t="shared" si="2"/>
        <v>1.1087131365071861E-3</v>
      </c>
      <c r="T180" s="73">
        <f>Q180/'סכום נכסי הקרן'!$C$41</f>
        <v>2.5815840955711698E-4</v>
      </c>
    </row>
    <row r="181" spans="1:20">
      <c r="A181" s="69" t="s">
        <v>720</v>
      </c>
      <c r="B181" s="54" t="s">
        <v>721</v>
      </c>
      <c r="C181" s="70" t="s">
        <v>123</v>
      </c>
      <c r="D181" s="70" t="s">
        <v>29</v>
      </c>
      <c r="E181" s="54" t="s">
        <v>535</v>
      </c>
      <c r="F181" s="70" t="s">
        <v>131</v>
      </c>
      <c r="G181" s="54" t="s">
        <v>530</v>
      </c>
      <c r="H181" s="54" t="s">
        <v>316</v>
      </c>
      <c r="I181" s="118" t="s">
        <v>3308</v>
      </c>
      <c r="J181" s="72">
        <v>3.1899999999960786</v>
      </c>
      <c r="K181" s="70" t="s">
        <v>135</v>
      </c>
      <c r="L181" s="71">
        <v>5.6500000000000002E-2</v>
      </c>
      <c r="M181" s="71">
        <v>6.0099999999935629E-2</v>
      </c>
      <c r="N181" s="72">
        <v>268886.08596599998</v>
      </c>
      <c r="O181" s="80">
        <v>100.53</v>
      </c>
      <c r="P181" s="118" t="s">
        <v>3308</v>
      </c>
      <c r="Q181" s="72">
        <v>270.31119417399998</v>
      </c>
      <c r="R181" s="73">
        <v>6.3677487260528046E-4</v>
      </c>
      <c r="S181" s="73">
        <f t="shared" si="2"/>
        <v>3.7524552389828318E-3</v>
      </c>
      <c r="T181" s="73">
        <f>Q181/'סכום נכסי הקרן'!$C$41</f>
        <v>8.7374077615955126E-4</v>
      </c>
    </row>
    <row r="182" spans="1:20">
      <c r="A182" s="69" t="s">
        <v>722</v>
      </c>
      <c r="B182" s="54" t="s">
        <v>723</v>
      </c>
      <c r="C182" s="70" t="s">
        <v>123</v>
      </c>
      <c r="D182" s="70" t="s">
        <v>29</v>
      </c>
      <c r="E182" s="54" t="s">
        <v>542</v>
      </c>
      <c r="F182" s="70" t="s">
        <v>543</v>
      </c>
      <c r="G182" s="54" t="s">
        <v>530</v>
      </c>
      <c r="H182" s="54" t="s">
        <v>316</v>
      </c>
      <c r="I182" s="118" t="s">
        <v>3308</v>
      </c>
      <c r="J182" s="72">
        <v>4.4300000000098567</v>
      </c>
      <c r="K182" s="70" t="s">
        <v>135</v>
      </c>
      <c r="L182" s="71">
        <v>5.5E-2</v>
      </c>
      <c r="M182" s="71">
        <v>5.7600000000159017E-2</v>
      </c>
      <c r="N182" s="72">
        <v>185021.58273299999</v>
      </c>
      <c r="O182" s="80">
        <v>99.23</v>
      </c>
      <c r="P182" s="118" t="s">
        <v>3308</v>
      </c>
      <c r="Q182" s="72">
        <v>183.625183733</v>
      </c>
      <c r="R182" s="73">
        <v>7.6012630072429526E-4</v>
      </c>
      <c r="S182" s="73">
        <f t="shared" si="2"/>
        <v>2.5490815680557456E-3</v>
      </c>
      <c r="T182" s="73">
        <f>Q182/'סכום נכסי הקרן'!$C$41</f>
        <v>5.9354112598842461E-4</v>
      </c>
    </row>
    <row r="183" spans="1:20">
      <c r="A183" s="69" t="s">
        <v>724</v>
      </c>
      <c r="B183" s="54" t="s">
        <v>725</v>
      </c>
      <c r="C183" s="70" t="s">
        <v>123</v>
      </c>
      <c r="D183" s="70" t="s">
        <v>29</v>
      </c>
      <c r="E183" s="54" t="s">
        <v>726</v>
      </c>
      <c r="F183" s="70" t="s">
        <v>606</v>
      </c>
      <c r="G183" s="54" t="s">
        <v>547</v>
      </c>
      <c r="H183" s="54" t="s">
        <v>133</v>
      </c>
      <c r="I183" s="118" t="s">
        <v>3308</v>
      </c>
      <c r="J183" s="72">
        <v>0.81999999994778261</v>
      </c>
      <c r="K183" s="70" t="s">
        <v>135</v>
      </c>
      <c r="L183" s="71">
        <v>3.0499999999999999E-2</v>
      </c>
      <c r="M183" s="71">
        <v>4.8400000000986342E-2</v>
      </c>
      <c r="N183" s="72">
        <v>6990.00299</v>
      </c>
      <c r="O183" s="80">
        <v>98.63</v>
      </c>
      <c r="P183" s="118" t="s">
        <v>3308</v>
      </c>
      <c r="Q183" s="72">
        <v>6.8942399479999992</v>
      </c>
      <c r="R183" s="73">
        <v>1.0413644982755667E-4</v>
      </c>
      <c r="S183" s="73">
        <f t="shared" si="2"/>
        <v>9.5705717592385503E-5</v>
      </c>
      <c r="T183" s="73">
        <f>Q183/'סכום נכסי הקרן'!$C$41</f>
        <v>2.2284606383404835E-5</v>
      </c>
    </row>
    <row r="184" spans="1:20">
      <c r="A184" s="69" t="s">
        <v>727</v>
      </c>
      <c r="B184" s="54" t="s">
        <v>728</v>
      </c>
      <c r="C184" s="70" t="s">
        <v>123</v>
      </c>
      <c r="D184" s="70" t="s">
        <v>29</v>
      </c>
      <c r="E184" s="54" t="s">
        <v>726</v>
      </c>
      <c r="F184" s="70" t="s">
        <v>606</v>
      </c>
      <c r="G184" s="54" t="s">
        <v>547</v>
      </c>
      <c r="H184" s="54" t="s">
        <v>133</v>
      </c>
      <c r="I184" s="118" t="s">
        <v>3308</v>
      </c>
      <c r="J184" s="72">
        <v>2.8000000000038061</v>
      </c>
      <c r="K184" s="70" t="s">
        <v>135</v>
      </c>
      <c r="L184" s="71">
        <v>2.58E-2</v>
      </c>
      <c r="M184" s="71">
        <v>5.0700000000129419E-2</v>
      </c>
      <c r="N184" s="72">
        <v>56190.330097000005</v>
      </c>
      <c r="O184" s="80">
        <v>93.51</v>
      </c>
      <c r="P184" s="118" t="s">
        <v>3308</v>
      </c>
      <c r="Q184" s="72">
        <v>52.543577675999998</v>
      </c>
      <c r="R184" s="73">
        <v>2.0966028743200601E-4</v>
      </c>
      <c r="S184" s="73">
        <f t="shared" si="2"/>
        <v>7.294090203245169E-4</v>
      </c>
      <c r="T184" s="73">
        <f>Q184/'סכום נכסי הקרן'!$C$41</f>
        <v>1.6983930865725031E-4</v>
      </c>
    </row>
    <row r="185" spans="1:20">
      <c r="A185" s="69" t="s">
        <v>729</v>
      </c>
      <c r="B185" s="54" t="s">
        <v>730</v>
      </c>
      <c r="C185" s="70" t="s">
        <v>123</v>
      </c>
      <c r="D185" s="70" t="s">
        <v>29</v>
      </c>
      <c r="E185" s="54" t="s">
        <v>726</v>
      </c>
      <c r="F185" s="70" t="s">
        <v>606</v>
      </c>
      <c r="G185" s="54" t="s">
        <v>547</v>
      </c>
      <c r="H185" s="54" t="s">
        <v>133</v>
      </c>
      <c r="I185" s="118" t="s">
        <v>3308</v>
      </c>
      <c r="J185" s="72">
        <v>3.9800000000013767</v>
      </c>
      <c r="K185" s="70" t="s">
        <v>135</v>
      </c>
      <c r="L185" s="71">
        <v>0.04</v>
      </c>
      <c r="M185" s="71">
        <v>5.330000000001376E-2</v>
      </c>
      <c r="N185" s="72">
        <v>305326.56</v>
      </c>
      <c r="O185" s="80">
        <v>95.2</v>
      </c>
      <c r="P185" s="118" t="s">
        <v>3308</v>
      </c>
      <c r="Q185" s="72">
        <v>290.67088511999998</v>
      </c>
      <c r="R185" s="73">
        <v>6.9753055000285568E-4</v>
      </c>
      <c r="S185" s="73">
        <f t="shared" si="2"/>
        <v>4.0350881102845324E-3</v>
      </c>
      <c r="T185" s="73">
        <f>Q185/'סכום נכסי הקרן'!$C$41</f>
        <v>9.3955045238803831E-4</v>
      </c>
    </row>
    <row r="186" spans="1:20">
      <c r="A186" s="69" t="s">
        <v>731</v>
      </c>
      <c r="B186" s="54" t="s">
        <v>732</v>
      </c>
      <c r="C186" s="70" t="s">
        <v>123</v>
      </c>
      <c r="D186" s="70" t="s">
        <v>29</v>
      </c>
      <c r="E186" s="54" t="s">
        <v>733</v>
      </c>
      <c r="F186" s="70" t="s">
        <v>131</v>
      </c>
      <c r="G186" s="54" t="s">
        <v>530</v>
      </c>
      <c r="H186" s="54" t="s">
        <v>316</v>
      </c>
      <c r="I186" s="118" t="s">
        <v>3308</v>
      </c>
      <c r="J186" s="72">
        <v>0.74</v>
      </c>
      <c r="K186" s="70" t="s">
        <v>135</v>
      </c>
      <c r="L186" s="71">
        <v>2.9500000000000002E-2</v>
      </c>
      <c r="M186" s="71">
        <v>5.4499999999419464E-2</v>
      </c>
      <c r="N186" s="72">
        <v>26298.137776000003</v>
      </c>
      <c r="O186" s="80">
        <v>98.25</v>
      </c>
      <c r="P186" s="118" t="s">
        <v>3308</v>
      </c>
      <c r="Q186" s="72">
        <v>25.837920350000001</v>
      </c>
      <c r="R186" s="73">
        <v>7.3540984834970886E-4</v>
      </c>
      <c r="S186" s="73">
        <f t="shared" si="2"/>
        <v>3.5868155544963503E-4</v>
      </c>
      <c r="T186" s="73">
        <f>Q186/'סכום נכסי הקרן'!$C$41</f>
        <v>8.351723889919877E-5</v>
      </c>
    </row>
    <row r="187" spans="1:20">
      <c r="A187" s="69" t="s">
        <v>734</v>
      </c>
      <c r="B187" s="54" t="s">
        <v>735</v>
      </c>
      <c r="C187" s="70" t="s">
        <v>123</v>
      </c>
      <c r="D187" s="70" t="s">
        <v>29</v>
      </c>
      <c r="E187" s="54" t="s">
        <v>584</v>
      </c>
      <c r="F187" s="70" t="s">
        <v>159</v>
      </c>
      <c r="G187" s="54" t="s">
        <v>530</v>
      </c>
      <c r="H187" s="54" t="s">
        <v>316</v>
      </c>
      <c r="I187" s="118" t="s">
        <v>3308</v>
      </c>
      <c r="J187" s="72">
        <v>1.5500000000052614</v>
      </c>
      <c r="K187" s="70" t="s">
        <v>135</v>
      </c>
      <c r="L187" s="71">
        <v>3.5499999999999997E-2</v>
      </c>
      <c r="M187" s="71">
        <v>4.8900000000242035E-2</v>
      </c>
      <c r="N187" s="72">
        <v>95213.684282000002</v>
      </c>
      <c r="O187" s="80">
        <v>98.03</v>
      </c>
      <c r="P187" s="72">
        <v>1.6900428879999998</v>
      </c>
      <c r="Q187" s="72">
        <v>95.028013330000007</v>
      </c>
      <c r="R187" s="73">
        <v>2.4360752455361884E-4</v>
      </c>
      <c r="S187" s="73">
        <f t="shared" si="2"/>
        <v>1.31917720818011E-3</v>
      </c>
      <c r="T187" s="73">
        <f>Q187/'סכום נכסי הקרן'!$C$41</f>
        <v>3.0716393517320585E-4</v>
      </c>
    </row>
    <row r="188" spans="1:20">
      <c r="A188" s="69" t="s">
        <v>736</v>
      </c>
      <c r="B188" s="54" t="s">
        <v>737</v>
      </c>
      <c r="C188" s="70" t="s">
        <v>123</v>
      </c>
      <c r="D188" s="70" t="s">
        <v>29</v>
      </c>
      <c r="E188" s="54" t="s">
        <v>584</v>
      </c>
      <c r="F188" s="70" t="s">
        <v>159</v>
      </c>
      <c r="G188" s="54" t="s">
        <v>530</v>
      </c>
      <c r="H188" s="54" t="s">
        <v>316</v>
      </c>
      <c r="I188" s="118" t="s">
        <v>3308</v>
      </c>
      <c r="J188" s="72">
        <v>2.5600000000038365</v>
      </c>
      <c r="K188" s="70" t="s">
        <v>135</v>
      </c>
      <c r="L188" s="71">
        <v>2.5000000000000001E-2</v>
      </c>
      <c r="M188" s="71">
        <v>4.9000000000045431E-2</v>
      </c>
      <c r="N188" s="72">
        <v>333907.41703399993</v>
      </c>
      <c r="O188" s="80">
        <v>94.18</v>
      </c>
      <c r="P188" s="72">
        <v>81.688064409999996</v>
      </c>
      <c r="Q188" s="72">
        <v>396.16206975800003</v>
      </c>
      <c r="R188" s="73">
        <v>4.35516140516279E-4</v>
      </c>
      <c r="S188" s="73">
        <f t="shared" si="2"/>
        <v>5.4995148783693135E-3</v>
      </c>
      <c r="T188" s="73">
        <f>Q188/'סכום נכסי הקרן'!$C$41</f>
        <v>1.2805350343445864E-3</v>
      </c>
    </row>
    <row r="189" spans="1:20">
      <c r="A189" s="69" t="s">
        <v>738</v>
      </c>
      <c r="B189" s="54" t="s">
        <v>739</v>
      </c>
      <c r="C189" s="70" t="s">
        <v>123</v>
      </c>
      <c r="D189" s="70" t="s">
        <v>29</v>
      </c>
      <c r="E189" s="54" t="s">
        <v>584</v>
      </c>
      <c r="F189" s="70" t="s">
        <v>159</v>
      </c>
      <c r="G189" s="54" t="s">
        <v>530</v>
      </c>
      <c r="H189" s="54" t="s">
        <v>316</v>
      </c>
      <c r="I189" s="118" t="s">
        <v>3308</v>
      </c>
      <c r="J189" s="72">
        <v>3.9299999999893283</v>
      </c>
      <c r="K189" s="70" t="s">
        <v>135</v>
      </c>
      <c r="L189" s="71">
        <v>4.7300000000000002E-2</v>
      </c>
      <c r="M189" s="71">
        <v>5.0399999999813233E-2</v>
      </c>
      <c r="N189" s="72">
        <v>147907.81882799999</v>
      </c>
      <c r="O189" s="80">
        <v>99</v>
      </c>
      <c r="P189" s="72">
        <v>3.498019915</v>
      </c>
      <c r="Q189" s="72">
        <v>149.92676711999999</v>
      </c>
      <c r="R189" s="73">
        <v>3.7453076947697604E-4</v>
      </c>
      <c r="S189" s="73">
        <f t="shared" si="2"/>
        <v>2.0812807418588079E-3</v>
      </c>
      <c r="T189" s="73">
        <f>Q189/'סכום נכסי הקרן'!$C$41</f>
        <v>4.8461600072025838E-4</v>
      </c>
    </row>
    <row r="190" spans="1:20">
      <c r="A190" s="69" t="s">
        <v>740</v>
      </c>
      <c r="B190" s="54" t="s">
        <v>741</v>
      </c>
      <c r="C190" s="70" t="s">
        <v>123</v>
      </c>
      <c r="D190" s="70" t="s">
        <v>29</v>
      </c>
      <c r="E190" s="54" t="s">
        <v>587</v>
      </c>
      <c r="F190" s="70" t="s">
        <v>320</v>
      </c>
      <c r="G190" s="54" t="s">
        <v>530</v>
      </c>
      <c r="H190" s="54" t="s">
        <v>316</v>
      </c>
      <c r="I190" s="118" t="s">
        <v>3308</v>
      </c>
      <c r="J190" s="72">
        <v>4.5099999999973477</v>
      </c>
      <c r="K190" s="70" t="s">
        <v>135</v>
      </c>
      <c r="L190" s="71">
        <v>2.4300000000000002E-2</v>
      </c>
      <c r="M190" s="71">
        <v>4.9099999999938124E-2</v>
      </c>
      <c r="N190" s="72">
        <v>314581.59960399999</v>
      </c>
      <c r="O190" s="80">
        <v>89.9</v>
      </c>
      <c r="P190" s="118" t="s">
        <v>3308</v>
      </c>
      <c r="Q190" s="72">
        <v>282.80885802500001</v>
      </c>
      <c r="R190" s="73">
        <v>2.1478791327686798E-4</v>
      </c>
      <c r="S190" s="73">
        <f t="shared" si="2"/>
        <v>3.9259475885543545E-3</v>
      </c>
      <c r="T190" s="73">
        <f>Q190/'סכום נכסי הקרן'!$C$41</f>
        <v>9.1413761783206034E-4</v>
      </c>
    </row>
    <row r="191" spans="1:20">
      <c r="A191" s="69" t="s">
        <v>742</v>
      </c>
      <c r="B191" s="54" t="s">
        <v>743</v>
      </c>
      <c r="C191" s="70" t="s">
        <v>123</v>
      </c>
      <c r="D191" s="70" t="s">
        <v>29</v>
      </c>
      <c r="E191" s="54" t="s">
        <v>744</v>
      </c>
      <c r="F191" s="70" t="s">
        <v>159</v>
      </c>
      <c r="G191" s="54" t="s">
        <v>530</v>
      </c>
      <c r="H191" s="54" t="s">
        <v>316</v>
      </c>
      <c r="I191" s="118" t="s">
        <v>3308</v>
      </c>
      <c r="J191" s="72">
        <v>0.48</v>
      </c>
      <c r="K191" s="70" t="s">
        <v>135</v>
      </c>
      <c r="L191" s="71">
        <v>2.1600000000000001E-2</v>
      </c>
      <c r="M191" s="71">
        <v>5.0700934579439264E-2</v>
      </c>
      <c r="N191" s="72">
        <v>6.0680000000000005E-3</v>
      </c>
      <c r="O191" s="80">
        <v>98.7</v>
      </c>
      <c r="P191" s="118" t="s">
        <v>3308</v>
      </c>
      <c r="Q191" s="72">
        <v>5.9919999999999996E-6</v>
      </c>
      <c r="R191" s="73">
        <v>4.7442737171348612E-11</v>
      </c>
      <c r="S191" s="73">
        <f t="shared" si="2"/>
        <v>8.3180838517222721E-11</v>
      </c>
      <c r="T191" s="73">
        <f>Q191/'סכום נכסי הקרן'!$C$41</f>
        <v>1.9368249793524851E-11</v>
      </c>
    </row>
    <row r="192" spans="1:20">
      <c r="A192" s="69" t="s">
        <v>745</v>
      </c>
      <c r="B192" s="54" t="s">
        <v>746</v>
      </c>
      <c r="C192" s="70" t="s">
        <v>123</v>
      </c>
      <c r="D192" s="70" t="s">
        <v>29</v>
      </c>
      <c r="E192" s="54" t="s">
        <v>747</v>
      </c>
      <c r="F192" s="70" t="s">
        <v>748</v>
      </c>
      <c r="G192" s="54" t="s">
        <v>530</v>
      </c>
      <c r="H192" s="54" t="s">
        <v>316</v>
      </c>
      <c r="I192" s="118" t="s">
        <v>3308</v>
      </c>
      <c r="J192" s="72">
        <v>6.2399999999989753</v>
      </c>
      <c r="K192" s="70" t="s">
        <v>135</v>
      </c>
      <c r="L192" s="71">
        <v>2.3399999999999997E-2</v>
      </c>
      <c r="M192" s="71">
        <v>5.2500000000025623E-2</v>
      </c>
      <c r="N192" s="72">
        <v>233179.83895500001</v>
      </c>
      <c r="O192" s="80">
        <v>83.69</v>
      </c>
      <c r="P192" s="118" t="s">
        <v>3308</v>
      </c>
      <c r="Q192" s="72">
        <v>195.14820723</v>
      </c>
      <c r="R192" s="73">
        <v>2.3653069024241375E-4</v>
      </c>
      <c r="S192" s="73">
        <f t="shared" si="2"/>
        <v>2.7090439773905452E-3</v>
      </c>
      <c r="T192" s="73">
        <f>Q192/'סכום נכסי הקרן'!$C$41</f>
        <v>6.3078758751488522E-4</v>
      </c>
    </row>
    <row r="193" spans="1:20">
      <c r="A193" s="69" t="s">
        <v>749</v>
      </c>
      <c r="B193" s="54" t="s">
        <v>750</v>
      </c>
      <c r="C193" s="70" t="s">
        <v>123</v>
      </c>
      <c r="D193" s="70" t="s">
        <v>29</v>
      </c>
      <c r="E193" s="54" t="s">
        <v>751</v>
      </c>
      <c r="F193" s="70" t="s">
        <v>606</v>
      </c>
      <c r="G193" s="54" t="s">
        <v>594</v>
      </c>
      <c r="H193" s="54" t="s">
        <v>133</v>
      </c>
      <c r="I193" s="118" t="s">
        <v>3308</v>
      </c>
      <c r="J193" s="72">
        <v>2.0900000000022825</v>
      </c>
      <c r="K193" s="70" t="s">
        <v>135</v>
      </c>
      <c r="L193" s="71">
        <v>2.9500000000000002E-2</v>
      </c>
      <c r="M193" s="71">
        <v>5.3500000000124982E-2</v>
      </c>
      <c r="N193" s="72">
        <v>193102.59549499999</v>
      </c>
      <c r="O193" s="80">
        <v>95.31</v>
      </c>
      <c r="P193" s="118" t="s">
        <v>3308</v>
      </c>
      <c r="Q193" s="72">
        <v>184.04608376199997</v>
      </c>
      <c r="R193" s="73">
        <v>6.2391145673273399E-4</v>
      </c>
      <c r="S193" s="73">
        <f t="shared" si="2"/>
        <v>2.5549244948488265E-3</v>
      </c>
      <c r="T193" s="73">
        <f>Q193/'סכום נכסי הקרן'!$C$41</f>
        <v>5.9490162280080334E-4</v>
      </c>
    </row>
    <row r="194" spans="1:20">
      <c r="A194" s="69" t="s">
        <v>752</v>
      </c>
      <c r="B194" s="54" t="s">
        <v>753</v>
      </c>
      <c r="C194" s="70" t="s">
        <v>123</v>
      </c>
      <c r="D194" s="70" t="s">
        <v>29</v>
      </c>
      <c r="E194" s="54" t="s">
        <v>751</v>
      </c>
      <c r="F194" s="70" t="s">
        <v>606</v>
      </c>
      <c r="G194" s="54" t="s">
        <v>594</v>
      </c>
      <c r="H194" s="54" t="s">
        <v>133</v>
      </c>
      <c r="I194" s="118" t="s">
        <v>3308</v>
      </c>
      <c r="J194" s="72">
        <v>2.9700000000170825</v>
      </c>
      <c r="K194" s="70" t="s">
        <v>135</v>
      </c>
      <c r="L194" s="71">
        <v>2.5499999999999998E-2</v>
      </c>
      <c r="M194" s="71">
        <v>5.5300000000561289E-2</v>
      </c>
      <c r="N194" s="72">
        <v>22314.055036999998</v>
      </c>
      <c r="O194" s="80">
        <v>91.82</v>
      </c>
      <c r="P194" s="118" t="s">
        <v>3308</v>
      </c>
      <c r="Q194" s="72">
        <v>20.488765345000001</v>
      </c>
      <c r="R194" s="73">
        <v>3.832120599185972E-5</v>
      </c>
      <c r="S194" s="73">
        <f t="shared" si="2"/>
        <v>2.8442467983640091E-4</v>
      </c>
      <c r="T194" s="73">
        <f>Q194/'סכום נכסי הקרן'!$C$41</f>
        <v>6.622689004720884E-5</v>
      </c>
    </row>
    <row r="195" spans="1:20">
      <c r="A195" s="69" t="s">
        <v>754</v>
      </c>
      <c r="B195" s="54" t="s">
        <v>755</v>
      </c>
      <c r="C195" s="70" t="s">
        <v>123</v>
      </c>
      <c r="D195" s="70" t="s">
        <v>29</v>
      </c>
      <c r="E195" s="54" t="s">
        <v>756</v>
      </c>
      <c r="F195" s="70" t="s">
        <v>380</v>
      </c>
      <c r="G195" s="54" t="s">
        <v>594</v>
      </c>
      <c r="H195" s="54" t="s">
        <v>133</v>
      </c>
      <c r="I195" s="118" t="s">
        <v>3308</v>
      </c>
      <c r="J195" s="72">
        <v>1.830000000001119</v>
      </c>
      <c r="K195" s="70" t="s">
        <v>135</v>
      </c>
      <c r="L195" s="71">
        <v>3.27E-2</v>
      </c>
      <c r="M195" s="71">
        <v>4.5200000000072717E-2</v>
      </c>
      <c r="N195" s="72">
        <v>72768.696590000007</v>
      </c>
      <c r="O195" s="80">
        <v>98.27</v>
      </c>
      <c r="P195" s="118" t="s">
        <v>3308</v>
      </c>
      <c r="Q195" s="72">
        <v>71.509798124</v>
      </c>
      <c r="R195" s="73">
        <v>2.3057766360470608E-4</v>
      </c>
      <c r="S195" s="73">
        <f t="shared" si="2"/>
        <v>9.9269775870354494E-4</v>
      </c>
      <c r="T195" s="73">
        <f>Q195/'סכום נכסי הקרן'!$C$41</f>
        <v>2.3114479852305854E-4</v>
      </c>
    </row>
    <row r="196" spans="1:20">
      <c r="A196" s="69" t="s">
        <v>757</v>
      </c>
      <c r="B196" s="54" t="s">
        <v>758</v>
      </c>
      <c r="C196" s="70" t="s">
        <v>123</v>
      </c>
      <c r="D196" s="70" t="s">
        <v>29</v>
      </c>
      <c r="E196" s="54" t="s">
        <v>759</v>
      </c>
      <c r="F196" s="70" t="s">
        <v>657</v>
      </c>
      <c r="G196" s="54" t="s">
        <v>594</v>
      </c>
      <c r="H196" s="54" t="s">
        <v>133</v>
      </c>
      <c r="I196" s="118" t="s">
        <v>3308</v>
      </c>
      <c r="J196" s="72">
        <v>2.1999999999999997</v>
      </c>
      <c r="K196" s="70" t="s">
        <v>135</v>
      </c>
      <c r="L196" s="71">
        <v>3.4500000000000003E-2</v>
      </c>
      <c r="M196" s="71">
        <v>5.0399999998635557E-2</v>
      </c>
      <c r="N196" s="72">
        <v>5992.0342739999996</v>
      </c>
      <c r="O196" s="80">
        <v>97.85</v>
      </c>
      <c r="P196" s="118" t="s">
        <v>3308</v>
      </c>
      <c r="Q196" s="72">
        <v>5.8632053199999996</v>
      </c>
      <c r="R196" s="73">
        <v>8.2260587445057068E-6</v>
      </c>
      <c r="S196" s="73">
        <f t="shared" si="2"/>
        <v>8.139291303675587E-5</v>
      </c>
      <c r="T196" s="73">
        <f>Q196/'סכום נכסי הקרן'!$C$41</f>
        <v>1.8951940124913853E-5</v>
      </c>
    </row>
    <row r="197" spans="1:20">
      <c r="A197" s="69" t="s">
        <v>760</v>
      </c>
      <c r="B197" s="54" t="s">
        <v>761</v>
      </c>
      <c r="C197" s="70" t="s">
        <v>123</v>
      </c>
      <c r="D197" s="70" t="s">
        <v>29</v>
      </c>
      <c r="E197" s="54" t="s">
        <v>762</v>
      </c>
      <c r="F197" s="70" t="s">
        <v>657</v>
      </c>
      <c r="G197" s="54" t="s">
        <v>594</v>
      </c>
      <c r="H197" s="54" t="s">
        <v>133</v>
      </c>
      <c r="I197" s="118" t="s">
        <v>3308</v>
      </c>
      <c r="J197" s="72">
        <v>3.5600000000019887</v>
      </c>
      <c r="K197" s="70" t="s">
        <v>135</v>
      </c>
      <c r="L197" s="71">
        <v>2.5000000000000001E-3</v>
      </c>
      <c r="M197" s="71">
        <v>5.1699999999997165E-2</v>
      </c>
      <c r="N197" s="72">
        <v>166844.664418</v>
      </c>
      <c r="O197" s="80">
        <v>84.4</v>
      </c>
      <c r="P197" s="118" t="s">
        <v>3308</v>
      </c>
      <c r="Q197" s="72">
        <v>140.816891212</v>
      </c>
      <c r="R197" s="73">
        <v>2.9446536443217638E-4</v>
      </c>
      <c r="S197" s="73">
        <f t="shared" si="2"/>
        <v>1.9548176048736136E-3</v>
      </c>
      <c r="T197" s="73">
        <f>Q197/'סכום נכסי הקרן'!$C$41</f>
        <v>4.5516968026395704E-4</v>
      </c>
    </row>
    <row r="198" spans="1:20">
      <c r="A198" s="69" t="s">
        <v>763</v>
      </c>
      <c r="B198" s="54" t="s">
        <v>764</v>
      </c>
      <c r="C198" s="70" t="s">
        <v>123</v>
      </c>
      <c r="D198" s="70" t="s">
        <v>29</v>
      </c>
      <c r="E198" s="54" t="s">
        <v>605</v>
      </c>
      <c r="F198" s="70" t="s">
        <v>606</v>
      </c>
      <c r="G198" s="54" t="s">
        <v>607</v>
      </c>
      <c r="H198" s="54" t="s">
        <v>316</v>
      </c>
      <c r="I198" s="118" t="s">
        <v>3308</v>
      </c>
      <c r="J198" s="72">
        <v>2.3199999999993168</v>
      </c>
      <c r="K198" s="70" t="s">
        <v>135</v>
      </c>
      <c r="L198" s="71">
        <v>4.2999999999999997E-2</v>
      </c>
      <c r="M198" s="71">
        <v>5.2300000000003989E-2</v>
      </c>
      <c r="N198" s="72">
        <v>175685.857418</v>
      </c>
      <c r="O198" s="80">
        <v>99.99</v>
      </c>
      <c r="P198" s="118" t="s">
        <v>3308</v>
      </c>
      <c r="Q198" s="72">
        <v>175.668294691</v>
      </c>
      <c r="R198" s="73">
        <v>1.5825625991996219E-4</v>
      </c>
      <c r="S198" s="73">
        <f t="shared" si="2"/>
        <v>2.4386241744472573E-3</v>
      </c>
      <c r="T198" s="73">
        <f>Q198/'סכום נכסי הקרן'!$C$41</f>
        <v>5.6782166428201322E-4</v>
      </c>
    </row>
    <row r="199" spans="1:20">
      <c r="A199" s="69" t="s">
        <v>765</v>
      </c>
      <c r="B199" s="54" t="s">
        <v>766</v>
      </c>
      <c r="C199" s="70" t="s">
        <v>123</v>
      </c>
      <c r="D199" s="70" t="s">
        <v>29</v>
      </c>
      <c r="E199" s="54" t="s">
        <v>767</v>
      </c>
      <c r="F199" s="70" t="s">
        <v>593</v>
      </c>
      <c r="G199" s="54" t="s">
        <v>594</v>
      </c>
      <c r="H199" s="54" t="s">
        <v>133</v>
      </c>
      <c r="I199" s="118" t="s">
        <v>3308</v>
      </c>
      <c r="J199" s="72">
        <v>0.84999999999550213</v>
      </c>
      <c r="K199" s="70" t="s">
        <v>135</v>
      </c>
      <c r="L199" s="71">
        <v>3.5000000000000003E-2</v>
      </c>
      <c r="M199" s="71">
        <v>5.3099999999860571E-2</v>
      </c>
      <c r="N199" s="72">
        <v>89053.579643999983</v>
      </c>
      <c r="O199" s="80">
        <v>99.86</v>
      </c>
      <c r="P199" s="118" t="s">
        <v>3308</v>
      </c>
      <c r="Q199" s="72">
        <v>88.928906603999991</v>
      </c>
      <c r="R199" s="73">
        <v>4.6449812040475684E-4</v>
      </c>
      <c r="S199" s="73">
        <f t="shared" si="2"/>
        <v>1.2345095159780549E-3</v>
      </c>
      <c r="T199" s="73">
        <f>Q199/'סכום נכסי הקרן'!$C$41</f>
        <v>2.8744947880028599E-4</v>
      </c>
    </row>
    <row r="200" spans="1:20">
      <c r="A200" s="69" t="s">
        <v>768</v>
      </c>
      <c r="B200" s="54" t="s">
        <v>769</v>
      </c>
      <c r="C200" s="70" t="s">
        <v>123</v>
      </c>
      <c r="D200" s="70" t="s">
        <v>29</v>
      </c>
      <c r="E200" s="54" t="s">
        <v>767</v>
      </c>
      <c r="F200" s="70" t="s">
        <v>593</v>
      </c>
      <c r="G200" s="54" t="s">
        <v>594</v>
      </c>
      <c r="H200" s="54" t="s">
        <v>133</v>
      </c>
      <c r="I200" s="118" t="s">
        <v>3308</v>
      </c>
      <c r="J200" s="72">
        <v>2.3700000000008647</v>
      </c>
      <c r="K200" s="70" t="s">
        <v>135</v>
      </c>
      <c r="L200" s="71">
        <v>2.6499999999999999E-2</v>
      </c>
      <c r="M200" s="71">
        <v>5.2799999999948125E-2</v>
      </c>
      <c r="N200" s="72">
        <v>73028.092761000007</v>
      </c>
      <c r="O200" s="80">
        <v>95.03</v>
      </c>
      <c r="P200" s="118" t="s">
        <v>3308</v>
      </c>
      <c r="Q200" s="72">
        <v>69.398598962000008</v>
      </c>
      <c r="R200" s="73">
        <v>1.1883160368763478E-4</v>
      </c>
      <c r="S200" s="73">
        <f t="shared" si="2"/>
        <v>9.6339012910207338E-4</v>
      </c>
      <c r="T200" s="73">
        <f>Q200/'סכום נכסי הקרן'!$C$41</f>
        <v>2.2432066088395704E-4</v>
      </c>
    </row>
    <row r="201" spans="1:20">
      <c r="A201" s="69" t="s">
        <v>770</v>
      </c>
      <c r="B201" s="54" t="s">
        <v>771</v>
      </c>
      <c r="C201" s="70" t="s">
        <v>123</v>
      </c>
      <c r="D201" s="70" t="s">
        <v>29</v>
      </c>
      <c r="E201" s="54" t="s">
        <v>767</v>
      </c>
      <c r="F201" s="70" t="s">
        <v>593</v>
      </c>
      <c r="G201" s="54" t="s">
        <v>594</v>
      </c>
      <c r="H201" s="54" t="s">
        <v>133</v>
      </c>
      <c r="I201" s="118" t="s">
        <v>3308</v>
      </c>
      <c r="J201" s="72">
        <v>1.9099999999954851</v>
      </c>
      <c r="K201" s="70" t="s">
        <v>135</v>
      </c>
      <c r="L201" s="71">
        <v>4.99E-2</v>
      </c>
      <c r="M201" s="71">
        <v>4.6799999999913633E-2</v>
      </c>
      <c r="N201" s="72">
        <v>249860.86268699999</v>
      </c>
      <c r="O201" s="80">
        <v>101.94</v>
      </c>
      <c r="P201" s="118" t="s">
        <v>3308</v>
      </c>
      <c r="Q201" s="72">
        <v>254.70816616499999</v>
      </c>
      <c r="R201" s="73">
        <v>7.1644691809892472E-4</v>
      </c>
      <c r="S201" s="73">
        <f t="shared" si="2"/>
        <v>3.535854278836582E-3</v>
      </c>
      <c r="T201" s="73">
        <f>Q201/'סכום נכסי הקרן'!$C$41</f>
        <v>8.2330630619732216E-4</v>
      </c>
    </row>
    <row r="202" spans="1:20">
      <c r="A202" s="69" t="s">
        <v>772</v>
      </c>
      <c r="B202" s="54" t="s">
        <v>773</v>
      </c>
      <c r="C202" s="70" t="s">
        <v>123</v>
      </c>
      <c r="D202" s="70" t="s">
        <v>29</v>
      </c>
      <c r="E202" s="54" t="s">
        <v>621</v>
      </c>
      <c r="F202" s="70" t="s">
        <v>622</v>
      </c>
      <c r="G202" s="54" t="s">
        <v>594</v>
      </c>
      <c r="H202" s="54" t="s">
        <v>133</v>
      </c>
      <c r="I202" s="118" t="s">
        <v>3308</v>
      </c>
      <c r="J202" s="72">
        <v>1.6899999999825264</v>
      </c>
      <c r="K202" s="70" t="s">
        <v>135</v>
      </c>
      <c r="L202" s="71">
        <v>3.2500000000000001E-2</v>
      </c>
      <c r="M202" s="71">
        <v>5.3599999999592286E-2</v>
      </c>
      <c r="N202" s="72">
        <v>42619.66578000001</v>
      </c>
      <c r="O202" s="80">
        <v>96.68</v>
      </c>
      <c r="P202" s="118" t="s">
        <v>3308</v>
      </c>
      <c r="Q202" s="72">
        <v>41.204692887999997</v>
      </c>
      <c r="R202" s="73">
        <v>1.3452446277414422E-4</v>
      </c>
      <c r="S202" s="73">
        <f t="shared" ref="S202:S265" si="3">IFERROR(Q202/$Q$9,0)</f>
        <v>5.7200282130648924E-4</v>
      </c>
      <c r="T202" s="73">
        <f>Q202/'סכום נכסי הקרן'!$C$41</f>
        <v>1.3318804815091136E-4</v>
      </c>
    </row>
    <row r="203" spans="1:20">
      <c r="A203" s="69" t="s">
        <v>774</v>
      </c>
      <c r="B203" s="54" t="s">
        <v>775</v>
      </c>
      <c r="C203" s="70" t="s">
        <v>123</v>
      </c>
      <c r="D203" s="70" t="s">
        <v>29</v>
      </c>
      <c r="E203" s="54" t="s">
        <v>621</v>
      </c>
      <c r="F203" s="70" t="s">
        <v>622</v>
      </c>
      <c r="G203" s="54" t="s">
        <v>594</v>
      </c>
      <c r="H203" s="54" t="s">
        <v>133</v>
      </c>
      <c r="I203" s="118" t="s">
        <v>3308</v>
      </c>
      <c r="J203" s="72">
        <v>3.5400000000028422</v>
      </c>
      <c r="K203" s="70" t="s">
        <v>135</v>
      </c>
      <c r="L203" s="71">
        <v>2.1600000000000001E-2</v>
      </c>
      <c r="M203" s="71">
        <v>6.0500000000033166E-2</v>
      </c>
      <c r="N203" s="72">
        <v>599869.61811799998</v>
      </c>
      <c r="O203" s="80">
        <v>87.98</v>
      </c>
      <c r="P203" s="118" t="s">
        <v>3308</v>
      </c>
      <c r="Q203" s="72">
        <v>527.76527002499995</v>
      </c>
      <c r="R203" s="73">
        <v>7.738158682046325E-4</v>
      </c>
      <c r="S203" s="73">
        <f t="shared" si="3"/>
        <v>7.3264281877416506E-3</v>
      </c>
      <c r="T203" s="73">
        <f>Q203/'סכום נכסי הקרן'!$C$41</f>
        <v>1.7059228274685068E-3</v>
      </c>
    </row>
    <row r="204" spans="1:20">
      <c r="A204" s="69" t="s">
        <v>776</v>
      </c>
      <c r="B204" s="54" t="s">
        <v>777</v>
      </c>
      <c r="C204" s="70" t="s">
        <v>123</v>
      </c>
      <c r="D204" s="70" t="s">
        <v>29</v>
      </c>
      <c r="E204" s="54" t="s">
        <v>778</v>
      </c>
      <c r="F204" s="70" t="s">
        <v>606</v>
      </c>
      <c r="G204" s="54" t="s">
        <v>607</v>
      </c>
      <c r="H204" s="54" t="s">
        <v>316</v>
      </c>
      <c r="I204" s="118" t="s">
        <v>3308</v>
      </c>
      <c r="J204" s="72">
        <v>3.5199999999998539</v>
      </c>
      <c r="K204" s="70" t="s">
        <v>135</v>
      </c>
      <c r="L204" s="71">
        <v>5.3399999999999996E-2</v>
      </c>
      <c r="M204" s="71">
        <v>5.6899999999995246E-2</v>
      </c>
      <c r="N204" s="72">
        <v>275875.14549700002</v>
      </c>
      <c r="O204" s="80">
        <v>99.52</v>
      </c>
      <c r="P204" s="118" t="s">
        <v>3308</v>
      </c>
      <c r="Q204" s="72">
        <v>274.55095397700001</v>
      </c>
      <c r="R204" s="73">
        <v>6.8968786374250008E-4</v>
      </c>
      <c r="S204" s="73">
        <f t="shared" si="3"/>
        <v>3.8113115099316234E-3</v>
      </c>
      <c r="T204" s="73">
        <f>Q204/'סכום נכסי הקרן'!$C$41</f>
        <v>8.8744516983929925E-4</v>
      </c>
    </row>
    <row r="205" spans="1:20">
      <c r="A205" s="69" t="s">
        <v>779</v>
      </c>
      <c r="B205" s="54" t="s">
        <v>780</v>
      </c>
      <c r="C205" s="70" t="s">
        <v>123</v>
      </c>
      <c r="D205" s="70" t="s">
        <v>29</v>
      </c>
      <c r="E205" s="54" t="s">
        <v>625</v>
      </c>
      <c r="F205" s="70" t="s">
        <v>320</v>
      </c>
      <c r="G205" s="54" t="s">
        <v>626</v>
      </c>
      <c r="H205" s="54" t="s">
        <v>316</v>
      </c>
      <c r="I205" s="118" t="s">
        <v>3308</v>
      </c>
      <c r="J205" s="72">
        <v>3.5399999999447807</v>
      </c>
      <c r="K205" s="70" t="s">
        <v>135</v>
      </c>
      <c r="L205" s="71">
        <v>2.5000000000000001E-2</v>
      </c>
      <c r="M205" s="71">
        <v>5.3899999999160765E-2</v>
      </c>
      <c r="N205" s="72">
        <v>40080.007619000004</v>
      </c>
      <c r="O205" s="80">
        <v>91.27</v>
      </c>
      <c r="P205" s="118" t="s">
        <v>3308</v>
      </c>
      <c r="Q205" s="72">
        <v>36.581021612999997</v>
      </c>
      <c r="R205" s="73">
        <v>4.7110439895999734E-5</v>
      </c>
      <c r="S205" s="73">
        <f t="shared" si="3"/>
        <v>5.0781709806174691E-4</v>
      </c>
      <c r="T205" s="73">
        <f>Q205/'סכום נכסי הקרן'!$C$41</f>
        <v>1.1824271767405129E-4</v>
      </c>
    </row>
    <row r="206" spans="1:20">
      <c r="A206" s="69" t="s">
        <v>781</v>
      </c>
      <c r="B206" s="54" t="s">
        <v>782</v>
      </c>
      <c r="C206" s="70" t="s">
        <v>123</v>
      </c>
      <c r="D206" s="70" t="s">
        <v>29</v>
      </c>
      <c r="E206" s="54" t="s">
        <v>783</v>
      </c>
      <c r="F206" s="70" t="s">
        <v>606</v>
      </c>
      <c r="G206" s="54" t="s">
        <v>629</v>
      </c>
      <c r="H206" s="54" t="s">
        <v>133</v>
      </c>
      <c r="I206" s="118" t="s">
        <v>3308</v>
      </c>
      <c r="J206" s="72">
        <v>2.9399999999928741</v>
      </c>
      <c r="K206" s="70" t="s">
        <v>135</v>
      </c>
      <c r="L206" s="71">
        <v>4.53E-2</v>
      </c>
      <c r="M206" s="71">
        <v>5.5899999999871108E-2</v>
      </c>
      <c r="N206" s="72">
        <v>196350.38125000001</v>
      </c>
      <c r="O206" s="80">
        <v>97.2</v>
      </c>
      <c r="P206" s="118" t="s">
        <v>3308</v>
      </c>
      <c r="Q206" s="72">
        <v>190.852577094</v>
      </c>
      <c r="R206" s="73">
        <v>2.8050054464285717E-4</v>
      </c>
      <c r="S206" s="73">
        <f t="shared" si="3"/>
        <v>2.649412115462586E-3</v>
      </c>
      <c r="T206" s="73">
        <f>Q206/'סכום נכסי הקרן'!$C$41</f>
        <v>6.169026012841374E-4</v>
      </c>
    </row>
    <row r="207" spans="1:20">
      <c r="A207" s="69" t="s">
        <v>784</v>
      </c>
      <c r="B207" s="54" t="s">
        <v>785</v>
      </c>
      <c r="C207" s="70" t="s">
        <v>123</v>
      </c>
      <c r="D207" s="70" t="s">
        <v>29</v>
      </c>
      <c r="E207" s="54" t="s">
        <v>612</v>
      </c>
      <c r="F207" s="70" t="s">
        <v>593</v>
      </c>
      <c r="G207" s="54" t="s">
        <v>629</v>
      </c>
      <c r="H207" s="54" t="s">
        <v>133</v>
      </c>
      <c r="I207" s="118" t="s">
        <v>3308</v>
      </c>
      <c r="J207" s="72">
        <v>4.4299999999977153</v>
      </c>
      <c r="K207" s="70" t="s">
        <v>135</v>
      </c>
      <c r="L207" s="71">
        <v>5.5E-2</v>
      </c>
      <c r="M207" s="71">
        <v>6.3899999999979279E-2</v>
      </c>
      <c r="N207" s="72">
        <v>190829.1</v>
      </c>
      <c r="O207" s="80">
        <v>98.6</v>
      </c>
      <c r="P207" s="118" t="s">
        <v>3308</v>
      </c>
      <c r="Q207" s="72">
        <v>188.15749050099998</v>
      </c>
      <c r="R207" s="73">
        <v>3.323749690840878E-4</v>
      </c>
      <c r="S207" s="73">
        <f t="shared" si="3"/>
        <v>2.6119989708226882E-3</v>
      </c>
      <c r="T207" s="73">
        <f>Q207/'סכום נכסי הקרן'!$C$41</f>
        <v>6.0819113427005125E-4</v>
      </c>
    </row>
    <row r="208" spans="1:20">
      <c r="A208" s="69" t="s">
        <v>786</v>
      </c>
      <c r="B208" s="54" t="s">
        <v>787</v>
      </c>
      <c r="C208" s="70" t="s">
        <v>123</v>
      </c>
      <c r="D208" s="70" t="s">
        <v>29</v>
      </c>
      <c r="E208" s="54" t="s">
        <v>788</v>
      </c>
      <c r="F208" s="70" t="s">
        <v>606</v>
      </c>
      <c r="G208" s="54" t="s">
        <v>629</v>
      </c>
      <c r="H208" s="54" t="s">
        <v>133</v>
      </c>
      <c r="I208" s="118" t="s">
        <v>3308</v>
      </c>
      <c r="J208" s="72">
        <v>3.1500000000030948</v>
      </c>
      <c r="K208" s="70" t="s">
        <v>135</v>
      </c>
      <c r="L208" s="71">
        <v>2.5000000000000001E-2</v>
      </c>
      <c r="M208" s="71">
        <v>6.1000000000061901E-2</v>
      </c>
      <c r="N208" s="72">
        <v>180227.48343899997</v>
      </c>
      <c r="O208" s="80">
        <v>89.63</v>
      </c>
      <c r="P208" s="118" t="s">
        <v>3308</v>
      </c>
      <c r="Q208" s="72">
        <v>161.55040919000001</v>
      </c>
      <c r="R208" s="73">
        <v>9.0485059830422497E-4</v>
      </c>
      <c r="S208" s="73">
        <f t="shared" si="3"/>
        <v>2.2426399364527112E-3</v>
      </c>
      <c r="T208" s="73">
        <f>Q208/'סכום נכסי הקרן'!$C$41</f>
        <v>5.2218769683545947E-4</v>
      </c>
    </row>
    <row r="209" spans="1:20">
      <c r="A209" s="69" t="s">
        <v>789</v>
      </c>
      <c r="B209" s="54" t="s">
        <v>790</v>
      </c>
      <c r="C209" s="70" t="s">
        <v>123</v>
      </c>
      <c r="D209" s="70" t="s">
        <v>29</v>
      </c>
      <c r="E209" s="54" t="s">
        <v>791</v>
      </c>
      <c r="F209" s="70" t="s">
        <v>320</v>
      </c>
      <c r="G209" s="54" t="s">
        <v>629</v>
      </c>
      <c r="H209" s="54" t="s">
        <v>133</v>
      </c>
      <c r="I209" s="118" t="s">
        <v>3308</v>
      </c>
      <c r="J209" s="72">
        <v>4.7999999999973939</v>
      </c>
      <c r="K209" s="70" t="s">
        <v>135</v>
      </c>
      <c r="L209" s="71">
        <v>6.7699999999999996E-2</v>
      </c>
      <c r="M209" s="71">
        <v>5.9599999999975228E-2</v>
      </c>
      <c r="N209" s="72">
        <v>286752.354582</v>
      </c>
      <c r="O209" s="80">
        <v>107.02</v>
      </c>
      <c r="P209" s="118" t="s">
        <v>3308</v>
      </c>
      <c r="Q209" s="72">
        <v>306.88236908099998</v>
      </c>
      <c r="R209" s="73">
        <v>3.8233647277599998E-4</v>
      </c>
      <c r="S209" s="73">
        <f t="shared" si="3"/>
        <v>4.2601356452452279E-3</v>
      </c>
      <c r="T209" s="73">
        <f>Q209/'סכום נכסי הקרן'!$C$41</f>
        <v>9.9195166581934153E-4</v>
      </c>
    </row>
    <row r="210" spans="1:20">
      <c r="A210" s="69" t="s">
        <v>792</v>
      </c>
      <c r="B210" s="54" t="s">
        <v>793</v>
      </c>
      <c r="C210" s="70" t="s">
        <v>123</v>
      </c>
      <c r="D210" s="70" t="s">
        <v>29</v>
      </c>
      <c r="E210" s="54" t="s">
        <v>794</v>
      </c>
      <c r="F210" s="70" t="s">
        <v>657</v>
      </c>
      <c r="G210" s="54" t="s">
        <v>650</v>
      </c>
      <c r="H210" s="118" t="s">
        <v>3308</v>
      </c>
      <c r="I210" s="118" t="s">
        <v>3308</v>
      </c>
      <c r="J210" s="72">
        <v>2.9499999999668973</v>
      </c>
      <c r="K210" s="70" t="s">
        <v>135</v>
      </c>
      <c r="L210" s="71">
        <v>1.2E-2</v>
      </c>
      <c r="M210" s="71">
        <v>8.4199999999249667E-2</v>
      </c>
      <c r="N210" s="72">
        <v>22212.507239999999</v>
      </c>
      <c r="O210" s="80">
        <v>81.599999999999994</v>
      </c>
      <c r="P210" s="118" t="s">
        <v>3308</v>
      </c>
      <c r="Q210" s="72">
        <v>18.125405908000001</v>
      </c>
      <c r="R210" s="73">
        <v>3.5826624580645157E-4</v>
      </c>
      <c r="S210" s="73">
        <f t="shared" si="3"/>
        <v>2.5161656573639233E-4</v>
      </c>
      <c r="T210" s="73">
        <f>Q210/'סכום נכסי הקרן'!$C$41</f>
        <v>5.8587681781571283E-5</v>
      </c>
    </row>
    <row r="211" spans="1:20">
      <c r="A211" s="69" t="s">
        <v>795</v>
      </c>
      <c r="B211" s="54" t="s">
        <v>796</v>
      </c>
      <c r="C211" s="70" t="s">
        <v>123</v>
      </c>
      <c r="D211" s="70" t="s">
        <v>29</v>
      </c>
      <c r="E211" s="54" t="s">
        <v>794</v>
      </c>
      <c r="F211" s="70" t="s">
        <v>657</v>
      </c>
      <c r="G211" s="54" t="s">
        <v>650</v>
      </c>
      <c r="H211" s="118" t="s">
        <v>3308</v>
      </c>
      <c r="I211" s="118" t="s">
        <v>3308</v>
      </c>
      <c r="J211" s="72">
        <v>0.96999999997969288</v>
      </c>
      <c r="K211" s="70" t="s">
        <v>135</v>
      </c>
      <c r="L211" s="71">
        <v>3.5499999999999997E-2</v>
      </c>
      <c r="M211" s="71">
        <v>7.2899999999175777E-2</v>
      </c>
      <c r="N211" s="72">
        <v>34653.764604000004</v>
      </c>
      <c r="O211" s="80">
        <v>96.63</v>
      </c>
      <c r="P211" s="118" t="s">
        <v>3308</v>
      </c>
      <c r="Q211" s="72">
        <v>33.485933144000001</v>
      </c>
      <c r="R211" s="73">
        <v>1.2099676749915504E-4</v>
      </c>
      <c r="S211" s="73">
        <f t="shared" si="3"/>
        <v>4.6485113442082453E-4</v>
      </c>
      <c r="T211" s="73">
        <f>Q211/'סכום נכסי הקרן'!$C$41</f>
        <v>1.0823830402240738E-4</v>
      </c>
    </row>
    <row r="212" spans="1:20">
      <c r="A212" s="69" t="s">
        <v>797</v>
      </c>
      <c r="B212" s="54" t="s">
        <v>798</v>
      </c>
      <c r="C212" s="70" t="s">
        <v>123</v>
      </c>
      <c r="D212" s="70" t="s">
        <v>29</v>
      </c>
      <c r="E212" s="54" t="s">
        <v>794</v>
      </c>
      <c r="F212" s="70" t="s">
        <v>657</v>
      </c>
      <c r="G212" s="54" t="s">
        <v>650</v>
      </c>
      <c r="H212" s="118" t="s">
        <v>3308</v>
      </c>
      <c r="I212" s="118" t="s">
        <v>3308</v>
      </c>
      <c r="J212" s="72">
        <v>3.3300000000017977</v>
      </c>
      <c r="K212" s="70" t="s">
        <v>135</v>
      </c>
      <c r="L212" s="71">
        <v>6.0499999999999998E-2</v>
      </c>
      <c r="M212" s="71">
        <v>5.9000000000033713E-2</v>
      </c>
      <c r="N212" s="72">
        <v>173948.35781399999</v>
      </c>
      <c r="O212" s="80">
        <v>102.3</v>
      </c>
      <c r="P212" s="118" t="s">
        <v>3308</v>
      </c>
      <c r="Q212" s="72">
        <v>177.94916229600003</v>
      </c>
      <c r="R212" s="73">
        <v>7.9067435369999995E-4</v>
      </c>
      <c r="S212" s="73">
        <f t="shared" si="3"/>
        <v>2.4702871383876232E-3</v>
      </c>
      <c r="T212" s="73">
        <f>Q212/'סכום נכסי הקרן'!$C$41</f>
        <v>5.7519422995617867E-4</v>
      </c>
    </row>
    <row r="213" spans="1:20">
      <c r="A213" s="69" t="s">
        <v>799</v>
      </c>
      <c r="B213" s="54" t="s">
        <v>800</v>
      </c>
      <c r="C213" s="70" t="s">
        <v>123</v>
      </c>
      <c r="D213" s="70" t="s">
        <v>29</v>
      </c>
      <c r="E213" s="54" t="s">
        <v>801</v>
      </c>
      <c r="F213" s="70" t="s">
        <v>337</v>
      </c>
      <c r="G213" s="54" t="s">
        <v>650</v>
      </c>
      <c r="H213" s="118" t="s">
        <v>3308</v>
      </c>
      <c r="I213" s="118" t="s">
        <v>3308</v>
      </c>
      <c r="J213" s="72">
        <v>1.9800000000087188</v>
      </c>
      <c r="K213" s="70" t="s">
        <v>135</v>
      </c>
      <c r="L213" s="71">
        <v>0.01</v>
      </c>
      <c r="M213" s="71">
        <v>6.5100000000371583E-2</v>
      </c>
      <c r="N213" s="72">
        <v>53523.745968000003</v>
      </c>
      <c r="O213" s="80">
        <v>90</v>
      </c>
      <c r="P213" s="118" t="s">
        <v>3308</v>
      </c>
      <c r="Q213" s="72">
        <v>48.171371370999999</v>
      </c>
      <c r="R213" s="73">
        <v>2.2301560820000001E-4</v>
      </c>
      <c r="S213" s="73">
        <f t="shared" si="3"/>
        <v>6.6871412936654151E-4</v>
      </c>
      <c r="T213" s="73">
        <f>Q213/'סכום נכסי הקרן'!$C$41</f>
        <v>1.5570680133681237E-4</v>
      </c>
    </row>
    <row r="214" spans="1:20">
      <c r="A214" s="119" t="s">
        <v>3308</v>
      </c>
      <c r="B214" s="118" t="s">
        <v>3308</v>
      </c>
      <c r="C214" s="118" t="s">
        <v>3308</v>
      </c>
      <c r="D214" s="118" t="s">
        <v>3308</v>
      </c>
      <c r="E214" s="118" t="s">
        <v>3308</v>
      </c>
      <c r="F214" s="118" t="s">
        <v>3308</v>
      </c>
      <c r="G214" s="118" t="s">
        <v>3308</v>
      </c>
      <c r="H214" s="118" t="s">
        <v>3308</v>
      </c>
      <c r="I214" s="118" t="s">
        <v>3308</v>
      </c>
      <c r="J214" s="118" t="s">
        <v>3308</v>
      </c>
      <c r="K214" s="118" t="s">
        <v>3308</v>
      </c>
      <c r="L214" s="118" t="s">
        <v>3308</v>
      </c>
      <c r="M214" s="118" t="s">
        <v>3308</v>
      </c>
      <c r="N214" s="118" t="s">
        <v>3308</v>
      </c>
      <c r="O214" s="118" t="s">
        <v>3308</v>
      </c>
      <c r="P214" s="118" t="s">
        <v>3308</v>
      </c>
      <c r="Q214" s="118" t="s">
        <v>3308</v>
      </c>
      <c r="R214" s="118" t="s">
        <v>3308</v>
      </c>
      <c r="S214" s="118" t="s">
        <v>3308</v>
      </c>
      <c r="T214" s="118" t="s">
        <v>3308</v>
      </c>
    </row>
    <row r="215" spans="1:20">
      <c r="A215" s="68" t="s">
        <v>51</v>
      </c>
      <c r="B215" s="117" t="s">
        <v>3308</v>
      </c>
      <c r="C215" s="117" t="s">
        <v>3308</v>
      </c>
      <c r="D215" s="117" t="s">
        <v>3308</v>
      </c>
      <c r="E215" s="117" t="s">
        <v>3308</v>
      </c>
      <c r="F215" s="117" t="s">
        <v>3308</v>
      </c>
      <c r="G215" s="117" t="s">
        <v>3308</v>
      </c>
      <c r="H215" s="117" t="s">
        <v>3308</v>
      </c>
      <c r="I215" s="117" t="s">
        <v>3308</v>
      </c>
      <c r="J215" s="66">
        <v>2.8199999999943057</v>
      </c>
      <c r="K215" s="117" t="s">
        <v>3308</v>
      </c>
      <c r="L215" s="117" t="s">
        <v>3308</v>
      </c>
      <c r="M215" s="65">
        <v>4.7699999999860639E-2</v>
      </c>
      <c r="N215" s="117" t="s">
        <v>3308</v>
      </c>
      <c r="O215" s="117" t="s">
        <v>3308</v>
      </c>
      <c r="P215" s="117" t="s">
        <v>3308</v>
      </c>
      <c r="Q215" s="66">
        <v>133.46785601799999</v>
      </c>
      <c r="R215" s="117" t="s">
        <v>3308</v>
      </c>
      <c r="S215" s="67">
        <f t="shared" si="3"/>
        <v>1.8527984276824417E-3</v>
      </c>
      <c r="T215" s="67">
        <f>Q215/'סכום נכסי הקרן'!$C$41</f>
        <v>4.3141501581489203E-4</v>
      </c>
    </row>
    <row r="216" spans="1:20">
      <c r="A216" s="69" t="s">
        <v>802</v>
      </c>
      <c r="B216" s="54" t="s">
        <v>803</v>
      </c>
      <c r="C216" s="70" t="s">
        <v>123</v>
      </c>
      <c r="D216" s="70" t="s">
        <v>29</v>
      </c>
      <c r="E216" s="54" t="s">
        <v>804</v>
      </c>
      <c r="F216" s="70" t="s">
        <v>663</v>
      </c>
      <c r="G216" s="54" t="s">
        <v>358</v>
      </c>
      <c r="H216" s="54" t="s">
        <v>316</v>
      </c>
      <c r="I216" s="118" t="s">
        <v>3308</v>
      </c>
      <c r="J216" s="72">
        <v>2.8199999999943057</v>
      </c>
      <c r="K216" s="70" t="s">
        <v>135</v>
      </c>
      <c r="L216" s="71">
        <v>2.12E-2</v>
      </c>
      <c r="M216" s="71">
        <v>4.7699999999860639E-2</v>
      </c>
      <c r="N216" s="72">
        <v>129580.448026</v>
      </c>
      <c r="O216" s="80">
        <v>103</v>
      </c>
      <c r="P216" s="118" t="s">
        <v>3308</v>
      </c>
      <c r="Q216" s="72">
        <v>133.46785601799999</v>
      </c>
      <c r="R216" s="73">
        <v>8.6386965350666661E-4</v>
      </c>
      <c r="S216" s="73">
        <f t="shared" si="3"/>
        <v>1.8527984276824417E-3</v>
      </c>
      <c r="T216" s="73">
        <f>Q216/'סכום נכסי הקרן'!$C$41</f>
        <v>4.3141501581489203E-4</v>
      </c>
    </row>
    <row r="217" spans="1:20">
      <c r="A217" s="119" t="s">
        <v>3308</v>
      </c>
      <c r="B217" s="118" t="s">
        <v>3308</v>
      </c>
      <c r="C217" s="118" t="s">
        <v>3308</v>
      </c>
      <c r="D217" s="118" t="s">
        <v>3308</v>
      </c>
      <c r="E217" s="118" t="s">
        <v>3308</v>
      </c>
      <c r="F217" s="118" t="s">
        <v>3308</v>
      </c>
      <c r="G217" s="118" t="s">
        <v>3308</v>
      </c>
      <c r="H217" s="118" t="s">
        <v>3308</v>
      </c>
      <c r="I217" s="118" t="s">
        <v>3308</v>
      </c>
      <c r="J217" s="118" t="s">
        <v>3308</v>
      </c>
      <c r="K217" s="118" t="s">
        <v>3308</v>
      </c>
      <c r="L217" s="118" t="s">
        <v>3308</v>
      </c>
      <c r="M217" s="118" t="s">
        <v>3308</v>
      </c>
      <c r="N217" s="118" t="s">
        <v>3308</v>
      </c>
      <c r="O217" s="118" t="s">
        <v>3308</v>
      </c>
      <c r="P217" s="118" t="s">
        <v>3308</v>
      </c>
      <c r="Q217" s="118" t="s">
        <v>3308</v>
      </c>
      <c r="R217" s="118" t="s">
        <v>3308</v>
      </c>
      <c r="S217" s="118" t="s">
        <v>3308</v>
      </c>
      <c r="T217" s="118" t="s">
        <v>3308</v>
      </c>
    </row>
    <row r="218" spans="1:20">
      <c r="A218" s="63" t="s">
        <v>189</v>
      </c>
      <c r="B218" s="117" t="s">
        <v>3308</v>
      </c>
      <c r="C218" s="117" t="s">
        <v>3308</v>
      </c>
      <c r="D218" s="117" t="s">
        <v>3308</v>
      </c>
      <c r="E218" s="117" t="s">
        <v>3308</v>
      </c>
      <c r="F218" s="117" t="s">
        <v>3308</v>
      </c>
      <c r="G218" s="117" t="s">
        <v>3308</v>
      </c>
      <c r="H218" s="117" t="s">
        <v>3308</v>
      </c>
      <c r="I218" s="117" t="s">
        <v>3308</v>
      </c>
      <c r="J218" s="66">
        <v>4.7376411817420934</v>
      </c>
      <c r="K218" s="117" t="s">
        <v>3308</v>
      </c>
      <c r="L218" s="117" t="s">
        <v>3308</v>
      </c>
      <c r="M218" s="65">
        <v>6.3889774397448182E-2</v>
      </c>
      <c r="N218" s="117" t="s">
        <v>3308</v>
      </c>
      <c r="O218" s="117" t="s">
        <v>3308</v>
      </c>
      <c r="P218" s="117" t="s">
        <v>3308</v>
      </c>
      <c r="Q218" s="66">
        <v>13303.224582808001</v>
      </c>
      <c r="R218" s="117" t="s">
        <v>3308</v>
      </c>
      <c r="S218" s="67">
        <f t="shared" si="3"/>
        <v>0.18467512946944259</v>
      </c>
      <c r="T218" s="67">
        <f>Q218/'סכום נכסי הקרן'!$C$41</f>
        <v>4.3000697059276664E-2</v>
      </c>
    </row>
    <row r="219" spans="1:20">
      <c r="A219" s="68" t="s">
        <v>69</v>
      </c>
      <c r="B219" s="117" t="s">
        <v>3308</v>
      </c>
      <c r="C219" s="117" t="s">
        <v>3308</v>
      </c>
      <c r="D219" s="117" t="s">
        <v>3308</v>
      </c>
      <c r="E219" s="117" t="s">
        <v>3308</v>
      </c>
      <c r="F219" s="117" t="s">
        <v>3308</v>
      </c>
      <c r="G219" s="117" t="s">
        <v>3308</v>
      </c>
      <c r="H219" s="117" t="s">
        <v>3308</v>
      </c>
      <c r="I219" s="117" t="s">
        <v>3308</v>
      </c>
      <c r="J219" s="66">
        <v>4.932234007217696</v>
      </c>
      <c r="K219" s="117" t="s">
        <v>3308</v>
      </c>
      <c r="L219" s="117" t="s">
        <v>3308</v>
      </c>
      <c r="M219" s="65">
        <v>7.4380385701913423E-2</v>
      </c>
      <c r="N219" s="117" t="s">
        <v>3308</v>
      </c>
      <c r="O219" s="117" t="s">
        <v>3308</v>
      </c>
      <c r="P219" s="117" t="s">
        <v>3308</v>
      </c>
      <c r="Q219" s="66">
        <v>2072.0958136049999</v>
      </c>
      <c r="R219" s="117" t="s">
        <v>3308</v>
      </c>
      <c r="S219" s="67">
        <f t="shared" si="3"/>
        <v>2.8764797607425025E-2</v>
      </c>
      <c r="T219" s="67">
        <f>Q219/'סכום נכסי הקרן'!$C$41</f>
        <v>6.6977418748362392E-3</v>
      </c>
    </row>
    <row r="220" spans="1:20">
      <c r="A220" s="69" t="s">
        <v>805</v>
      </c>
      <c r="B220" s="54" t="s">
        <v>806</v>
      </c>
      <c r="C220" s="70" t="s">
        <v>29</v>
      </c>
      <c r="D220" s="70" t="s">
        <v>807</v>
      </c>
      <c r="E220" s="54" t="s">
        <v>319</v>
      </c>
      <c r="F220" s="70" t="s">
        <v>320</v>
      </c>
      <c r="G220" s="54" t="s">
        <v>808</v>
      </c>
      <c r="H220" s="54" t="s">
        <v>809</v>
      </c>
      <c r="I220" s="118" t="s">
        <v>3308</v>
      </c>
      <c r="J220" s="72">
        <v>6.8599999999686156</v>
      </c>
      <c r="K220" s="70" t="s">
        <v>134</v>
      </c>
      <c r="L220" s="71">
        <v>3.7499999999999999E-2</v>
      </c>
      <c r="M220" s="71">
        <v>6.1399999999811695E-2</v>
      </c>
      <c r="N220" s="72">
        <v>25661.758849999998</v>
      </c>
      <c r="O220" s="80">
        <v>85.582329999999999</v>
      </c>
      <c r="P220" s="118" t="s">
        <v>3308</v>
      </c>
      <c r="Q220" s="72">
        <v>79.655927375000005</v>
      </c>
      <c r="R220" s="73">
        <v>5.1323517699999999E-5</v>
      </c>
      <c r="S220" s="73">
        <f t="shared" si="3"/>
        <v>1.1057821815619988E-3</v>
      </c>
      <c r="T220" s="73">
        <f>Q220/'סכום נכסי הקרן'!$C$41</f>
        <v>2.5747595109043298E-4</v>
      </c>
    </row>
    <row r="221" spans="1:20">
      <c r="A221" s="69" t="s">
        <v>810</v>
      </c>
      <c r="B221" s="54" t="s">
        <v>811</v>
      </c>
      <c r="C221" s="70" t="s">
        <v>29</v>
      </c>
      <c r="D221" s="70" t="s">
        <v>807</v>
      </c>
      <c r="E221" s="54" t="s">
        <v>425</v>
      </c>
      <c r="F221" s="70" t="s">
        <v>308</v>
      </c>
      <c r="G221" s="54" t="s">
        <v>813</v>
      </c>
      <c r="H221" s="54" t="s">
        <v>302</v>
      </c>
      <c r="I221" s="118" t="s">
        <v>3308</v>
      </c>
      <c r="J221" s="72">
        <v>2.6400000000032597</v>
      </c>
      <c r="K221" s="70" t="s">
        <v>134</v>
      </c>
      <c r="L221" s="71">
        <v>3.2549999999999996E-2</v>
      </c>
      <c r="M221" s="71">
        <v>8.6600000000130406E-2</v>
      </c>
      <c r="N221" s="72">
        <v>77067.263000000006</v>
      </c>
      <c r="O221" s="80">
        <v>87.799629999999993</v>
      </c>
      <c r="P221" s="118" t="s">
        <v>3308</v>
      </c>
      <c r="Q221" s="72">
        <v>245.42011323</v>
      </c>
      <c r="R221" s="73">
        <v>7.7067263000000005E-5</v>
      </c>
      <c r="S221" s="73">
        <f t="shared" si="3"/>
        <v>3.4069176914991901E-3</v>
      </c>
      <c r="T221" s="73">
        <f>Q221/'סכום נכסי הקרן'!$C$41</f>
        <v>7.9328405497226188E-4</v>
      </c>
    </row>
    <row r="222" spans="1:20">
      <c r="A222" s="69" t="s">
        <v>814</v>
      </c>
      <c r="B222" s="54" t="s">
        <v>815</v>
      </c>
      <c r="C222" s="70" t="s">
        <v>29</v>
      </c>
      <c r="D222" s="70" t="s">
        <v>807</v>
      </c>
      <c r="E222" s="54" t="s">
        <v>388</v>
      </c>
      <c r="F222" s="70" t="s">
        <v>308</v>
      </c>
      <c r="G222" s="54" t="s">
        <v>813</v>
      </c>
      <c r="H222" s="54" t="s">
        <v>302</v>
      </c>
      <c r="I222" s="118" t="s">
        <v>3308</v>
      </c>
      <c r="J222" s="72">
        <v>1.9900000000014368</v>
      </c>
      <c r="K222" s="70" t="s">
        <v>134</v>
      </c>
      <c r="L222" s="71">
        <v>3.2750000000000001E-2</v>
      </c>
      <c r="M222" s="71">
        <v>8.3100000000079569E-2</v>
      </c>
      <c r="N222" s="72">
        <v>109087.890912</v>
      </c>
      <c r="O222" s="80">
        <v>91.480680000000007</v>
      </c>
      <c r="P222" s="118" t="s">
        <v>3308</v>
      </c>
      <c r="Q222" s="72">
        <v>361.95408935199998</v>
      </c>
      <c r="R222" s="73">
        <v>1.4545052121600001E-4</v>
      </c>
      <c r="S222" s="73">
        <f t="shared" si="3"/>
        <v>5.0246402965682772E-3</v>
      </c>
      <c r="T222" s="73">
        <f>Q222/'סכום נכסי הקרן'!$C$41</f>
        <v>1.1699628198193173E-3</v>
      </c>
    </row>
    <row r="223" spans="1:20">
      <c r="A223" s="69" t="s">
        <v>816</v>
      </c>
      <c r="B223" s="54" t="s">
        <v>817</v>
      </c>
      <c r="C223" s="70" t="s">
        <v>29</v>
      </c>
      <c r="D223" s="70" t="s">
        <v>807</v>
      </c>
      <c r="E223" s="54" t="s">
        <v>388</v>
      </c>
      <c r="F223" s="70" t="s">
        <v>308</v>
      </c>
      <c r="G223" s="54" t="s">
        <v>813</v>
      </c>
      <c r="H223" s="54" t="s">
        <v>302</v>
      </c>
      <c r="I223" s="118" t="s">
        <v>3308</v>
      </c>
      <c r="J223" s="72">
        <v>3.8299999999961987</v>
      </c>
      <c r="K223" s="70" t="s">
        <v>134</v>
      </c>
      <c r="L223" s="71">
        <v>7.1289999999999992E-2</v>
      </c>
      <c r="M223" s="71">
        <v>7.4999999999934466E-2</v>
      </c>
      <c r="N223" s="72">
        <v>62309.702000000005</v>
      </c>
      <c r="O223" s="80">
        <v>101.25705000000001</v>
      </c>
      <c r="P223" s="118" t="s">
        <v>3308</v>
      </c>
      <c r="Q223" s="72">
        <v>228.83818808899997</v>
      </c>
      <c r="R223" s="73">
        <v>1.2461940400000001E-4</v>
      </c>
      <c r="S223" s="73">
        <f t="shared" si="3"/>
        <v>3.1767276985989567E-3</v>
      </c>
      <c r="T223" s="73">
        <f>Q223/'סכום נכסי הקרן'!$C$41</f>
        <v>7.3968544546151112E-4</v>
      </c>
    </row>
    <row r="224" spans="1:20">
      <c r="A224" s="69" t="s">
        <v>818</v>
      </c>
      <c r="B224" s="54" t="s">
        <v>819</v>
      </c>
      <c r="C224" s="70" t="s">
        <v>29</v>
      </c>
      <c r="D224" s="70" t="s">
        <v>807</v>
      </c>
      <c r="E224" s="54" t="s">
        <v>820</v>
      </c>
      <c r="F224" s="70" t="s">
        <v>456</v>
      </c>
      <c r="G224" s="54" t="s">
        <v>821</v>
      </c>
      <c r="H224" s="54" t="s">
        <v>302</v>
      </c>
      <c r="I224" s="118" t="s">
        <v>3308</v>
      </c>
      <c r="J224" s="72">
        <v>9.4599999999996651</v>
      </c>
      <c r="K224" s="70" t="s">
        <v>134</v>
      </c>
      <c r="L224" s="71">
        <v>6.3750000000000001E-2</v>
      </c>
      <c r="M224" s="71">
        <v>6.8699999999986758E-2</v>
      </c>
      <c r="N224" s="72">
        <v>155938.2279</v>
      </c>
      <c r="O224" s="80">
        <v>94.761250000000004</v>
      </c>
      <c r="P224" s="118" t="s">
        <v>3308</v>
      </c>
      <c r="Q224" s="72">
        <v>535.95821373299998</v>
      </c>
      <c r="R224" s="73">
        <v>2.2498662227672775E-4</v>
      </c>
      <c r="S224" s="73">
        <f t="shared" si="3"/>
        <v>7.4401624880680601E-3</v>
      </c>
      <c r="T224" s="73">
        <f>Q224/'סכום נכסי הקרן'!$C$41</f>
        <v>1.7324053008131049E-3</v>
      </c>
    </row>
    <row r="225" spans="1:20">
      <c r="A225" s="69" t="s">
        <v>822</v>
      </c>
      <c r="B225" s="54" t="s">
        <v>823</v>
      </c>
      <c r="C225" s="70" t="s">
        <v>29</v>
      </c>
      <c r="D225" s="70" t="s">
        <v>807</v>
      </c>
      <c r="E225" s="54" t="s">
        <v>824</v>
      </c>
      <c r="F225" s="70" t="s">
        <v>308</v>
      </c>
      <c r="G225" s="54" t="s">
        <v>821</v>
      </c>
      <c r="H225" s="54" t="s">
        <v>809</v>
      </c>
      <c r="I225" s="118" t="s">
        <v>3308</v>
      </c>
      <c r="J225" s="72">
        <v>2.1899999999974176</v>
      </c>
      <c r="K225" s="70" t="s">
        <v>134</v>
      </c>
      <c r="L225" s="71">
        <v>3.0769999999999999E-2</v>
      </c>
      <c r="M225" s="71">
        <v>8.6099999999969229E-2</v>
      </c>
      <c r="N225" s="72">
        <v>87528.734020000004</v>
      </c>
      <c r="O225" s="80">
        <v>89.040419999999997</v>
      </c>
      <c r="P225" s="118" t="s">
        <v>3308</v>
      </c>
      <c r="Q225" s="72">
        <v>282.67369756699998</v>
      </c>
      <c r="R225" s="73">
        <v>1.4588122336666668E-4</v>
      </c>
      <c r="S225" s="73">
        <f t="shared" si="3"/>
        <v>3.9240712934557548E-3</v>
      </c>
      <c r="T225" s="73">
        <f>Q225/'סכום נכסי הקרן'!$C$41</f>
        <v>9.1370073173180127E-4</v>
      </c>
    </row>
    <row r="226" spans="1:20">
      <c r="A226" s="69" t="s">
        <v>825</v>
      </c>
      <c r="B226" s="54" t="s">
        <v>826</v>
      </c>
      <c r="C226" s="70" t="s">
        <v>29</v>
      </c>
      <c r="D226" s="70" t="s">
        <v>807</v>
      </c>
      <c r="E226" s="54" t="s">
        <v>827</v>
      </c>
      <c r="F226" s="70" t="s">
        <v>1082</v>
      </c>
      <c r="G226" s="54" t="s">
        <v>829</v>
      </c>
      <c r="H226" s="54" t="s">
        <v>302</v>
      </c>
      <c r="I226" s="118" t="s">
        <v>3308</v>
      </c>
      <c r="J226" s="72">
        <v>5.5499999999580574</v>
      </c>
      <c r="K226" s="70" t="s">
        <v>136</v>
      </c>
      <c r="L226" s="71">
        <v>4.3749999999999997E-2</v>
      </c>
      <c r="M226" s="71">
        <v>5.4799999999619285E-2</v>
      </c>
      <c r="N226" s="72">
        <v>16397.29</v>
      </c>
      <c r="O226" s="80">
        <v>94.237790000000004</v>
      </c>
      <c r="P226" s="118" t="s">
        <v>3308</v>
      </c>
      <c r="Q226" s="72">
        <v>61.989024332</v>
      </c>
      <c r="R226" s="73">
        <v>1.0931526666666668E-5</v>
      </c>
      <c r="S226" s="73">
        <f t="shared" si="3"/>
        <v>8.6053054452608186E-4</v>
      </c>
      <c r="T226" s="73">
        <f>Q226/'סכום נכסי הקרן'!$C$41</f>
        <v>2.0037031170211381E-4</v>
      </c>
    </row>
    <row r="227" spans="1:20">
      <c r="A227" s="69" t="s">
        <v>830</v>
      </c>
      <c r="B227" s="54" t="s">
        <v>831</v>
      </c>
      <c r="C227" s="70" t="s">
        <v>29</v>
      </c>
      <c r="D227" s="70" t="s">
        <v>807</v>
      </c>
      <c r="E227" s="54" t="s">
        <v>827</v>
      </c>
      <c r="F227" s="70" t="s">
        <v>1082</v>
      </c>
      <c r="G227" s="54" t="s">
        <v>829</v>
      </c>
      <c r="H227" s="54" t="s">
        <v>302</v>
      </c>
      <c r="I227" s="118" t="s">
        <v>3308</v>
      </c>
      <c r="J227" s="72">
        <v>4.5399999999972005</v>
      </c>
      <c r="K227" s="70" t="s">
        <v>136</v>
      </c>
      <c r="L227" s="71">
        <v>7.3749999999999996E-2</v>
      </c>
      <c r="M227" s="71">
        <v>5.3199999999975996E-2</v>
      </c>
      <c r="N227" s="72">
        <v>33614.444499999998</v>
      </c>
      <c r="O227" s="80">
        <v>111.22803999999999</v>
      </c>
      <c r="P227" s="118" t="s">
        <v>3308</v>
      </c>
      <c r="Q227" s="72">
        <v>149.98846212300001</v>
      </c>
      <c r="R227" s="73">
        <v>4.2018055624999998E-5</v>
      </c>
      <c r="S227" s="73">
        <f t="shared" si="3"/>
        <v>2.0821371908043792E-3</v>
      </c>
      <c r="T227" s="73">
        <f>Q227/'סכום נכסי הקרן'!$C$41</f>
        <v>4.8481542065168637E-4</v>
      </c>
    </row>
    <row r="228" spans="1:20">
      <c r="A228" s="69" t="s">
        <v>832</v>
      </c>
      <c r="B228" s="54" t="s">
        <v>833</v>
      </c>
      <c r="C228" s="70" t="s">
        <v>29</v>
      </c>
      <c r="D228" s="70" t="s">
        <v>807</v>
      </c>
      <c r="E228" s="54" t="s">
        <v>827</v>
      </c>
      <c r="F228" s="70" t="s">
        <v>1082</v>
      </c>
      <c r="G228" s="54" t="s">
        <v>829</v>
      </c>
      <c r="H228" s="54" t="s">
        <v>302</v>
      </c>
      <c r="I228" s="118" t="s">
        <v>3308</v>
      </c>
      <c r="J228" s="72">
        <v>5.6899999999939501</v>
      </c>
      <c r="K228" s="70" t="s">
        <v>134</v>
      </c>
      <c r="L228" s="71">
        <v>8.1250000000000003E-2</v>
      </c>
      <c r="M228" s="71">
        <v>6.5299999999910832E-2</v>
      </c>
      <c r="N228" s="72">
        <v>31154.851000000002</v>
      </c>
      <c r="O228" s="80">
        <v>111.16779</v>
      </c>
      <c r="P228" s="118" t="s">
        <v>3308</v>
      </c>
      <c r="Q228" s="72">
        <v>125.618097804</v>
      </c>
      <c r="R228" s="73">
        <v>6.2309702000000003E-5</v>
      </c>
      <c r="S228" s="73">
        <f t="shared" si="3"/>
        <v>1.7438282223423255E-3</v>
      </c>
      <c r="T228" s="73">
        <f>Q228/'סכום נכסי הקרן'!$C$41</f>
        <v>4.0604183859400993E-4</v>
      </c>
    </row>
    <row r="229" spans="1:20">
      <c r="A229" s="119" t="s">
        <v>3308</v>
      </c>
      <c r="B229" s="118" t="s">
        <v>3308</v>
      </c>
      <c r="C229" s="118" t="s">
        <v>3308</v>
      </c>
      <c r="D229" s="118" t="s">
        <v>3308</v>
      </c>
      <c r="E229" s="118" t="s">
        <v>3308</v>
      </c>
      <c r="F229" s="118" t="s">
        <v>3308</v>
      </c>
      <c r="G229" s="118" t="s">
        <v>3308</v>
      </c>
      <c r="H229" s="118" t="s">
        <v>3308</v>
      </c>
      <c r="I229" s="118" t="s">
        <v>3308</v>
      </c>
      <c r="J229" s="118" t="s">
        <v>3308</v>
      </c>
      <c r="K229" s="118" t="s">
        <v>3308</v>
      </c>
      <c r="L229" s="118" t="s">
        <v>3308</v>
      </c>
      <c r="M229" s="118" t="s">
        <v>3308</v>
      </c>
      <c r="N229" s="118" t="s">
        <v>3308</v>
      </c>
      <c r="O229" s="118" t="s">
        <v>3308</v>
      </c>
      <c r="P229" s="118" t="s">
        <v>3308</v>
      </c>
      <c r="Q229" s="118" t="s">
        <v>3308</v>
      </c>
      <c r="R229" s="118" t="s">
        <v>3308</v>
      </c>
      <c r="S229" s="118" t="s">
        <v>3308</v>
      </c>
      <c r="T229" s="118" t="s">
        <v>3308</v>
      </c>
    </row>
    <row r="230" spans="1:20">
      <c r="A230" s="68" t="s">
        <v>68</v>
      </c>
      <c r="B230" s="117" t="s">
        <v>3308</v>
      </c>
      <c r="C230" s="117" t="s">
        <v>3308</v>
      </c>
      <c r="D230" s="117" t="s">
        <v>3308</v>
      </c>
      <c r="E230" s="117" t="s">
        <v>3308</v>
      </c>
      <c r="F230" s="117" t="s">
        <v>3308</v>
      </c>
      <c r="G230" s="117" t="s">
        <v>3308</v>
      </c>
      <c r="H230" s="117" t="s">
        <v>3308</v>
      </c>
      <c r="I230" s="117" t="s">
        <v>3308</v>
      </c>
      <c r="J230" s="66">
        <v>4.7017396274716772</v>
      </c>
      <c r="K230" s="117" t="s">
        <v>3308</v>
      </c>
      <c r="L230" s="117" t="s">
        <v>3308</v>
      </c>
      <c r="M230" s="65">
        <v>6.1954300927876134E-2</v>
      </c>
      <c r="N230" s="117" t="s">
        <v>3308</v>
      </c>
      <c r="O230" s="117" t="s">
        <v>3308</v>
      </c>
      <c r="P230" s="117" t="s">
        <v>3308</v>
      </c>
      <c r="Q230" s="66">
        <v>11231.128769203002</v>
      </c>
      <c r="R230" s="117" t="s">
        <v>3308</v>
      </c>
      <c r="S230" s="67">
        <f t="shared" si="3"/>
        <v>0.15591033186201758</v>
      </c>
      <c r="T230" s="67">
        <f>Q230/'סכום נכסי הקרן'!$C$41</f>
        <v>3.6302955184440433E-2</v>
      </c>
    </row>
    <row r="231" spans="1:20">
      <c r="A231" s="69" t="s">
        <v>834</v>
      </c>
      <c r="B231" s="54" t="s">
        <v>835</v>
      </c>
      <c r="C231" s="70" t="s">
        <v>29</v>
      </c>
      <c r="D231" s="70" t="s">
        <v>807</v>
      </c>
      <c r="E231" s="118" t="s">
        <v>3308</v>
      </c>
      <c r="F231" s="70" t="s">
        <v>836</v>
      </c>
      <c r="G231" s="54" t="s">
        <v>301</v>
      </c>
      <c r="H231" s="54" t="s">
        <v>809</v>
      </c>
      <c r="I231" s="118" t="s">
        <v>3308</v>
      </c>
      <c r="J231" s="72">
        <v>7.159999999986133</v>
      </c>
      <c r="K231" s="70" t="s">
        <v>136</v>
      </c>
      <c r="L231" s="71">
        <v>4.2519999999999995E-2</v>
      </c>
      <c r="M231" s="71">
        <v>4.3599999999951775E-2</v>
      </c>
      <c r="N231" s="72">
        <v>32794.58</v>
      </c>
      <c r="O231" s="80">
        <v>100.85723</v>
      </c>
      <c r="P231" s="118" t="s">
        <v>3308</v>
      </c>
      <c r="Q231" s="72">
        <v>132.68649467399999</v>
      </c>
      <c r="R231" s="73">
        <v>2.6235664000000002E-5</v>
      </c>
      <c r="S231" s="73">
        <f t="shared" si="3"/>
        <v>1.8419515832600679E-3</v>
      </c>
      <c r="T231" s="73">
        <f>Q231/'סכום נכסי הקרן'!$C$41</f>
        <v>4.2888938135401142E-4</v>
      </c>
    </row>
    <row r="232" spans="1:20">
      <c r="A232" s="69" t="s">
        <v>837</v>
      </c>
      <c r="B232" s="54" t="s">
        <v>838</v>
      </c>
      <c r="C232" s="70" t="s">
        <v>29</v>
      </c>
      <c r="D232" s="70" t="s">
        <v>807</v>
      </c>
      <c r="E232" s="118" t="s">
        <v>3308</v>
      </c>
      <c r="F232" s="70" t="s">
        <v>836</v>
      </c>
      <c r="G232" s="54" t="s">
        <v>839</v>
      </c>
      <c r="H232" s="54" t="s">
        <v>809</v>
      </c>
      <c r="I232" s="118" t="s">
        <v>3308</v>
      </c>
      <c r="J232" s="72">
        <v>0.68999999365815812</v>
      </c>
      <c r="K232" s="70" t="s">
        <v>134</v>
      </c>
      <c r="L232" s="71">
        <v>4.4999999999999998E-2</v>
      </c>
      <c r="M232" s="71">
        <v>6.0699999809744741E-2</v>
      </c>
      <c r="N232" s="72">
        <v>21.316476999999999</v>
      </c>
      <c r="O232" s="80">
        <v>99.935000000000002</v>
      </c>
      <c r="P232" s="118" t="s">
        <v>3308</v>
      </c>
      <c r="Q232" s="72">
        <v>7.7264621000000006E-2</v>
      </c>
      <c r="R232" s="73">
        <v>4.2632954000000001E-8</v>
      </c>
      <c r="S232" s="73">
        <f t="shared" si="3"/>
        <v>1.0725861085606504E-6</v>
      </c>
      <c r="T232" s="73">
        <f>Q232/'סכום נכסי הקרן'!$C$41</f>
        <v>2.4974640849967057E-7</v>
      </c>
    </row>
    <row r="233" spans="1:20">
      <c r="A233" s="69" t="s">
        <v>840</v>
      </c>
      <c r="B233" s="54" t="s">
        <v>841</v>
      </c>
      <c r="C233" s="70" t="s">
        <v>29</v>
      </c>
      <c r="D233" s="70" t="s">
        <v>807</v>
      </c>
      <c r="E233" s="118" t="s">
        <v>3308</v>
      </c>
      <c r="F233" s="70" t="s">
        <v>836</v>
      </c>
      <c r="G233" s="54" t="s">
        <v>842</v>
      </c>
      <c r="H233" s="54" t="s">
        <v>843</v>
      </c>
      <c r="I233" s="118" t="s">
        <v>3308</v>
      </c>
      <c r="J233" s="72">
        <v>6.4099999999879653</v>
      </c>
      <c r="K233" s="70" t="s">
        <v>134</v>
      </c>
      <c r="L233" s="71">
        <v>0.03</v>
      </c>
      <c r="M233" s="71">
        <v>6.2899999999884049E-2</v>
      </c>
      <c r="N233" s="72">
        <v>60669.972999999998</v>
      </c>
      <c r="O233" s="80">
        <v>82.705669999999998</v>
      </c>
      <c r="P233" s="118" t="s">
        <v>3308</v>
      </c>
      <c r="Q233" s="72">
        <v>181.99381295900002</v>
      </c>
      <c r="R233" s="73">
        <v>3.4668556000000002E-5</v>
      </c>
      <c r="S233" s="73">
        <f t="shared" si="3"/>
        <v>2.5264349076896224E-3</v>
      </c>
      <c r="T233" s="73">
        <f>Q233/'סכום נכסי הקרן'!$C$41</f>
        <v>5.8826796232742864E-4</v>
      </c>
    </row>
    <row r="234" spans="1:20">
      <c r="A234" s="69" t="s">
        <v>844</v>
      </c>
      <c r="B234" s="54" t="s">
        <v>845</v>
      </c>
      <c r="C234" s="70" t="s">
        <v>29</v>
      </c>
      <c r="D234" s="70" t="s">
        <v>807</v>
      </c>
      <c r="E234" s="118" t="s">
        <v>3308</v>
      </c>
      <c r="F234" s="70" t="s">
        <v>836</v>
      </c>
      <c r="G234" s="54" t="s">
        <v>842</v>
      </c>
      <c r="H234" s="54" t="s">
        <v>843</v>
      </c>
      <c r="I234" s="118" t="s">
        <v>3308</v>
      </c>
      <c r="J234" s="72">
        <v>7.0500000000053626</v>
      </c>
      <c r="K234" s="70" t="s">
        <v>134</v>
      </c>
      <c r="L234" s="71">
        <v>3.5000000000000003E-2</v>
      </c>
      <c r="M234" s="71">
        <v>6.3600000000091167E-2</v>
      </c>
      <c r="N234" s="72">
        <v>24595.935000000001</v>
      </c>
      <c r="O234" s="80">
        <v>83.612889999999993</v>
      </c>
      <c r="P234" s="118" t="s">
        <v>3308</v>
      </c>
      <c r="Q234" s="72">
        <v>74.590603512000001</v>
      </c>
      <c r="R234" s="73">
        <v>4.9191870000000004E-5</v>
      </c>
      <c r="S234" s="73">
        <f t="shared" si="3"/>
        <v>1.0354654448654636E-3</v>
      </c>
      <c r="T234" s="73">
        <f>Q234/'סכום נכסי הקרן'!$C$41</f>
        <v>2.4110304423734781E-4</v>
      </c>
    </row>
    <row r="235" spans="1:20">
      <c r="A235" s="69" t="s">
        <v>846</v>
      </c>
      <c r="B235" s="54" t="s">
        <v>847</v>
      </c>
      <c r="C235" s="70" t="s">
        <v>29</v>
      </c>
      <c r="D235" s="70" t="s">
        <v>807</v>
      </c>
      <c r="E235" s="118" t="s">
        <v>3308</v>
      </c>
      <c r="F235" s="70" t="s">
        <v>836</v>
      </c>
      <c r="G235" s="54" t="s">
        <v>848</v>
      </c>
      <c r="H235" s="54" t="s">
        <v>843</v>
      </c>
      <c r="I235" s="118" t="s">
        <v>3308</v>
      </c>
      <c r="J235" s="72">
        <v>3.5400000000037575</v>
      </c>
      <c r="K235" s="70" t="s">
        <v>134</v>
      </c>
      <c r="L235" s="71">
        <v>3.2000000000000001E-2</v>
      </c>
      <c r="M235" s="71">
        <v>9.88000000001788E-2</v>
      </c>
      <c r="N235" s="72">
        <v>52471.328000000001</v>
      </c>
      <c r="O235" s="80">
        <v>81.108329999999995</v>
      </c>
      <c r="P235" s="118" t="s">
        <v>3308</v>
      </c>
      <c r="Q235" s="72">
        <v>154.36011337299999</v>
      </c>
      <c r="R235" s="73">
        <v>4.1977062400000004E-5</v>
      </c>
      <c r="S235" s="73">
        <f t="shared" si="3"/>
        <v>2.1428243764986155E-3</v>
      </c>
      <c r="T235" s="73">
        <f>Q235/'סכום נכסי הקרן'!$C$41</f>
        <v>4.9894613383929902E-4</v>
      </c>
    </row>
    <row r="236" spans="1:20">
      <c r="A236" s="69" t="s">
        <v>849</v>
      </c>
      <c r="B236" s="54" t="s">
        <v>850</v>
      </c>
      <c r="C236" s="70" t="s">
        <v>29</v>
      </c>
      <c r="D236" s="70" t="s">
        <v>807</v>
      </c>
      <c r="E236" s="118" t="s">
        <v>3308</v>
      </c>
      <c r="F236" s="70" t="s">
        <v>836</v>
      </c>
      <c r="G236" s="54" t="s">
        <v>851</v>
      </c>
      <c r="H236" s="54" t="s">
        <v>809</v>
      </c>
      <c r="I236" s="118" t="s">
        <v>3308</v>
      </c>
      <c r="J236" s="72">
        <v>7.1800000000026074</v>
      </c>
      <c r="K236" s="70" t="s">
        <v>136</v>
      </c>
      <c r="L236" s="71">
        <v>4.2500000000000003E-2</v>
      </c>
      <c r="M236" s="71">
        <v>4.3899999999994409E-2</v>
      </c>
      <c r="N236" s="72">
        <v>65589.16</v>
      </c>
      <c r="O236" s="80">
        <v>102.01258</v>
      </c>
      <c r="P236" s="118" t="s">
        <v>3308</v>
      </c>
      <c r="Q236" s="72">
        <v>268.41291168499998</v>
      </c>
      <c r="R236" s="73">
        <v>5.2471328000000004E-5</v>
      </c>
      <c r="S236" s="73">
        <f t="shared" si="3"/>
        <v>3.7261033148877753E-3</v>
      </c>
      <c r="T236" s="73">
        <f>Q236/'סכום נכסי הקרן'!$C$41</f>
        <v>8.6760486003377923E-4</v>
      </c>
    </row>
    <row r="237" spans="1:20">
      <c r="A237" s="69" t="s">
        <v>852</v>
      </c>
      <c r="B237" s="54" t="s">
        <v>853</v>
      </c>
      <c r="C237" s="70" t="s">
        <v>29</v>
      </c>
      <c r="D237" s="70" t="s">
        <v>807</v>
      </c>
      <c r="E237" s="118" t="s">
        <v>3308</v>
      </c>
      <c r="F237" s="70" t="s">
        <v>854</v>
      </c>
      <c r="G237" s="54" t="s">
        <v>851</v>
      </c>
      <c r="H237" s="54" t="s">
        <v>809</v>
      </c>
      <c r="I237" s="118" t="s">
        <v>3308</v>
      </c>
      <c r="J237" s="72">
        <v>7.3700000000173311</v>
      </c>
      <c r="K237" s="70" t="s">
        <v>134</v>
      </c>
      <c r="L237" s="71">
        <v>5.8749999999999997E-2</v>
      </c>
      <c r="M237" s="71">
        <v>5.4800000000139279E-2</v>
      </c>
      <c r="N237" s="72">
        <v>32794.58</v>
      </c>
      <c r="O237" s="80">
        <v>106.23860000000001</v>
      </c>
      <c r="P237" s="118" t="s">
        <v>3308</v>
      </c>
      <c r="Q237" s="72">
        <v>126.366499913</v>
      </c>
      <c r="R237" s="73">
        <v>2.9813254545454546E-5</v>
      </c>
      <c r="S237" s="73">
        <f t="shared" si="3"/>
        <v>1.7542175272446416E-3</v>
      </c>
      <c r="T237" s="73">
        <f>Q237/'סכום נכסי הקרן'!$C$41</f>
        <v>4.0846093722436921E-4</v>
      </c>
    </row>
    <row r="238" spans="1:20">
      <c r="A238" s="69" t="s">
        <v>855</v>
      </c>
      <c r="B238" s="54" t="s">
        <v>856</v>
      </c>
      <c r="C238" s="70" t="s">
        <v>29</v>
      </c>
      <c r="D238" s="70" t="s">
        <v>807</v>
      </c>
      <c r="E238" s="118" t="s">
        <v>3308</v>
      </c>
      <c r="F238" s="70" t="s">
        <v>812</v>
      </c>
      <c r="G238" s="54" t="s">
        <v>851</v>
      </c>
      <c r="H238" s="54" t="s">
        <v>809</v>
      </c>
      <c r="I238" s="118" t="s">
        <v>3308</v>
      </c>
      <c r="J238" s="72">
        <v>3.3300000000075798</v>
      </c>
      <c r="K238" s="70" t="s">
        <v>137</v>
      </c>
      <c r="L238" s="71">
        <v>4.6249999999999999E-2</v>
      </c>
      <c r="M238" s="71">
        <v>5.8300000000120915E-2</v>
      </c>
      <c r="N238" s="72">
        <v>49191.87</v>
      </c>
      <c r="O238" s="80">
        <v>97.506600000000006</v>
      </c>
      <c r="P238" s="118" t="s">
        <v>3308</v>
      </c>
      <c r="Q238" s="72">
        <v>221.64294050399999</v>
      </c>
      <c r="R238" s="73">
        <v>9.8383740000000007E-5</v>
      </c>
      <c r="S238" s="73">
        <f t="shared" si="3"/>
        <v>3.0768433982886561E-3</v>
      </c>
      <c r="T238" s="73">
        <f>Q238/'סכום נכסי הקרן'!$C$41</f>
        <v>7.1642787661095435E-4</v>
      </c>
    </row>
    <row r="239" spans="1:20">
      <c r="A239" s="69" t="s">
        <v>857</v>
      </c>
      <c r="B239" s="54" t="s">
        <v>858</v>
      </c>
      <c r="C239" s="70" t="s">
        <v>29</v>
      </c>
      <c r="D239" s="70" t="s">
        <v>807</v>
      </c>
      <c r="E239" s="118" t="s">
        <v>3308</v>
      </c>
      <c r="F239" s="70" t="s">
        <v>812</v>
      </c>
      <c r="G239" s="54" t="s">
        <v>808</v>
      </c>
      <c r="H239" s="54" t="s">
        <v>809</v>
      </c>
      <c r="I239" s="118" t="s">
        <v>3308</v>
      </c>
      <c r="J239" s="72">
        <v>6.910000000004481</v>
      </c>
      <c r="K239" s="70" t="s">
        <v>134</v>
      </c>
      <c r="L239" s="71">
        <v>6.7419999999999994E-2</v>
      </c>
      <c r="M239" s="71">
        <v>5.6400000000075022E-2</v>
      </c>
      <c r="N239" s="72">
        <v>24595.935000000001</v>
      </c>
      <c r="O239" s="80">
        <v>107.58701000000001</v>
      </c>
      <c r="P239" s="118" t="s">
        <v>3308</v>
      </c>
      <c r="Q239" s="72">
        <v>95.977787626999984</v>
      </c>
      <c r="R239" s="73">
        <v>1.9676748000000002E-5</v>
      </c>
      <c r="S239" s="73">
        <f t="shared" si="3"/>
        <v>1.3323619582512988E-3</v>
      </c>
      <c r="T239" s="73">
        <f>Q239/'סכום נכסי הקרן'!$C$41</f>
        <v>3.1023393948424808E-4</v>
      </c>
    </row>
    <row r="240" spans="1:20">
      <c r="A240" s="69" t="s">
        <v>859</v>
      </c>
      <c r="B240" s="54" t="s">
        <v>860</v>
      </c>
      <c r="C240" s="70" t="s">
        <v>29</v>
      </c>
      <c r="D240" s="70" t="s">
        <v>807</v>
      </c>
      <c r="E240" s="118" t="s">
        <v>3308</v>
      </c>
      <c r="F240" s="70" t="s">
        <v>812</v>
      </c>
      <c r="G240" s="54" t="s">
        <v>808</v>
      </c>
      <c r="H240" s="54" t="s">
        <v>809</v>
      </c>
      <c r="I240" s="118" t="s">
        <v>3308</v>
      </c>
      <c r="J240" s="72">
        <v>4.9499999999909505</v>
      </c>
      <c r="K240" s="70" t="s">
        <v>134</v>
      </c>
      <c r="L240" s="71">
        <v>3.9329999999999997E-2</v>
      </c>
      <c r="M240" s="71">
        <v>5.8699999999902629E-2</v>
      </c>
      <c r="N240" s="72">
        <v>34680.268349999998</v>
      </c>
      <c r="O240" s="80">
        <v>92.249899999999997</v>
      </c>
      <c r="P240" s="118" t="s">
        <v>3308</v>
      </c>
      <c r="Q240" s="72">
        <v>116.036844199</v>
      </c>
      <c r="R240" s="73">
        <v>2.31201789E-5</v>
      </c>
      <c r="S240" s="73">
        <f t="shared" si="3"/>
        <v>1.6108214284654794E-3</v>
      </c>
      <c r="T240" s="73">
        <f>Q240/'סכום נכסי הקרן'!$C$41</f>
        <v>3.7507185976277653E-4</v>
      </c>
    </row>
    <row r="241" spans="1:20">
      <c r="A241" s="69" t="s">
        <v>861</v>
      </c>
      <c r="B241" s="54" t="s">
        <v>862</v>
      </c>
      <c r="C241" s="70" t="s">
        <v>29</v>
      </c>
      <c r="D241" s="70" t="s">
        <v>807</v>
      </c>
      <c r="E241" s="118" t="s">
        <v>3308</v>
      </c>
      <c r="F241" s="70" t="s">
        <v>3182</v>
      </c>
      <c r="G241" s="54" t="s">
        <v>808</v>
      </c>
      <c r="H241" s="54" t="s">
        <v>302</v>
      </c>
      <c r="I241" s="118" t="s">
        <v>3308</v>
      </c>
      <c r="J241" s="72">
        <v>2.5500000000112171</v>
      </c>
      <c r="K241" s="70" t="s">
        <v>134</v>
      </c>
      <c r="L241" s="71">
        <v>4.7500000000000001E-2</v>
      </c>
      <c r="M241" s="71">
        <v>7.3500000000282367E-2</v>
      </c>
      <c r="N241" s="72">
        <v>37713.767</v>
      </c>
      <c r="O241" s="80">
        <v>94.50067</v>
      </c>
      <c r="P241" s="118" t="s">
        <v>3308</v>
      </c>
      <c r="Q241" s="72">
        <v>129.26541400100001</v>
      </c>
      <c r="R241" s="73">
        <v>2.7172182815725293E-5</v>
      </c>
      <c r="S241" s="73">
        <f t="shared" si="3"/>
        <v>1.7944602015819633E-3</v>
      </c>
      <c r="T241" s="73">
        <f>Q241/'סכום נכסי הקרן'!$C$41</f>
        <v>4.1783124633424111E-4</v>
      </c>
    </row>
    <row r="242" spans="1:20">
      <c r="A242" s="69" t="s">
        <v>864</v>
      </c>
      <c r="B242" s="54" t="s">
        <v>865</v>
      </c>
      <c r="C242" s="70" t="s">
        <v>29</v>
      </c>
      <c r="D242" s="70" t="s">
        <v>807</v>
      </c>
      <c r="E242" s="118" t="s">
        <v>3308</v>
      </c>
      <c r="F242" s="70" t="s">
        <v>3182</v>
      </c>
      <c r="G242" s="54" t="s">
        <v>808</v>
      </c>
      <c r="H242" s="54" t="s">
        <v>302</v>
      </c>
      <c r="I242" s="118" t="s">
        <v>3308</v>
      </c>
      <c r="J242" s="72">
        <v>5.6200000000031807</v>
      </c>
      <c r="K242" s="70" t="s">
        <v>134</v>
      </c>
      <c r="L242" s="71">
        <v>5.1249999999999997E-2</v>
      </c>
      <c r="M242" s="71">
        <v>7.2100000000084069E-2</v>
      </c>
      <c r="N242" s="72">
        <v>26973.54205</v>
      </c>
      <c r="O242" s="80">
        <v>89.959670000000003</v>
      </c>
      <c r="P242" s="118" t="s">
        <v>3308</v>
      </c>
      <c r="Q242" s="72">
        <v>88.010274006000003</v>
      </c>
      <c r="R242" s="73">
        <v>2.0558224687056042E-5</v>
      </c>
      <c r="S242" s="73">
        <f t="shared" si="3"/>
        <v>1.2217570744241675E-3</v>
      </c>
      <c r="T242" s="73">
        <f>Q242/'סכום נכסי הקרן'!$C$41</f>
        <v>2.8448013540466875E-4</v>
      </c>
    </row>
    <row r="243" spans="1:20">
      <c r="A243" s="69" t="s">
        <v>866</v>
      </c>
      <c r="B243" s="54" t="s">
        <v>867</v>
      </c>
      <c r="C243" s="70" t="s">
        <v>29</v>
      </c>
      <c r="D243" s="70" t="s">
        <v>807</v>
      </c>
      <c r="E243" s="118" t="s">
        <v>3308</v>
      </c>
      <c r="F243" s="70" t="s">
        <v>3183</v>
      </c>
      <c r="G243" s="54" t="s">
        <v>813</v>
      </c>
      <c r="H243" s="54" t="s">
        <v>302</v>
      </c>
      <c r="I243" s="118" t="s">
        <v>3308</v>
      </c>
      <c r="J243" s="72">
        <v>6.9600000000068496</v>
      </c>
      <c r="K243" s="70" t="s">
        <v>134</v>
      </c>
      <c r="L243" s="71">
        <v>3.3000000000000002E-2</v>
      </c>
      <c r="M243" s="71">
        <v>5.2700000000029161E-2</v>
      </c>
      <c r="N243" s="72">
        <v>49191.87</v>
      </c>
      <c r="O243" s="80">
        <v>88.376000000000005</v>
      </c>
      <c r="P243" s="118" t="s">
        <v>3308</v>
      </c>
      <c r="Q243" s="72">
        <v>157.67949810200003</v>
      </c>
      <c r="R243" s="73">
        <v>1.2297967500000001E-5</v>
      </c>
      <c r="S243" s="73">
        <f t="shared" si="3"/>
        <v>2.1889040168723618E-3</v>
      </c>
      <c r="T243" s="73">
        <f>Q243/'סכום נכסי הקרן'!$C$41</f>
        <v>5.0967555182863218E-4</v>
      </c>
    </row>
    <row r="244" spans="1:20">
      <c r="A244" s="69" t="s">
        <v>868</v>
      </c>
      <c r="B244" s="54" t="s">
        <v>869</v>
      </c>
      <c r="C244" s="70" t="s">
        <v>29</v>
      </c>
      <c r="D244" s="70" t="s">
        <v>807</v>
      </c>
      <c r="E244" s="118" t="s">
        <v>3308</v>
      </c>
      <c r="F244" s="70" t="s">
        <v>836</v>
      </c>
      <c r="G244" s="54" t="s">
        <v>870</v>
      </c>
      <c r="H244" s="54" t="s">
        <v>843</v>
      </c>
      <c r="I244" s="118" t="s">
        <v>3308</v>
      </c>
      <c r="J244" s="72">
        <v>6.5200000000242575</v>
      </c>
      <c r="K244" s="70" t="s">
        <v>136</v>
      </c>
      <c r="L244" s="71">
        <v>5.7999999999999996E-2</v>
      </c>
      <c r="M244" s="71">
        <v>4.580000000018928E-2</v>
      </c>
      <c r="N244" s="72">
        <v>24595.935000000001</v>
      </c>
      <c r="O244" s="80">
        <v>110.29677</v>
      </c>
      <c r="P244" s="118" t="s">
        <v>3308</v>
      </c>
      <c r="Q244" s="72">
        <v>108.82877334300001</v>
      </c>
      <c r="R244" s="73">
        <v>4.9191870000000004E-5</v>
      </c>
      <c r="S244" s="73">
        <f t="shared" si="3"/>
        <v>1.5107591157328968E-3</v>
      </c>
      <c r="T244" s="73">
        <f>Q244/'סכום נכסי הקרן'!$C$41</f>
        <v>3.517728415938122E-4</v>
      </c>
    </row>
    <row r="245" spans="1:20">
      <c r="A245" s="69" t="s">
        <v>871</v>
      </c>
      <c r="B245" s="54" t="s">
        <v>872</v>
      </c>
      <c r="C245" s="70" t="s">
        <v>29</v>
      </c>
      <c r="D245" s="70" t="s">
        <v>807</v>
      </c>
      <c r="E245" s="118" t="s">
        <v>3308</v>
      </c>
      <c r="F245" s="70" t="s">
        <v>812</v>
      </c>
      <c r="G245" s="54" t="s">
        <v>813</v>
      </c>
      <c r="H245" s="54" t="s">
        <v>809</v>
      </c>
      <c r="I245" s="118" t="s">
        <v>3308</v>
      </c>
      <c r="J245" s="72">
        <v>7.2600000000313027</v>
      </c>
      <c r="K245" s="70" t="s">
        <v>134</v>
      </c>
      <c r="L245" s="71">
        <v>6.1740000000000003E-2</v>
      </c>
      <c r="M245" s="71">
        <v>5.6800000000237466E-2</v>
      </c>
      <c r="N245" s="72">
        <v>24595.935000000001</v>
      </c>
      <c r="O245" s="80">
        <v>103.84925</v>
      </c>
      <c r="P245" s="118" t="s">
        <v>3308</v>
      </c>
      <c r="Q245" s="72">
        <v>92.643351234999997</v>
      </c>
      <c r="R245" s="73">
        <v>7.686229687500001E-6</v>
      </c>
      <c r="S245" s="73">
        <f t="shared" si="3"/>
        <v>1.286073370956756E-3</v>
      </c>
      <c r="T245" s="73">
        <f>Q245/'סכום נכסי הקרן'!$C$41</f>
        <v>2.9945586923043038E-4</v>
      </c>
    </row>
    <row r="246" spans="1:20">
      <c r="A246" s="69" t="s">
        <v>873</v>
      </c>
      <c r="B246" s="54" t="s">
        <v>874</v>
      </c>
      <c r="C246" s="70" t="s">
        <v>29</v>
      </c>
      <c r="D246" s="70" t="s">
        <v>807</v>
      </c>
      <c r="E246" s="118" t="s">
        <v>3308</v>
      </c>
      <c r="F246" s="70" t="s">
        <v>3184</v>
      </c>
      <c r="G246" s="54" t="s">
        <v>813</v>
      </c>
      <c r="H246" s="54" t="s">
        <v>302</v>
      </c>
      <c r="I246" s="118" t="s">
        <v>3308</v>
      </c>
      <c r="J246" s="72">
        <v>6.7200000000279569</v>
      </c>
      <c r="K246" s="70" t="s">
        <v>134</v>
      </c>
      <c r="L246" s="71">
        <v>6.4000000000000001E-2</v>
      </c>
      <c r="M246" s="71">
        <v>5.4600000000175328E-2</v>
      </c>
      <c r="N246" s="72">
        <v>21316.476999999999</v>
      </c>
      <c r="O246" s="80">
        <v>109.184</v>
      </c>
      <c r="P246" s="118" t="s">
        <v>3308</v>
      </c>
      <c r="Q246" s="72">
        <v>84.415459012000014</v>
      </c>
      <c r="R246" s="73">
        <v>2.1316476999999999E-5</v>
      </c>
      <c r="S246" s="73">
        <f t="shared" si="3"/>
        <v>1.1718539159603484E-3</v>
      </c>
      <c r="T246" s="73">
        <f>Q246/'סכום נכסי הקרן'!$C$41</f>
        <v>2.7286043000325012E-4</v>
      </c>
    </row>
    <row r="247" spans="1:20">
      <c r="A247" s="69" t="s">
        <v>876</v>
      </c>
      <c r="B247" s="54" t="s">
        <v>877</v>
      </c>
      <c r="C247" s="70" t="s">
        <v>29</v>
      </c>
      <c r="D247" s="70" t="s">
        <v>807</v>
      </c>
      <c r="E247" s="118" t="s">
        <v>3308</v>
      </c>
      <c r="F247" s="70" t="s">
        <v>812</v>
      </c>
      <c r="G247" s="54" t="s">
        <v>813</v>
      </c>
      <c r="H247" s="54" t="s">
        <v>809</v>
      </c>
      <c r="I247" s="118" t="s">
        <v>3308</v>
      </c>
      <c r="J247" s="72">
        <v>4.0499999999967287</v>
      </c>
      <c r="K247" s="70" t="s">
        <v>136</v>
      </c>
      <c r="L247" s="71">
        <v>4.1250000000000002E-2</v>
      </c>
      <c r="M247" s="71">
        <v>3.9999999999949673E-2</v>
      </c>
      <c r="N247" s="72">
        <v>48699.951300000001</v>
      </c>
      <c r="O247" s="80">
        <v>101.70789000000001</v>
      </c>
      <c r="P247" s="118" t="s">
        <v>3308</v>
      </c>
      <c r="Q247" s="72">
        <v>198.701345933</v>
      </c>
      <c r="R247" s="73">
        <v>4.8699951299999999E-5</v>
      </c>
      <c r="S247" s="73">
        <f t="shared" si="3"/>
        <v>2.7583685863163693E-3</v>
      </c>
      <c r="T247" s="73">
        <f>Q247/'סכום נכסי הקרן'!$C$41</f>
        <v>6.4227258049731931E-4</v>
      </c>
    </row>
    <row r="248" spans="1:20">
      <c r="A248" s="69" t="s">
        <v>878</v>
      </c>
      <c r="B248" s="54" t="s">
        <v>879</v>
      </c>
      <c r="C248" s="70" t="s">
        <v>29</v>
      </c>
      <c r="D248" s="70" t="s">
        <v>807</v>
      </c>
      <c r="E248" s="118" t="s">
        <v>3308</v>
      </c>
      <c r="F248" s="70" t="s">
        <v>3074</v>
      </c>
      <c r="G248" s="54" t="s">
        <v>813</v>
      </c>
      <c r="H248" s="54" t="s">
        <v>809</v>
      </c>
      <c r="I248" s="118" t="s">
        <v>3308</v>
      </c>
      <c r="J248" s="72">
        <v>6.7799999999849234</v>
      </c>
      <c r="K248" s="70" t="s">
        <v>134</v>
      </c>
      <c r="L248" s="71">
        <v>6.7979999999999999E-2</v>
      </c>
      <c r="M248" s="71">
        <v>5.8299999999867194E-2</v>
      </c>
      <c r="N248" s="72">
        <v>49191.87</v>
      </c>
      <c r="O248" s="80">
        <v>109.3091</v>
      </c>
      <c r="P248" s="118" t="s">
        <v>3308</v>
      </c>
      <c r="Q248" s="72">
        <v>195.02810747300003</v>
      </c>
      <c r="R248" s="73">
        <v>4.9191870000000004E-5</v>
      </c>
      <c r="S248" s="73">
        <f t="shared" si="3"/>
        <v>2.7073767546781E-3</v>
      </c>
      <c r="T248" s="73">
        <f>Q248/'סכום נכסי הקרן'!$C$41</f>
        <v>6.3039938289310342E-4</v>
      </c>
    </row>
    <row r="249" spans="1:20">
      <c r="A249" s="69" t="s">
        <v>881</v>
      </c>
      <c r="B249" s="54" t="s">
        <v>882</v>
      </c>
      <c r="C249" s="70" t="s">
        <v>29</v>
      </c>
      <c r="D249" s="70" t="s">
        <v>807</v>
      </c>
      <c r="E249" s="118" t="s">
        <v>3308</v>
      </c>
      <c r="F249" s="70" t="s">
        <v>836</v>
      </c>
      <c r="G249" s="54" t="s">
        <v>813</v>
      </c>
      <c r="H249" s="54" t="s">
        <v>302</v>
      </c>
      <c r="I249" s="118" t="s">
        <v>3308</v>
      </c>
      <c r="J249" s="72">
        <v>6.5899999999991383</v>
      </c>
      <c r="K249" s="70" t="s">
        <v>134</v>
      </c>
      <c r="L249" s="71">
        <v>0.06</v>
      </c>
      <c r="M249" s="71">
        <v>6.0299999999986066E-2</v>
      </c>
      <c r="N249" s="72">
        <v>40993.224999999999</v>
      </c>
      <c r="O249" s="80">
        <v>101.31632999999999</v>
      </c>
      <c r="P249" s="118" t="s">
        <v>3308</v>
      </c>
      <c r="Q249" s="72">
        <v>150.639583407</v>
      </c>
      <c r="R249" s="73">
        <v>3.416102083333333E-5</v>
      </c>
      <c r="S249" s="73">
        <f t="shared" si="3"/>
        <v>2.0911760450065707E-3</v>
      </c>
      <c r="T249" s="73">
        <f>Q249/'סכום נכסי הקרן'!$C$41</f>
        <v>4.8692007346784E-4</v>
      </c>
    </row>
    <row r="250" spans="1:20">
      <c r="A250" s="69" t="s">
        <v>883</v>
      </c>
      <c r="B250" s="54" t="s">
        <v>884</v>
      </c>
      <c r="C250" s="70" t="s">
        <v>29</v>
      </c>
      <c r="D250" s="70" t="s">
        <v>807</v>
      </c>
      <c r="E250" s="118" t="s">
        <v>3308</v>
      </c>
      <c r="F250" s="70" t="s">
        <v>812</v>
      </c>
      <c r="G250" s="54" t="s">
        <v>813</v>
      </c>
      <c r="H250" s="54" t="s">
        <v>809</v>
      </c>
      <c r="I250" s="118" t="s">
        <v>3308</v>
      </c>
      <c r="J250" s="72">
        <v>3.2900000000009562</v>
      </c>
      <c r="K250" s="70" t="s">
        <v>134</v>
      </c>
      <c r="L250" s="71">
        <v>8.1250000000000003E-2</v>
      </c>
      <c r="M250" s="71">
        <v>6.7400000000057331E-2</v>
      </c>
      <c r="N250" s="72">
        <v>32794.58</v>
      </c>
      <c r="O250" s="80">
        <v>105.57917</v>
      </c>
      <c r="P250" s="118" t="s">
        <v>3308</v>
      </c>
      <c r="Q250" s="72">
        <v>125.58213397199999</v>
      </c>
      <c r="R250" s="73">
        <v>1.873976E-5</v>
      </c>
      <c r="S250" s="73">
        <f t="shared" si="3"/>
        <v>1.7433289730596066E-3</v>
      </c>
      <c r="T250" s="73">
        <f>Q250/'סכום נכסי הקרן'!$C$41</f>
        <v>4.0592559085006659E-4</v>
      </c>
    </row>
    <row r="251" spans="1:20">
      <c r="A251" s="69" t="s">
        <v>885</v>
      </c>
      <c r="B251" s="54" t="s">
        <v>886</v>
      </c>
      <c r="C251" s="70" t="s">
        <v>29</v>
      </c>
      <c r="D251" s="70" t="s">
        <v>807</v>
      </c>
      <c r="E251" s="118" t="s">
        <v>3308</v>
      </c>
      <c r="F251" s="70" t="s">
        <v>3185</v>
      </c>
      <c r="G251" s="54" t="s">
        <v>813</v>
      </c>
      <c r="H251" s="54" t="s">
        <v>809</v>
      </c>
      <c r="I251" s="118" t="s">
        <v>3308</v>
      </c>
      <c r="J251" s="72">
        <v>6.9899999999911717</v>
      </c>
      <c r="K251" s="70" t="s">
        <v>134</v>
      </c>
      <c r="L251" s="71">
        <v>7.85E-2</v>
      </c>
      <c r="M251" s="71">
        <v>6.8699999999924918E-2</v>
      </c>
      <c r="N251" s="72">
        <v>31154.851000000002</v>
      </c>
      <c r="O251" s="80">
        <v>107.25458</v>
      </c>
      <c r="P251" s="118" t="s">
        <v>3308</v>
      </c>
      <c r="Q251" s="72">
        <v>121.19622539300001</v>
      </c>
      <c r="R251" s="73">
        <v>2.4923880800000002E-5</v>
      </c>
      <c r="S251" s="73">
        <f t="shared" si="3"/>
        <v>1.6824438673751774E-3</v>
      </c>
      <c r="T251" s="73">
        <f>Q251/'סכום נכסי הקרן'!$C$41</f>
        <v>3.9174879296461344E-4</v>
      </c>
    </row>
    <row r="252" spans="1:20">
      <c r="A252" s="69" t="s">
        <v>888</v>
      </c>
      <c r="B252" s="54" t="s">
        <v>889</v>
      </c>
      <c r="C252" s="70" t="s">
        <v>29</v>
      </c>
      <c r="D252" s="70" t="s">
        <v>807</v>
      </c>
      <c r="E252" s="118" t="s">
        <v>3308</v>
      </c>
      <c r="F252" s="70" t="s">
        <v>812</v>
      </c>
      <c r="G252" s="54" t="s">
        <v>821</v>
      </c>
      <c r="H252" s="54" t="s">
        <v>809</v>
      </c>
      <c r="I252" s="118" t="s">
        <v>3308</v>
      </c>
      <c r="J252" s="72">
        <v>4.0499999999941672</v>
      </c>
      <c r="K252" s="70" t="s">
        <v>136</v>
      </c>
      <c r="L252" s="71">
        <v>7.2499999999999995E-2</v>
      </c>
      <c r="M252" s="71">
        <v>5.7499999999929594E-2</v>
      </c>
      <c r="N252" s="72">
        <v>58538.325299999997</v>
      </c>
      <c r="O252" s="80">
        <v>105.85034</v>
      </c>
      <c r="P252" s="118" t="s">
        <v>3308</v>
      </c>
      <c r="Q252" s="72">
        <v>248.570838009</v>
      </c>
      <c r="R252" s="73">
        <v>4.6830660239999998E-5</v>
      </c>
      <c r="S252" s="73">
        <f t="shared" si="3"/>
        <v>3.4506559974161145E-3</v>
      </c>
      <c r="T252" s="73">
        <f>Q252/'סכום נכסי הקרן'!$C$41</f>
        <v>8.0346830473032604E-4</v>
      </c>
    </row>
    <row r="253" spans="1:20">
      <c r="A253" s="69" t="s">
        <v>890</v>
      </c>
      <c r="B253" s="54" t="s">
        <v>891</v>
      </c>
      <c r="C253" s="70" t="s">
        <v>29</v>
      </c>
      <c r="D253" s="70" t="s">
        <v>807</v>
      </c>
      <c r="E253" s="118" t="s">
        <v>3308</v>
      </c>
      <c r="F253" s="70" t="s">
        <v>812</v>
      </c>
      <c r="G253" s="54" t="s">
        <v>821</v>
      </c>
      <c r="H253" s="54" t="s">
        <v>809</v>
      </c>
      <c r="I253" s="118" t="s">
        <v>3308</v>
      </c>
      <c r="J253" s="72">
        <v>7.130000000023097</v>
      </c>
      <c r="K253" s="70" t="s">
        <v>134</v>
      </c>
      <c r="L253" s="71">
        <v>7.1190000000000003E-2</v>
      </c>
      <c r="M253" s="71">
        <v>6.1900000000234136E-2</v>
      </c>
      <c r="N253" s="72">
        <v>32794.58</v>
      </c>
      <c r="O253" s="80">
        <v>106.28433</v>
      </c>
      <c r="P253" s="118" t="s">
        <v>3308</v>
      </c>
      <c r="Q253" s="72">
        <v>126.420891216</v>
      </c>
      <c r="R253" s="73">
        <v>2.1863053333333335E-5</v>
      </c>
      <c r="S253" s="73">
        <f t="shared" si="3"/>
        <v>1.7549725863553868E-3</v>
      </c>
      <c r="T253" s="73">
        <f>Q253/'סכום נכסי הקרן'!$C$41</f>
        <v>4.0863674903062744E-4</v>
      </c>
    </row>
    <row r="254" spans="1:20">
      <c r="A254" s="69" t="s">
        <v>892</v>
      </c>
      <c r="B254" s="54" t="s">
        <v>893</v>
      </c>
      <c r="C254" s="70" t="s">
        <v>29</v>
      </c>
      <c r="D254" s="70" t="s">
        <v>807</v>
      </c>
      <c r="E254" s="118" t="s">
        <v>3308</v>
      </c>
      <c r="F254" s="70" t="s">
        <v>3074</v>
      </c>
      <c r="G254" s="54" t="s">
        <v>821</v>
      </c>
      <c r="H254" s="54" t="s">
        <v>809</v>
      </c>
      <c r="I254" s="118" t="s">
        <v>3308</v>
      </c>
      <c r="J254" s="72">
        <v>2.850000000000366</v>
      </c>
      <c r="K254" s="70" t="s">
        <v>134</v>
      </c>
      <c r="L254" s="71">
        <v>2.6249999999999999E-2</v>
      </c>
      <c r="M254" s="71">
        <v>6.1399999999899001E-2</v>
      </c>
      <c r="N254" s="72">
        <v>41575.328795000001</v>
      </c>
      <c r="O254" s="80">
        <v>90.603380000000001</v>
      </c>
      <c r="P254" s="118" t="s">
        <v>3308</v>
      </c>
      <c r="Q254" s="72">
        <v>136.62419736699999</v>
      </c>
      <c r="R254" s="73">
        <v>3.3483315490471324E-5</v>
      </c>
      <c r="S254" s="73">
        <f t="shared" si="3"/>
        <v>1.8966147027252324E-3</v>
      </c>
      <c r="T254" s="73">
        <f>Q254/'סכום נכסי הקרן'!$C$41</f>
        <v>4.4161742030105074E-4</v>
      </c>
    </row>
    <row r="255" spans="1:20">
      <c r="A255" s="69" t="s">
        <v>895</v>
      </c>
      <c r="B255" s="54" t="s">
        <v>896</v>
      </c>
      <c r="C255" s="70" t="s">
        <v>29</v>
      </c>
      <c r="D255" s="70" t="s">
        <v>807</v>
      </c>
      <c r="E255" s="118" t="s">
        <v>3308</v>
      </c>
      <c r="F255" s="70" t="s">
        <v>3074</v>
      </c>
      <c r="G255" s="54" t="s">
        <v>821</v>
      </c>
      <c r="H255" s="54" t="s">
        <v>809</v>
      </c>
      <c r="I255" s="118" t="s">
        <v>3308</v>
      </c>
      <c r="J255" s="72">
        <v>1.6399999999915544</v>
      </c>
      <c r="K255" s="70" t="s">
        <v>134</v>
      </c>
      <c r="L255" s="71">
        <v>7.0499999999999993E-2</v>
      </c>
      <c r="M255" s="71">
        <v>5.8699999999730385E-2</v>
      </c>
      <c r="N255" s="72">
        <v>16397.29</v>
      </c>
      <c r="O255" s="80">
        <v>103.52607999999999</v>
      </c>
      <c r="P255" s="118" t="s">
        <v>3308</v>
      </c>
      <c r="Q255" s="72">
        <v>61.570037318000004</v>
      </c>
      <c r="R255" s="73">
        <v>2.0656649895061994E-5</v>
      </c>
      <c r="S255" s="73">
        <f t="shared" si="3"/>
        <v>8.5471417417355396E-4</v>
      </c>
      <c r="T255" s="73">
        <f>Q255/'סכום נכסי הקרן'!$C$41</f>
        <v>1.9901599842651383E-4</v>
      </c>
    </row>
    <row r="256" spans="1:20">
      <c r="A256" s="69" t="s">
        <v>897</v>
      </c>
      <c r="B256" s="54" t="s">
        <v>898</v>
      </c>
      <c r="C256" s="70" t="s">
        <v>29</v>
      </c>
      <c r="D256" s="70" t="s">
        <v>807</v>
      </c>
      <c r="E256" s="118" t="s">
        <v>3308</v>
      </c>
      <c r="F256" s="70" t="s">
        <v>3186</v>
      </c>
      <c r="G256" s="54" t="s">
        <v>821</v>
      </c>
      <c r="H256" s="54" t="s">
        <v>302</v>
      </c>
      <c r="I256" s="118" t="s">
        <v>3308</v>
      </c>
      <c r="J256" s="72">
        <v>3.1600000000132713</v>
      </c>
      <c r="K256" s="70" t="s">
        <v>134</v>
      </c>
      <c r="L256" s="71">
        <v>5.5E-2</v>
      </c>
      <c r="M256" s="71">
        <v>8.1200000000418548E-2</v>
      </c>
      <c r="N256" s="72">
        <v>11478.102999999997</v>
      </c>
      <c r="O256" s="80">
        <v>94.118110000000001</v>
      </c>
      <c r="P256" s="118" t="s">
        <v>3308</v>
      </c>
      <c r="Q256" s="72">
        <v>39.182385753000005</v>
      </c>
      <c r="R256" s="73">
        <v>1.1478102999999998E-5</v>
      </c>
      <c r="S256" s="73">
        <f t="shared" si="3"/>
        <v>5.4392918925898225E-4</v>
      </c>
      <c r="T256" s="73">
        <f>Q256/'סכום נכסי הקרן'!$C$41</f>
        <v>1.2665124078276927E-4</v>
      </c>
    </row>
    <row r="257" spans="1:20">
      <c r="A257" s="69" t="s">
        <v>900</v>
      </c>
      <c r="B257" s="54" t="s">
        <v>901</v>
      </c>
      <c r="C257" s="70" t="s">
        <v>29</v>
      </c>
      <c r="D257" s="70" t="s">
        <v>807</v>
      </c>
      <c r="E257" s="118" t="s">
        <v>3308</v>
      </c>
      <c r="F257" s="70" t="s">
        <v>3186</v>
      </c>
      <c r="G257" s="54" t="s">
        <v>821</v>
      </c>
      <c r="H257" s="54" t="s">
        <v>302</v>
      </c>
      <c r="I257" s="118" t="s">
        <v>3308</v>
      </c>
      <c r="J257" s="72">
        <v>2.7299999999975304</v>
      </c>
      <c r="K257" s="70" t="s">
        <v>134</v>
      </c>
      <c r="L257" s="71">
        <v>0.06</v>
      </c>
      <c r="M257" s="71">
        <v>7.7399999999939628E-2</v>
      </c>
      <c r="N257" s="72">
        <v>51667.860789999999</v>
      </c>
      <c r="O257" s="80">
        <v>97.244669999999999</v>
      </c>
      <c r="P257" s="118" t="s">
        <v>3308</v>
      </c>
      <c r="Q257" s="72">
        <v>182.23585486499999</v>
      </c>
      <c r="R257" s="73">
        <v>6.889048105333333E-5</v>
      </c>
      <c r="S257" s="73">
        <f t="shared" si="3"/>
        <v>2.529794929167824E-3</v>
      </c>
      <c r="T257" s="73">
        <f>Q257/'סכום נכסי הקרן'!$C$41</f>
        <v>5.89050326829416E-4</v>
      </c>
    </row>
    <row r="258" spans="1:20">
      <c r="A258" s="69" t="s">
        <v>902</v>
      </c>
      <c r="B258" s="54" t="s">
        <v>903</v>
      </c>
      <c r="C258" s="70" t="s">
        <v>29</v>
      </c>
      <c r="D258" s="70" t="s">
        <v>807</v>
      </c>
      <c r="E258" s="118" t="s">
        <v>3308</v>
      </c>
      <c r="F258" s="70" t="s">
        <v>3074</v>
      </c>
      <c r="G258" s="54" t="s">
        <v>821</v>
      </c>
      <c r="H258" s="54" t="s">
        <v>302</v>
      </c>
      <c r="I258" s="118" t="s">
        <v>3308</v>
      </c>
      <c r="J258" s="72">
        <v>1.0799999999975241</v>
      </c>
      <c r="K258" s="70" t="s">
        <v>134</v>
      </c>
      <c r="L258" s="71">
        <v>4.2500000000000003E-2</v>
      </c>
      <c r="M258" s="71">
        <v>6.8199999999823582E-2</v>
      </c>
      <c r="N258" s="72">
        <v>36074.038</v>
      </c>
      <c r="O258" s="80">
        <v>98.778559999999999</v>
      </c>
      <c r="P258" s="118" t="s">
        <v>3308</v>
      </c>
      <c r="Q258" s="72">
        <v>129.24239135400001</v>
      </c>
      <c r="R258" s="73">
        <v>7.5945343157894738E-5</v>
      </c>
      <c r="S258" s="73">
        <f t="shared" si="3"/>
        <v>1.7941406016015985E-3</v>
      </c>
      <c r="T258" s="73">
        <f>Q258/'סכום נכסי הקרן'!$C$41</f>
        <v>4.1775682904819238E-4</v>
      </c>
    </row>
    <row r="259" spans="1:20">
      <c r="A259" s="69" t="s">
        <v>904</v>
      </c>
      <c r="B259" s="54" t="s">
        <v>905</v>
      </c>
      <c r="C259" s="70" t="s">
        <v>29</v>
      </c>
      <c r="D259" s="70" t="s">
        <v>807</v>
      </c>
      <c r="E259" s="118" t="s">
        <v>3308</v>
      </c>
      <c r="F259" s="70" t="s">
        <v>3074</v>
      </c>
      <c r="G259" s="54" t="s">
        <v>821</v>
      </c>
      <c r="H259" s="54" t="s">
        <v>302</v>
      </c>
      <c r="I259" s="118" t="s">
        <v>3308</v>
      </c>
      <c r="J259" s="72">
        <v>4.1899999999845603</v>
      </c>
      <c r="K259" s="70" t="s">
        <v>134</v>
      </c>
      <c r="L259" s="71">
        <v>7.8750000000000001E-2</v>
      </c>
      <c r="M259" s="71">
        <v>6.4099999999807797E-2</v>
      </c>
      <c r="N259" s="72">
        <v>16397.29</v>
      </c>
      <c r="O259" s="80">
        <v>106.73112999999999</v>
      </c>
      <c r="P259" s="118" t="s">
        <v>3308</v>
      </c>
      <c r="Q259" s="72">
        <v>63.476170842000009</v>
      </c>
      <c r="R259" s="73">
        <v>4.0993225000000001E-5</v>
      </c>
      <c r="S259" s="73">
        <f t="shared" si="3"/>
        <v>8.8117508619827182E-4</v>
      </c>
      <c r="T259" s="73">
        <f>Q259/'סכום נכסי הקרן'!$C$41</f>
        <v>2.0517729185652784E-4</v>
      </c>
    </row>
    <row r="260" spans="1:20">
      <c r="A260" s="69" t="s">
        <v>906</v>
      </c>
      <c r="B260" s="54" t="s">
        <v>907</v>
      </c>
      <c r="C260" s="70" t="s">
        <v>29</v>
      </c>
      <c r="D260" s="70" t="s">
        <v>807</v>
      </c>
      <c r="E260" s="118" t="s">
        <v>3308</v>
      </c>
      <c r="F260" s="70" t="s">
        <v>3187</v>
      </c>
      <c r="G260" s="54" t="s">
        <v>821</v>
      </c>
      <c r="H260" s="54" t="s">
        <v>809</v>
      </c>
      <c r="I260" s="118" t="s">
        <v>3308</v>
      </c>
      <c r="J260" s="72">
        <v>4.1200000000088508</v>
      </c>
      <c r="K260" s="70" t="s">
        <v>136</v>
      </c>
      <c r="L260" s="71">
        <v>4.8750000000000002E-2</v>
      </c>
      <c r="M260" s="71">
        <v>4.63000000000734E-2</v>
      </c>
      <c r="N260" s="72">
        <v>44928.5746</v>
      </c>
      <c r="O260" s="80">
        <v>102.81483</v>
      </c>
      <c r="P260" s="118" t="s">
        <v>3308</v>
      </c>
      <c r="Q260" s="72">
        <v>185.30878812799997</v>
      </c>
      <c r="R260" s="73">
        <v>4.4928574600000001E-5</v>
      </c>
      <c r="S260" s="73">
        <f t="shared" si="3"/>
        <v>2.5724533346290733E-3</v>
      </c>
      <c r="T260" s="73">
        <f>Q260/'סכום נכסי הקרן'!$C$41</f>
        <v>5.9898312706917157E-4</v>
      </c>
    </row>
    <row r="261" spans="1:20">
      <c r="A261" s="69" t="s">
        <v>909</v>
      </c>
      <c r="B261" s="54" t="s">
        <v>910</v>
      </c>
      <c r="C261" s="70" t="s">
        <v>29</v>
      </c>
      <c r="D261" s="70" t="s">
        <v>807</v>
      </c>
      <c r="E261" s="118" t="s">
        <v>3308</v>
      </c>
      <c r="F261" s="70" t="s">
        <v>3188</v>
      </c>
      <c r="G261" s="54" t="s">
        <v>821</v>
      </c>
      <c r="H261" s="54" t="s">
        <v>809</v>
      </c>
      <c r="I261" s="118" t="s">
        <v>3308</v>
      </c>
      <c r="J261" s="72">
        <v>6.9500000000121585</v>
      </c>
      <c r="K261" s="70" t="s">
        <v>134</v>
      </c>
      <c r="L261" s="71">
        <v>5.9000000000000004E-2</v>
      </c>
      <c r="M261" s="71">
        <v>5.5800000000129683E-2</v>
      </c>
      <c r="N261" s="72">
        <v>45912.411999999989</v>
      </c>
      <c r="O261" s="80">
        <v>103.72427999999999</v>
      </c>
      <c r="P261" s="118" t="s">
        <v>3308</v>
      </c>
      <c r="Q261" s="72">
        <v>172.72614652199999</v>
      </c>
      <c r="R261" s="73">
        <v>9.1824823999999981E-5</v>
      </c>
      <c r="S261" s="73">
        <f t="shared" si="3"/>
        <v>2.3977813253585837E-3</v>
      </c>
      <c r="T261" s="73">
        <f>Q261/'סכום נכסי הקרן'!$C$41</f>
        <v>5.5831160742841619E-4</v>
      </c>
    </row>
    <row r="262" spans="1:20">
      <c r="A262" s="69" t="s">
        <v>912</v>
      </c>
      <c r="B262" s="54" t="s">
        <v>913</v>
      </c>
      <c r="C262" s="70" t="s">
        <v>29</v>
      </c>
      <c r="D262" s="70" t="s">
        <v>807</v>
      </c>
      <c r="E262" s="118" t="s">
        <v>3308</v>
      </c>
      <c r="F262" s="70" t="s">
        <v>3189</v>
      </c>
      <c r="G262" s="54" t="s">
        <v>821</v>
      </c>
      <c r="H262" s="54" t="s">
        <v>809</v>
      </c>
      <c r="I262" s="118" t="s">
        <v>3308</v>
      </c>
      <c r="J262" s="72">
        <v>6.8200000000232892</v>
      </c>
      <c r="K262" s="70" t="s">
        <v>134</v>
      </c>
      <c r="L262" s="71">
        <v>3.15E-2</v>
      </c>
      <c r="M262" s="71">
        <v>5.710000000012639E-2</v>
      </c>
      <c r="N262" s="72">
        <v>32794.58</v>
      </c>
      <c r="O262" s="80">
        <v>84.473249999999993</v>
      </c>
      <c r="P262" s="118" t="s">
        <v>3308</v>
      </c>
      <c r="Q262" s="72">
        <v>100.47750266300001</v>
      </c>
      <c r="R262" s="73">
        <v>5.0580273209463164E-5</v>
      </c>
      <c r="S262" s="73">
        <f t="shared" si="3"/>
        <v>1.3948269231683613E-3</v>
      </c>
      <c r="T262" s="73">
        <f>Q262/'סכום נכסי הקרן'!$C$41</f>
        <v>3.2477859983420272E-4</v>
      </c>
    </row>
    <row r="263" spans="1:20">
      <c r="A263" s="69" t="s">
        <v>914</v>
      </c>
      <c r="B263" s="54" t="s">
        <v>915</v>
      </c>
      <c r="C263" s="70" t="s">
        <v>29</v>
      </c>
      <c r="D263" s="70" t="s">
        <v>807</v>
      </c>
      <c r="E263" s="118" t="s">
        <v>3308</v>
      </c>
      <c r="F263" s="70" t="s">
        <v>3185</v>
      </c>
      <c r="G263" s="54" t="s">
        <v>821</v>
      </c>
      <c r="H263" s="54" t="s">
        <v>302</v>
      </c>
      <c r="I263" s="118" t="s">
        <v>3308</v>
      </c>
      <c r="J263" s="72">
        <v>7.169999999982676</v>
      </c>
      <c r="K263" s="70" t="s">
        <v>134</v>
      </c>
      <c r="L263" s="71">
        <v>6.25E-2</v>
      </c>
      <c r="M263" s="71">
        <v>5.6099999999886026E-2</v>
      </c>
      <c r="N263" s="72">
        <v>40993.224999999999</v>
      </c>
      <c r="O263" s="80">
        <v>104.44441999999999</v>
      </c>
      <c r="P263" s="118" t="s">
        <v>3308</v>
      </c>
      <c r="Q263" s="72">
        <v>155.29049365700001</v>
      </c>
      <c r="R263" s="73">
        <v>6.8355877826190635E-5</v>
      </c>
      <c r="S263" s="73">
        <f t="shared" si="3"/>
        <v>2.1557398992227499E-3</v>
      </c>
      <c r="T263" s="73">
        <f>Q263/'סכום נכסי הקרן'!$C$41</f>
        <v>5.0195344988460664E-4</v>
      </c>
    </row>
    <row r="264" spans="1:20">
      <c r="A264" s="69" t="s">
        <v>916</v>
      </c>
      <c r="B264" s="54" t="s">
        <v>917</v>
      </c>
      <c r="C264" s="70" t="s">
        <v>29</v>
      </c>
      <c r="D264" s="70" t="s">
        <v>807</v>
      </c>
      <c r="E264" s="118" t="s">
        <v>3308</v>
      </c>
      <c r="F264" s="70" t="s">
        <v>3183</v>
      </c>
      <c r="G264" s="54" t="s">
        <v>821</v>
      </c>
      <c r="H264" s="54" t="s">
        <v>302</v>
      </c>
      <c r="I264" s="118" t="s">
        <v>3308</v>
      </c>
      <c r="J264" s="72">
        <v>4.1299999999963264</v>
      </c>
      <c r="K264" s="70" t="s">
        <v>134</v>
      </c>
      <c r="L264" s="71">
        <v>4.4999999999999998E-2</v>
      </c>
      <c r="M264" s="71">
        <v>5.9399999999945184E-2</v>
      </c>
      <c r="N264" s="72">
        <v>49449.307453000009</v>
      </c>
      <c r="O264" s="80">
        <v>95.608500000000006</v>
      </c>
      <c r="P264" s="118" t="s">
        <v>3308</v>
      </c>
      <c r="Q264" s="72">
        <v>171.47636705100001</v>
      </c>
      <c r="R264" s="73">
        <v>8.2415512421666679E-5</v>
      </c>
      <c r="S264" s="73">
        <f t="shared" si="3"/>
        <v>2.3804319087431984E-3</v>
      </c>
      <c r="T264" s="73">
        <f>Q264/'סכום נכסי הקרן'!$C$41</f>
        <v>5.5427188096293764E-4</v>
      </c>
    </row>
    <row r="265" spans="1:20">
      <c r="A265" s="69" t="s">
        <v>919</v>
      </c>
      <c r="B265" s="54" t="s">
        <v>920</v>
      </c>
      <c r="C265" s="70" t="s">
        <v>29</v>
      </c>
      <c r="D265" s="70" t="s">
        <v>807</v>
      </c>
      <c r="E265" s="118" t="s">
        <v>3308</v>
      </c>
      <c r="F265" s="70" t="s">
        <v>3186</v>
      </c>
      <c r="G265" s="54" t="s">
        <v>821</v>
      </c>
      <c r="H265" s="54" t="s">
        <v>302</v>
      </c>
      <c r="I265" s="118" t="s">
        <v>3308</v>
      </c>
      <c r="J265" s="72">
        <v>2.71000000000741</v>
      </c>
      <c r="K265" s="70" t="s">
        <v>134</v>
      </c>
      <c r="L265" s="71">
        <v>6.8750000000000006E-2</v>
      </c>
      <c r="M265" s="71">
        <v>5.7300000000108299E-2</v>
      </c>
      <c r="N265" s="72">
        <v>40993.224999999999</v>
      </c>
      <c r="O265" s="80">
        <v>106.19404</v>
      </c>
      <c r="P265" s="118" t="s">
        <v>3308</v>
      </c>
      <c r="Q265" s="72">
        <v>157.89187857299999</v>
      </c>
      <c r="R265" s="73">
        <v>6.0343255305931982E-5</v>
      </c>
      <c r="S265" s="73">
        <f t="shared" si="3"/>
        <v>2.1918522788320514E-3</v>
      </c>
      <c r="T265" s="73">
        <f>Q265/'סכום נכסי הקרן'!$C$41</f>
        <v>5.1036204014865783E-4</v>
      </c>
    </row>
    <row r="266" spans="1:20">
      <c r="A266" s="69" t="s">
        <v>921</v>
      </c>
      <c r="B266" s="54" t="s">
        <v>922</v>
      </c>
      <c r="C266" s="70" t="s">
        <v>29</v>
      </c>
      <c r="D266" s="70" t="s">
        <v>807</v>
      </c>
      <c r="E266" s="118" t="s">
        <v>3308</v>
      </c>
      <c r="F266" s="70" t="s">
        <v>812</v>
      </c>
      <c r="G266" s="54" t="s">
        <v>821</v>
      </c>
      <c r="H266" s="54" t="s">
        <v>809</v>
      </c>
      <c r="I266" s="118" t="s">
        <v>3308</v>
      </c>
      <c r="J266" s="72">
        <v>3.6600000000001485</v>
      </c>
      <c r="K266" s="70" t="s">
        <v>137</v>
      </c>
      <c r="L266" s="71">
        <v>7.4160000000000004E-2</v>
      </c>
      <c r="M266" s="71">
        <v>6.1499999999985198E-2</v>
      </c>
      <c r="N266" s="72">
        <v>55750.785999999993</v>
      </c>
      <c r="O266" s="80">
        <v>104.88656</v>
      </c>
      <c r="P266" s="118" t="s">
        <v>3308</v>
      </c>
      <c r="Q266" s="72">
        <v>270.20749785599997</v>
      </c>
      <c r="R266" s="73">
        <v>8.5770439999999991E-5</v>
      </c>
      <c r="S266" s="73">
        <f t="shared" ref="S266:S312" si="4">IFERROR(Q266/$Q$9,0)</f>
        <v>3.7510157285218192E-3</v>
      </c>
      <c r="T266" s="73">
        <f>Q266/'סכום נכסי הקרן'!$C$41</f>
        <v>8.7340559321734618E-4</v>
      </c>
    </row>
    <row r="267" spans="1:20">
      <c r="A267" s="69" t="s">
        <v>923</v>
      </c>
      <c r="B267" s="54" t="s">
        <v>924</v>
      </c>
      <c r="C267" s="70" t="s">
        <v>29</v>
      </c>
      <c r="D267" s="70" t="s">
        <v>807</v>
      </c>
      <c r="E267" s="118" t="s">
        <v>3308</v>
      </c>
      <c r="F267" s="70" t="s">
        <v>854</v>
      </c>
      <c r="G267" s="54" t="s">
        <v>821</v>
      </c>
      <c r="H267" s="54" t="s">
        <v>809</v>
      </c>
      <c r="I267" s="118" t="s">
        <v>3308</v>
      </c>
      <c r="J267" s="72">
        <v>2.8600000000082582</v>
      </c>
      <c r="K267" s="70" t="s">
        <v>134</v>
      </c>
      <c r="L267" s="71">
        <v>4.7E-2</v>
      </c>
      <c r="M267" s="71">
        <v>6.5800000000247744E-2</v>
      </c>
      <c r="N267" s="72">
        <v>31154.851000000002</v>
      </c>
      <c r="O267" s="80">
        <v>96.442890000000006</v>
      </c>
      <c r="P267" s="118" t="s">
        <v>3308</v>
      </c>
      <c r="Q267" s="72">
        <v>108.979157235</v>
      </c>
      <c r="R267" s="73">
        <v>6.2824865900383141E-5</v>
      </c>
      <c r="S267" s="73">
        <f t="shared" si="4"/>
        <v>1.5128467422742924E-3</v>
      </c>
      <c r="T267" s="73">
        <f>Q267/'סכום נכסי הקרן'!$C$41</f>
        <v>3.5225893518279393E-4</v>
      </c>
    </row>
    <row r="268" spans="1:20">
      <c r="A268" s="69" t="s">
        <v>925</v>
      </c>
      <c r="B268" s="54" t="s">
        <v>926</v>
      </c>
      <c r="C268" s="70" t="s">
        <v>29</v>
      </c>
      <c r="D268" s="70" t="s">
        <v>807</v>
      </c>
      <c r="E268" s="118" t="s">
        <v>3308</v>
      </c>
      <c r="F268" s="70" t="s">
        <v>3074</v>
      </c>
      <c r="G268" s="54" t="s">
        <v>821</v>
      </c>
      <c r="H268" s="54" t="s">
        <v>809</v>
      </c>
      <c r="I268" s="118" t="s">
        <v>3308</v>
      </c>
      <c r="J268" s="72">
        <v>3.7699999999836149</v>
      </c>
      <c r="K268" s="70" t="s">
        <v>134</v>
      </c>
      <c r="L268" s="71">
        <v>7.9500000000000001E-2</v>
      </c>
      <c r="M268" s="71">
        <v>6.9199999999793038E-2</v>
      </c>
      <c r="N268" s="72">
        <v>24595.935000000001</v>
      </c>
      <c r="O268" s="80">
        <v>103.98742</v>
      </c>
      <c r="P268" s="118" t="s">
        <v>3308</v>
      </c>
      <c r="Q268" s="72">
        <v>92.766608976000001</v>
      </c>
      <c r="R268" s="73">
        <v>3.7839900000000003E-5</v>
      </c>
      <c r="S268" s="73">
        <f t="shared" si="4"/>
        <v>1.2877844327474968E-3</v>
      </c>
      <c r="T268" s="73">
        <f>Q268/'סכום נכסי הקרן'!$C$41</f>
        <v>2.9985428156632386E-4</v>
      </c>
    </row>
    <row r="269" spans="1:20">
      <c r="A269" s="69" t="s">
        <v>927</v>
      </c>
      <c r="B269" s="54" t="s">
        <v>928</v>
      </c>
      <c r="C269" s="70" t="s">
        <v>29</v>
      </c>
      <c r="D269" s="70" t="s">
        <v>807</v>
      </c>
      <c r="E269" s="118" t="s">
        <v>3308</v>
      </c>
      <c r="F269" s="70" t="s">
        <v>812</v>
      </c>
      <c r="G269" s="54" t="s">
        <v>929</v>
      </c>
      <c r="H269" s="54" t="s">
        <v>843</v>
      </c>
      <c r="I269" s="118" t="s">
        <v>3308</v>
      </c>
      <c r="J269" s="72">
        <v>3.1599999999758612</v>
      </c>
      <c r="K269" s="70" t="s">
        <v>134</v>
      </c>
      <c r="L269" s="71">
        <v>6.8750000000000006E-2</v>
      </c>
      <c r="M269" s="71">
        <v>7.3999999999555324E-2</v>
      </c>
      <c r="N269" s="72">
        <v>17709.073199999999</v>
      </c>
      <c r="O269" s="80">
        <v>98.033000000000001</v>
      </c>
      <c r="P269" s="118" t="s">
        <v>3308</v>
      </c>
      <c r="Q269" s="72">
        <v>62.967388497000002</v>
      </c>
      <c r="R269" s="73">
        <v>3.5418146399999998E-5</v>
      </c>
      <c r="S269" s="73">
        <f t="shared" si="4"/>
        <v>8.7411217864155296E-4</v>
      </c>
      <c r="T269" s="73">
        <f>Q269/'סכום נכסי הקרן'!$C$41</f>
        <v>2.0353272851398856E-4</v>
      </c>
    </row>
    <row r="270" spans="1:20">
      <c r="A270" s="69" t="s">
        <v>930</v>
      </c>
      <c r="B270" s="54" t="s">
        <v>931</v>
      </c>
      <c r="C270" s="70" t="s">
        <v>29</v>
      </c>
      <c r="D270" s="70" t="s">
        <v>807</v>
      </c>
      <c r="E270" s="118" t="s">
        <v>3308</v>
      </c>
      <c r="F270" s="70" t="s">
        <v>836</v>
      </c>
      <c r="G270" s="54" t="s">
        <v>821</v>
      </c>
      <c r="H270" s="54" t="s">
        <v>302</v>
      </c>
      <c r="I270" s="118" t="s">
        <v>3308</v>
      </c>
      <c r="J270" s="72">
        <v>1.5599999999976313</v>
      </c>
      <c r="K270" s="70" t="s">
        <v>134</v>
      </c>
      <c r="L270" s="71">
        <v>5.7500000000000002E-2</v>
      </c>
      <c r="M270" s="71">
        <v>6.4899999999954591E-2</v>
      </c>
      <c r="N270" s="72">
        <v>13896.703275</v>
      </c>
      <c r="O270" s="80">
        <v>100.52222</v>
      </c>
      <c r="P270" s="118" t="s">
        <v>3308</v>
      </c>
      <c r="Q270" s="72">
        <v>50.666560227000012</v>
      </c>
      <c r="R270" s="73">
        <v>1.9852433249999999E-5</v>
      </c>
      <c r="S270" s="73">
        <f t="shared" si="4"/>
        <v>7.033522971403918E-4</v>
      </c>
      <c r="T270" s="73">
        <f>Q270/'סכום נכסי הקרן'!$C$41</f>
        <v>1.6377212861401992E-4</v>
      </c>
    </row>
    <row r="271" spans="1:20">
      <c r="A271" s="69" t="s">
        <v>932</v>
      </c>
      <c r="B271" s="54" t="s">
        <v>933</v>
      </c>
      <c r="C271" s="70" t="s">
        <v>29</v>
      </c>
      <c r="D271" s="70" t="s">
        <v>807</v>
      </c>
      <c r="E271" s="118" t="s">
        <v>3308</v>
      </c>
      <c r="F271" s="70" t="s">
        <v>3187</v>
      </c>
      <c r="G271" s="54" t="s">
        <v>821</v>
      </c>
      <c r="H271" s="54" t="s">
        <v>809</v>
      </c>
      <c r="I271" s="118" t="s">
        <v>3308</v>
      </c>
      <c r="J271" s="72">
        <v>3.7100000000054765</v>
      </c>
      <c r="K271" s="70" t="s">
        <v>136</v>
      </c>
      <c r="L271" s="71">
        <v>0.04</v>
      </c>
      <c r="M271" s="71">
        <v>4.8000000000050946E-2</v>
      </c>
      <c r="N271" s="72">
        <v>39353.495999999999</v>
      </c>
      <c r="O271" s="80">
        <v>99.467669999999998</v>
      </c>
      <c r="P271" s="118" t="s">
        <v>3308</v>
      </c>
      <c r="Q271" s="72">
        <v>157.030087334</v>
      </c>
      <c r="R271" s="73">
        <v>3.9353495999999998E-5</v>
      </c>
      <c r="S271" s="73">
        <f t="shared" si="4"/>
        <v>2.1798889080231702E-3</v>
      </c>
      <c r="T271" s="73">
        <f>Q271/'סכום נכסי הקרן'!$C$41</f>
        <v>5.0757642800132419E-4</v>
      </c>
    </row>
    <row r="272" spans="1:20">
      <c r="A272" s="69" t="s">
        <v>934</v>
      </c>
      <c r="B272" s="54" t="s">
        <v>935</v>
      </c>
      <c r="C272" s="70" t="s">
        <v>29</v>
      </c>
      <c r="D272" s="70" t="s">
        <v>807</v>
      </c>
      <c r="E272" s="118" t="s">
        <v>3308</v>
      </c>
      <c r="F272" s="70" t="s">
        <v>3190</v>
      </c>
      <c r="G272" s="54" t="s">
        <v>821</v>
      </c>
      <c r="H272" s="54" t="s">
        <v>809</v>
      </c>
      <c r="I272" s="118" t="s">
        <v>3308</v>
      </c>
      <c r="J272" s="72">
        <v>3.7100000000054312</v>
      </c>
      <c r="K272" s="70" t="s">
        <v>136</v>
      </c>
      <c r="L272" s="71">
        <v>4.6249999999999999E-2</v>
      </c>
      <c r="M272" s="71">
        <v>4.6500000000070686E-2</v>
      </c>
      <c r="N272" s="72">
        <v>33614.444499999998</v>
      </c>
      <c r="O272" s="80">
        <v>99.669370000000001</v>
      </c>
      <c r="P272" s="118" t="s">
        <v>3308</v>
      </c>
      <c r="Q272" s="72">
        <v>134.40185333700001</v>
      </c>
      <c r="R272" s="73">
        <v>5.6024074166666662E-5</v>
      </c>
      <c r="S272" s="73">
        <f t="shared" si="4"/>
        <v>1.8657641620227722E-3</v>
      </c>
      <c r="T272" s="73">
        <f>Q272/'סכום נכסי הקרן'!$C$41</f>
        <v>4.3443402338846926E-4</v>
      </c>
    </row>
    <row r="273" spans="1:20">
      <c r="A273" s="69" t="s">
        <v>936</v>
      </c>
      <c r="B273" s="54" t="s">
        <v>937</v>
      </c>
      <c r="C273" s="70" t="s">
        <v>29</v>
      </c>
      <c r="D273" s="70" t="s">
        <v>807</v>
      </c>
      <c r="E273" s="118" t="s">
        <v>3308</v>
      </c>
      <c r="F273" s="70" t="s">
        <v>3184</v>
      </c>
      <c r="G273" s="54" t="s">
        <v>821</v>
      </c>
      <c r="H273" s="54" t="s">
        <v>809</v>
      </c>
      <c r="I273" s="118" t="s">
        <v>3308</v>
      </c>
      <c r="J273" s="72">
        <v>4.0500000000027194</v>
      </c>
      <c r="K273" s="70" t="s">
        <v>136</v>
      </c>
      <c r="L273" s="71">
        <v>4.6249999999999999E-2</v>
      </c>
      <c r="M273" s="71">
        <v>5.3600000000043509E-2</v>
      </c>
      <c r="N273" s="72">
        <v>23120.178899999995</v>
      </c>
      <c r="O273" s="80">
        <v>99.122050000000002</v>
      </c>
      <c r="P273" s="118" t="s">
        <v>3308</v>
      </c>
      <c r="Q273" s="72">
        <v>91.934617334999999</v>
      </c>
      <c r="R273" s="73">
        <v>1.5413452599999996E-5</v>
      </c>
      <c r="S273" s="73">
        <f t="shared" si="4"/>
        <v>1.2762347394334613E-3</v>
      </c>
      <c r="T273" s="73">
        <f>Q273/'סכום נכסי הקרן'!$C$41</f>
        <v>2.9716499219232308E-4</v>
      </c>
    </row>
    <row r="274" spans="1:20">
      <c r="A274" s="69" t="s">
        <v>938</v>
      </c>
      <c r="B274" s="54" t="s">
        <v>939</v>
      </c>
      <c r="C274" s="70" t="s">
        <v>29</v>
      </c>
      <c r="D274" s="70" t="s">
        <v>807</v>
      </c>
      <c r="E274" s="118" t="s">
        <v>3308</v>
      </c>
      <c r="F274" s="70" t="s">
        <v>3187</v>
      </c>
      <c r="G274" s="54" t="s">
        <v>821</v>
      </c>
      <c r="H274" s="54" t="s">
        <v>809</v>
      </c>
      <c r="I274" s="118" t="s">
        <v>3308</v>
      </c>
      <c r="J274" s="72">
        <v>6.589999999983764</v>
      </c>
      <c r="K274" s="70" t="s">
        <v>136</v>
      </c>
      <c r="L274" s="71">
        <v>7.8750000000000001E-2</v>
      </c>
      <c r="M274" s="71">
        <v>5.9399999999879348E-2</v>
      </c>
      <c r="N274" s="72">
        <v>44272.682999999997</v>
      </c>
      <c r="O274" s="80">
        <v>114.7979</v>
      </c>
      <c r="P274" s="118" t="s">
        <v>3308</v>
      </c>
      <c r="Q274" s="72">
        <v>203.886004009</v>
      </c>
      <c r="R274" s="73">
        <v>5.9030243999999996E-5</v>
      </c>
      <c r="S274" s="73">
        <f t="shared" si="4"/>
        <v>2.8303419184570184E-3</v>
      </c>
      <c r="T274" s="73">
        <f>Q274/'סכום נכסי הקרן'!$C$41</f>
        <v>6.5903121746494018E-4</v>
      </c>
    </row>
    <row r="275" spans="1:20">
      <c r="A275" s="69" t="s">
        <v>940</v>
      </c>
      <c r="B275" s="54" t="s">
        <v>941</v>
      </c>
      <c r="C275" s="70" t="s">
        <v>29</v>
      </c>
      <c r="D275" s="70" t="s">
        <v>807</v>
      </c>
      <c r="E275" s="118" t="s">
        <v>3308</v>
      </c>
      <c r="F275" s="70" t="s">
        <v>966</v>
      </c>
      <c r="G275" s="54" t="s">
        <v>821</v>
      </c>
      <c r="H275" s="54" t="s">
        <v>302</v>
      </c>
      <c r="I275" s="118" t="s">
        <v>3308</v>
      </c>
      <c r="J275" s="72">
        <v>6.8399999999789518</v>
      </c>
      <c r="K275" s="70" t="s">
        <v>134</v>
      </c>
      <c r="L275" s="71">
        <v>4.2790000000000002E-2</v>
      </c>
      <c r="M275" s="71">
        <v>5.5599999999859671E-2</v>
      </c>
      <c r="N275" s="72">
        <v>49191.87</v>
      </c>
      <c r="O275" s="80">
        <v>92.668040000000005</v>
      </c>
      <c r="P275" s="118" t="s">
        <v>3308</v>
      </c>
      <c r="Q275" s="72">
        <v>165.337312172</v>
      </c>
      <c r="R275" s="73">
        <v>9.8613786240541937E-6</v>
      </c>
      <c r="S275" s="73">
        <f t="shared" si="4"/>
        <v>2.295209656984442E-3</v>
      </c>
      <c r="T275" s="73">
        <f>Q275/'סכום נכסי הקרן'!$C$41</f>
        <v>5.3442829812037592E-4</v>
      </c>
    </row>
    <row r="276" spans="1:20">
      <c r="A276" s="69" t="s">
        <v>943</v>
      </c>
      <c r="B276" s="54" t="s">
        <v>944</v>
      </c>
      <c r="C276" s="70" t="s">
        <v>29</v>
      </c>
      <c r="D276" s="70" t="s">
        <v>807</v>
      </c>
      <c r="E276" s="118" t="s">
        <v>3308</v>
      </c>
      <c r="F276" s="70" t="s">
        <v>3183</v>
      </c>
      <c r="G276" s="54" t="s">
        <v>945</v>
      </c>
      <c r="H276" s="54" t="s">
        <v>302</v>
      </c>
      <c r="I276" s="118" t="s">
        <v>3308</v>
      </c>
      <c r="J276" s="72">
        <v>1.3999999999932629</v>
      </c>
      <c r="K276" s="70" t="s">
        <v>134</v>
      </c>
      <c r="L276" s="71">
        <v>6.5000000000000002E-2</v>
      </c>
      <c r="M276" s="71">
        <v>6.4599999999922511E-2</v>
      </c>
      <c r="N276" s="72">
        <v>16397.29</v>
      </c>
      <c r="O276" s="80">
        <v>99.831829999999997</v>
      </c>
      <c r="P276" s="118" t="s">
        <v>3308</v>
      </c>
      <c r="Q276" s="72">
        <v>59.372957100999997</v>
      </c>
      <c r="R276" s="73">
        <v>3.2794580000000005E-5</v>
      </c>
      <c r="S276" s="73">
        <f t="shared" si="4"/>
        <v>8.2421434527841673E-4</v>
      </c>
      <c r="T276" s="73">
        <f>Q276/'סכום נכסי הקרן'!$C$41</f>
        <v>1.9191426303611533E-4</v>
      </c>
    </row>
    <row r="277" spans="1:20">
      <c r="A277" s="69" t="s">
        <v>946</v>
      </c>
      <c r="B277" s="54" t="s">
        <v>947</v>
      </c>
      <c r="C277" s="70" t="s">
        <v>29</v>
      </c>
      <c r="D277" s="70" t="s">
        <v>807</v>
      </c>
      <c r="E277" s="118" t="s">
        <v>3308</v>
      </c>
      <c r="F277" s="70" t="s">
        <v>3187</v>
      </c>
      <c r="G277" s="54" t="s">
        <v>945</v>
      </c>
      <c r="H277" s="54" t="s">
        <v>302</v>
      </c>
      <c r="I277" s="118" t="s">
        <v>3308</v>
      </c>
      <c r="J277" s="72">
        <v>4.0899999999973558</v>
      </c>
      <c r="K277" s="70" t="s">
        <v>134</v>
      </c>
      <c r="L277" s="71">
        <v>4.1250000000000002E-2</v>
      </c>
      <c r="M277" s="71">
        <v>5.7799999999947123E-2</v>
      </c>
      <c r="N277" s="72">
        <v>27875.392999999996</v>
      </c>
      <c r="O277" s="80">
        <v>93.508880000000005</v>
      </c>
      <c r="P277" s="118" t="s">
        <v>3308</v>
      </c>
      <c r="Q277" s="72">
        <v>94.54126012499998</v>
      </c>
      <c r="R277" s="73">
        <v>6.9688482499999997E-5</v>
      </c>
      <c r="S277" s="73">
        <f t="shared" si="4"/>
        <v>1.3124201087570714E-3</v>
      </c>
      <c r="T277" s="73">
        <f>Q277/'סכום נכסי הקרן'!$C$41</f>
        <v>3.0559057775293892E-4</v>
      </c>
    </row>
    <row r="278" spans="1:20">
      <c r="A278" s="69" t="s">
        <v>949</v>
      </c>
      <c r="B278" s="54" t="s">
        <v>950</v>
      </c>
      <c r="C278" s="70" t="s">
        <v>29</v>
      </c>
      <c r="D278" s="70" t="s">
        <v>807</v>
      </c>
      <c r="E278" s="118" t="s">
        <v>3308</v>
      </c>
      <c r="F278" s="70" t="s">
        <v>3191</v>
      </c>
      <c r="G278" s="54" t="s">
        <v>945</v>
      </c>
      <c r="H278" s="54" t="s">
        <v>809</v>
      </c>
      <c r="I278" s="118" t="s">
        <v>3308</v>
      </c>
      <c r="J278" s="72">
        <v>4.3999999999894488</v>
      </c>
      <c r="K278" s="70" t="s">
        <v>136</v>
      </c>
      <c r="L278" s="71">
        <v>6.6250000000000003E-2</v>
      </c>
      <c r="M278" s="71">
        <v>6.139999999986636E-2</v>
      </c>
      <c r="N278" s="72">
        <v>27875.392999999996</v>
      </c>
      <c r="O278" s="80">
        <v>101.70061</v>
      </c>
      <c r="P278" s="118" t="s">
        <v>3308</v>
      </c>
      <c r="Q278" s="72">
        <v>113.72662856799998</v>
      </c>
      <c r="R278" s="73">
        <v>3.7167190666666664E-5</v>
      </c>
      <c r="S278" s="73">
        <f t="shared" si="4"/>
        <v>1.5787510557448224E-3</v>
      </c>
      <c r="T278" s="73">
        <f>Q278/'סכום נכסי הקרן'!$C$41</f>
        <v>3.6760443095468009E-4</v>
      </c>
    </row>
    <row r="279" spans="1:20">
      <c r="A279" s="69" t="s">
        <v>951</v>
      </c>
      <c r="B279" s="54" t="s">
        <v>952</v>
      </c>
      <c r="C279" s="70" t="s">
        <v>29</v>
      </c>
      <c r="D279" s="70" t="s">
        <v>807</v>
      </c>
      <c r="E279" s="118" t="s">
        <v>3308</v>
      </c>
      <c r="F279" s="70" t="s">
        <v>812</v>
      </c>
      <c r="G279" s="54" t="s">
        <v>953</v>
      </c>
      <c r="H279" s="54" t="s">
        <v>843</v>
      </c>
      <c r="I279" s="118" t="s">
        <v>3308</v>
      </c>
      <c r="J279" s="72">
        <v>4.539999999997514</v>
      </c>
      <c r="K279" s="70" t="s">
        <v>134</v>
      </c>
      <c r="L279" s="71">
        <v>7.7499999999999999E-2</v>
      </c>
      <c r="M279" s="71">
        <v>7.2200000000018652E-2</v>
      </c>
      <c r="N279" s="72">
        <v>33855.484663000003</v>
      </c>
      <c r="O279" s="80">
        <v>104.81171999999999</v>
      </c>
      <c r="P279" s="118" t="s">
        <v>3308</v>
      </c>
      <c r="Q279" s="72">
        <v>128.70234150799999</v>
      </c>
      <c r="R279" s="73">
        <v>1.69277423315E-5</v>
      </c>
      <c r="S279" s="73">
        <f t="shared" si="4"/>
        <v>1.7866436391464284E-3</v>
      </c>
      <c r="T279" s="73">
        <f>Q279/'סכום נכסי הקרן'!$C$41</f>
        <v>4.1601119815395287E-4</v>
      </c>
    </row>
    <row r="280" spans="1:20">
      <c r="A280" s="69" t="s">
        <v>954</v>
      </c>
      <c r="B280" s="54" t="s">
        <v>955</v>
      </c>
      <c r="C280" s="70" t="s">
        <v>29</v>
      </c>
      <c r="D280" s="70" t="s">
        <v>807</v>
      </c>
      <c r="E280" s="118" t="s">
        <v>3308</v>
      </c>
      <c r="F280" s="70" t="s">
        <v>3190</v>
      </c>
      <c r="G280" s="54" t="s">
        <v>945</v>
      </c>
      <c r="H280" s="54" t="s">
        <v>302</v>
      </c>
      <c r="I280" s="118" t="s">
        <v>3308</v>
      </c>
      <c r="J280" s="72">
        <v>4.2699999999905138</v>
      </c>
      <c r="K280" s="70" t="s">
        <v>137</v>
      </c>
      <c r="L280" s="71">
        <v>8.3750000000000005E-2</v>
      </c>
      <c r="M280" s="71">
        <v>6.9299999999853548E-2</v>
      </c>
      <c r="N280" s="72">
        <v>49191.87</v>
      </c>
      <c r="O280" s="80">
        <v>105.74071000000001</v>
      </c>
      <c r="P280" s="118" t="s">
        <v>3308</v>
      </c>
      <c r="Q280" s="72">
        <v>240.35995556400002</v>
      </c>
      <c r="R280" s="73">
        <v>7.0274100000000005E-5</v>
      </c>
      <c r="S280" s="73">
        <f t="shared" si="4"/>
        <v>3.336672671858464E-3</v>
      </c>
      <c r="T280" s="73">
        <f>Q280/'סכום נכסי הקרן'!$C$41</f>
        <v>7.7692784708345889E-4</v>
      </c>
    </row>
    <row r="281" spans="1:20">
      <c r="A281" s="69" t="s">
        <v>956</v>
      </c>
      <c r="B281" s="54" t="s">
        <v>957</v>
      </c>
      <c r="C281" s="70" t="s">
        <v>29</v>
      </c>
      <c r="D281" s="70" t="s">
        <v>807</v>
      </c>
      <c r="E281" s="118" t="s">
        <v>3308</v>
      </c>
      <c r="F281" s="70" t="s">
        <v>3187</v>
      </c>
      <c r="G281" s="54" t="s">
        <v>945</v>
      </c>
      <c r="H281" s="54" t="s">
        <v>809</v>
      </c>
      <c r="I281" s="118" t="s">
        <v>3308</v>
      </c>
      <c r="J281" s="72">
        <v>5.8899999999960002</v>
      </c>
      <c r="K281" s="70" t="s">
        <v>136</v>
      </c>
      <c r="L281" s="71">
        <v>6.6250000000000003E-2</v>
      </c>
      <c r="M281" s="71">
        <v>5.499999999994782E-2</v>
      </c>
      <c r="N281" s="72">
        <v>65589.16</v>
      </c>
      <c r="O281" s="80">
        <v>109.26631999999999</v>
      </c>
      <c r="P281" s="118" t="s">
        <v>3308</v>
      </c>
      <c r="Q281" s="72">
        <v>287.49876843499999</v>
      </c>
      <c r="R281" s="73">
        <v>8.7452213333333342E-5</v>
      </c>
      <c r="S281" s="73">
        <f t="shared" si="4"/>
        <v>3.9910528423050973E-3</v>
      </c>
      <c r="T281" s="73">
        <f>Q281/'סכום נכסי הקרן'!$C$41</f>
        <v>9.2929705647193546E-4</v>
      </c>
    </row>
    <row r="282" spans="1:20">
      <c r="A282" s="69" t="s">
        <v>958</v>
      </c>
      <c r="B282" s="54" t="s">
        <v>959</v>
      </c>
      <c r="C282" s="70" t="s">
        <v>29</v>
      </c>
      <c r="D282" s="70" t="s">
        <v>807</v>
      </c>
      <c r="E282" s="118" t="s">
        <v>3308</v>
      </c>
      <c r="F282" s="70" t="s">
        <v>3184</v>
      </c>
      <c r="G282" s="54" t="s">
        <v>953</v>
      </c>
      <c r="H282" s="54" t="s">
        <v>843</v>
      </c>
      <c r="I282" s="118" t="s">
        <v>3308</v>
      </c>
      <c r="J282" s="72">
        <v>3.8500000000085031</v>
      </c>
      <c r="K282" s="70" t="s">
        <v>136</v>
      </c>
      <c r="L282" s="71">
        <v>6.1249999999999999E-2</v>
      </c>
      <c r="M282" s="71">
        <v>4.0400000000095228E-2</v>
      </c>
      <c r="N282" s="72">
        <v>32794.58</v>
      </c>
      <c r="O282" s="80">
        <v>111.74012999999999</v>
      </c>
      <c r="P282" s="118" t="s">
        <v>3308</v>
      </c>
      <c r="Q282" s="72">
        <v>147.00389731500002</v>
      </c>
      <c r="R282" s="73">
        <v>5.4657633333333337E-5</v>
      </c>
      <c r="S282" s="73">
        <f t="shared" si="4"/>
        <v>2.0407055146798077E-3</v>
      </c>
      <c r="T282" s="73">
        <f>Q282/'סכום נכסי הקרן'!$C$41</f>
        <v>4.7516825831418519E-4</v>
      </c>
    </row>
    <row r="283" spans="1:20">
      <c r="A283" s="69" t="s">
        <v>960</v>
      </c>
      <c r="B283" s="54" t="s">
        <v>961</v>
      </c>
      <c r="C283" s="70" t="s">
        <v>29</v>
      </c>
      <c r="D283" s="70" t="s">
        <v>807</v>
      </c>
      <c r="E283" s="118" t="s">
        <v>3308</v>
      </c>
      <c r="F283" s="70" t="s">
        <v>3184</v>
      </c>
      <c r="G283" s="54" t="s">
        <v>953</v>
      </c>
      <c r="H283" s="54" t="s">
        <v>843</v>
      </c>
      <c r="I283" s="118" t="s">
        <v>3308</v>
      </c>
      <c r="J283" s="72">
        <v>3.3200000000134282</v>
      </c>
      <c r="K283" s="70" t="s">
        <v>134</v>
      </c>
      <c r="L283" s="71">
        <v>7.3499999999999996E-2</v>
      </c>
      <c r="M283" s="71">
        <v>5.7100000000230057E-2</v>
      </c>
      <c r="N283" s="72">
        <v>26235.664000000001</v>
      </c>
      <c r="O283" s="80">
        <v>106.43532999999999</v>
      </c>
      <c r="P283" s="118" t="s">
        <v>3308</v>
      </c>
      <c r="Q283" s="72">
        <v>101.28040757700001</v>
      </c>
      <c r="R283" s="73">
        <v>1.7490442666666666E-5</v>
      </c>
      <c r="S283" s="73">
        <f t="shared" si="4"/>
        <v>1.4059728350502233E-3</v>
      </c>
      <c r="T283" s="73">
        <f>Q283/'סכום נכסי הקרן'!$C$41</f>
        <v>3.2737387068446983E-4</v>
      </c>
    </row>
    <row r="284" spans="1:20">
      <c r="A284" s="69" t="s">
        <v>962</v>
      </c>
      <c r="B284" s="54" t="s">
        <v>963</v>
      </c>
      <c r="C284" s="70" t="s">
        <v>29</v>
      </c>
      <c r="D284" s="70" t="s">
        <v>807</v>
      </c>
      <c r="E284" s="118" t="s">
        <v>3308</v>
      </c>
      <c r="F284" s="70" t="s">
        <v>812</v>
      </c>
      <c r="G284" s="54" t="s">
        <v>953</v>
      </c>
      <c r="H284" s="54" t="s">
        <v>843</v>
      </c>
      <c r="I284" s="118" t="s">
        <v>3308</v>
      </c>
      <c r="J284" s="72">
        <v>4.1299999999935952</v>
      </c>
      <c r="K284" s="70" t="s">
        <v>134</v>
      </c>
      <c r="L284" s="71">
        <v>7.4999999999999997E-2</v>
      </c>
      <c r="M284" s="71">
        <v>7.4599999999816202E-2</v>
      </c>
      <c r="N284" s="72">
        <v>39353.495999999999</v>
      </c>
      <c r="O284" s="80">
        <v>100.63467</v>
      </c>
      <c r="P284" s="118" t="s">
        <v>3308</v>
      </c>
      <c r="Q284" s="72">
        <v>143.641022284</v>
      </c>
      <c r="R284" s="73">
        <v>3.9353495999999998E-5</v>
      </c>
      <c r="S284" s="73">
        <f t="shared" si="4"/>
        <v>1.9940221426992984E-3</v>
      </c>
      <c r="T284" s="73">
        <f>Q284/'סכום נכסי הקרן'!$C$41</f>
        <v>4.6429826438481003E-4</v>
      </c>
    </row>
    <row r="285" spans="1:20">
      <c r="A285" s="69" t="s">
        <v>964</v>
      </c>
      <c r="B285" s="54" t="s">
        <v>965</v>
      </c>
      <c r="C285" s="70" t="s">
        <v>29</v>
      </c>
      <c r="D285" s="70" t="s">
        <v>807</v>
      </c>
      <c r="E285" s="118" t="s">
        <v>3308</v>
      </c>
      <c r="F285" s="70" t="s">
        <v>966</v>
      </c>
      <c r="G285" s="54" t="s">
        <v>945</v>
      </c>
      <c r="H285" s="54" t="s">
        <v>809</v>
      </c>
      <c r="I285" s="118" t="s">
        <v>3308</v>
      </c>
      <c r="J285" s="72">
        <v>6.5699999999706682</v>
      </c>
      <c r="K285" s="70" t="s">
        <v>134</v>
      </c>
      <c r="L285" s="71">
        <v>5.1249999999999997E-2</v>
      </c>
      <c r="M285" s="71">
        <v>5.8299999999760009E-2</v>
      </c>
      <c r="N285" s="72">
        <v>35254.173499999997</v>
      </c>
      <c r="O285" s="80">
        <v>96.784880000000001</v>
      </c>
      <c r="P285" s="118" t="s">
        <v>3308</v>
      </c>
      <c r="Q285" s="72">
        <v>123.75580705900001</v>
      </c>
      <c r="R285" s="73">
        <v>7.0508346999999992E-5</v>
      </c>
      <c r="S285" s="73">
        <f t="shared" si="4"/>
        <v>1.7179759350038806E-3</v>
      </c>
      <c r="T285" s="73">
        <f>Q285/'סכום נכסי הקרן'!$C$41</f>
        <v>4.0002226043357449E-4</v>
      </c>
    </row>
    <row r="286" spans="1:20">
      <c r="A286" s="69" t="s">
        <v>967</v>
      </c>
      <c r="B286" s="54" t="s">
        <v>968</v>
      </c>
      <c r="C286" s="70" t="s">
        <v>29</v>
      </c>
      <c r="D286" s="70" t="s">
        <v>807</v>
      </c>
      <c r="E286" s="118" t="s">
        <v>3308</v>
      </c>
      <c r="F286" s="70" t="s">
        <v>3183</v>
      </c>
      <c r="G286" s="54" t="s">
        <v>945</v>
      </c>
      <c r="H286" s="54" t="s">
        <v>809</v>
      </c>
      <c r="I286" s="118" t="s">
        <v>3308</v>
      </c>
      <c r="J286" s="72">
        <v>6.9600000000191553</v>
      </c>
      <c r="K286" s="70" t="s">
        <v>134</v>
      </c>
      <c r="L286" s="71">
        <v>6.4000000000000001E-2</v>
      </c>
      <c r="M286" s="71">
        <v>5.7900000000175582E-2</v>
      </c>
      <c r="N286" s="72">
        <v>40993.224999999999</v>
      </c>
      <c r="O286" s="80">
        <v>105.33633</v>
      </c>
      <c r="P286" s="118" t="s">
        <v>3308</v>
      </c>
      <c r="Q286" s="72">
        <v>156.616616975</v>
      </c>
      <c r="R286" s="73">
        <v>3.2794579999999998E-5</v>
      </c>
      <c r="S286" s="73">
        <f t="shared" si="4"/>
        <v>2.1741491197782375E-3</v>
      </c>
      <c r="T286" s="73">
        <f>Q286/'סכום נכסי הקרן'!$C$41</f>
        <v>5.0623994649342532E-4</v>
      </c>
    </row>
    <row r="287" spans="1:20">
      <c r="A287" s="69" t="s">
        <v>970</v>
      </c>
      <c r="B287" s="54" t="s">
        <v>971</v>
      </c>
      <c r="C287" s="70" t="s">
        <v>29</v>
      </c>
      <c r="D287" s="70" t="s">
        <v>807</v>
      </c>
      <c r="E287" s="118" t="s">
        <v>3308</v>
      </c>
      <c r="F287" s="70" t="s">
        <v>812</v>
      </c>
      <c r="G287" s="54" t="s">
        <v>953</v>
      </c>
      <c r="H287" s="54" t="s">
        <v>843</v>
      </c>
      <c r="I287" s="118" t="s">
        <v>3308</v>
      </c>
      <c r="J287" s="72">
        <v>3.9399999999990953</v>
      </c>
      <c r="K287" s="70" t="s">
        <v>134</v>
      </c>
      <c r="L287" s="71">
        <v>7.6249999999999998E-2</v>
      </c>
      <c r="M287" s="71">
        <v>8.2699999999984175E-2</v>
      </c>
      <c r="N287" s="72">
        <v>49191.87</v>
      </c>
      <c r="O287" s="80">
        <v>99.136600000000001</v>
      </c>
      <c r="P287" s="118" t="s">
        <v>3308</v>
      </c>
      <c r="Q287" s="72">
        <v>176.87843866399999</v>
      </c>
      <c r="R287" s="73">
        <v>9.8383740000000007E-5</v>
      </c>
      <c r="S287" s="73">
        <f t="shared" si="4"/>
        <v>2.4554233717771477E-3</v>
      </c>
      <c r="T287" s="73">
        <f>Q287/'סכום נכסי הקרן'!$C$41</f>
        <v>5.7173327488868749E-4</v>
      </c>
    </row>
    <row r="288" spans="1:20">
      <c r="A288" s="69" t="s">
        <v>972</v>
      </c>
      <c r="B288" s="54" t="s">
        <v>973</v>
      </c>
      <c r="C288" s="70" t="s">
        <v>29</v>
      </c>
      <c r="D288" s="70" t="s">
        <v>807</v>
      </c>
      <c r="E288" s="118" t="s">
        <v>3308</v>
      </c>
      <c r="F288" s="70" t="s">
        <v>3186</v>
      </c>
      <c r="G288" s="54" t="s">
        <v>953</v>
      </c>
      <c r="H288" s="54" t="s">
        <v>843</v>
      </c>
      <c r="I288" s="118" t="s">
        <v>3308</v>
      </c>
      <c r="J288" s="72">
        <v>2.9200000000031232</v>
      </c>
      <c r="K288" s="70" t="s">
        <v>134</v>
      </c>
      <c r="L288" s="71">
        <v>5.2999999999999999E-2</v>
      </c>
      <c r="M288" s="71">
        <v>9.19000000000985E-2</v>
      </c>
      <c r="N288" s="72">
        <v>50749.612549999998</v>
      </c>
      <c r="O288" s="80">
        <v>90.461830000000006</v>
      </c>
      <c r="P288" s="118" t="s">
        <v>3308</v>
      </c>
      <c r="Q288" s="72">
        <v>166.51205154399997</v>
      </c>
      <c r="R288" s="73">
        <v>3.3833075033333333E-5</v>
      </c>
      <c r="S288" s="73">
        <f t="shared" si="4"/>
        <v>2.3115173682665101E-3</v>
      </c>
      <c r="T288" s="73">
        <f>Q288/'סכום נכסי הקרן'!$C$41</f>
        <v>5.3822546861423176E-4</v>
      </c>
    </row>
    <row r="289" spans="1:20">
      <c r="A289" s="69" t="s">
        <v>974</v>
      </c>
      <c r="B289" s="54" t="s">
        <v>975</v>
      </c>
      <c r="C289" s="70" t="s">
        <v>29</v>
      </c>
      <c r="D289" s="70" t="s">
        <v>807</v>
      </c>
      <c r="E289" s="118" t="s">
        <v>3308</v>
      </c>
      <c r="F289" s="70" t="s">
        <v>3190</v>
      </c>
      <c r="G289" s="54" t="s">
        <v>945</v>
      </c>
      <c r="H289" s="54" t="s">
        <v>302</v>
      </c>
      <c r="I289" s="118" t="s">
        <v>3308</v>
      </c>
      <c r="J289" s="72">
        <v>6.1700000000276729</v>
      </c>
      <c r="K289" s="70" t="s">
        <v>134</v>
      </c>
      <c r="L289" s="71">
        <v>4.1250000000000002E-2</v>
      </c>
      <c r="M289" s="71">
        <v>6.6600000000381437E-2</v>
      </c>
      <c r="N289" s="72">
        <v>17217.154500000001</v>
      </c>
      <c r="O289" s="80">
        <v>85.646919999999994</v>
      </c>
      <c r="P289" s="118" t="s">
        <v>3308</v>
      </c>
      <c r="Q289" s="72">
        <v>53.48360405599999</v>
      </c>
      <c r="R289" s="73">
        <v>1.7217154500000001E-5</v>
      </c>
      <c r="S289" s="73">
        <f t="shared" si="4"/>
        <v>7.4245844998351365E-4</v>
      </c>
      <c r="T289" s="73">
        <f>Q289/'סכום נכסי הקרן'!$C$41</f>
        <v>1.7287780427479752E-4</v>
      </c>
    </row>
    <row r="290" spans="1:20">
      <c r="A290" s="69" t="s">
        <v>976</v>
      </c>
      <c r="B290" s="54" t="s">
        <v>977</v>
      </c>
      <c r="C290" s="70" t="s">
        <v>29</v>
      </c>
      <c r="D290" s="70" t="s">
        <v>807</v>
      </c>
      <c r="E290" s="118" t="s">
        <v>3308</v>
      </c>
      <c r="F290" s="70" t="s">
        <v>3190</v>
      </c>
      <c r="G290" s="54" t="s">
        <v>945</v>
      </c>
      <c r="H290" s="54" t="s">
        <v>302</v>
      </c>
      <c r="I290" s="118" t="s">
        <v>3308</v>
      </c>
      <c r="J290" s="72">
        <v>0.5</v>
      </c>
      <c r="K290" s="70" t="s">
        <v>134</v>
      </c>
      <c r="L290" s="71">
        <v>6.25E-2</v>
      </c>
      <c r="M290" s="71">
        <v>6.6399999999922577E-2</v>
      </c>
      <c r="N290" s="72">
        <v>43770.925926000004</v>
      </c>
      <c r="O290" s="80">
        <v>100.89442</v>
      </c>
      <c r="P290" s="118" t="s">
        <v>3308</v>
      </c>
      <c r="Q290" s="72">
        <v>160.177098766</v>
      </c>
      <c r="R290" s="73">
        <v>4.4847627773588314E-5</v>
      </c>
      <c r="S290" s="73">
        <f t="shared" si="4"/>
        <v>2.2235756653224102E-3</v>
      </c>
      <c r="T290" s="73">
        <f>Q290/'סכום נכסי הקרן'!$C$41</f>
        <v>5.1774867491688741E-4</v>
      </c>
    </row>
    <row r="291" spans="1:20">
      <c r="A291" s="69" t="s">
        <v>978</v>
      </c>
      <c r="B291" s="54" t="s">
        <v>979</v>
      </c>
      <c r="C291" s="70" t="s">
        <v>29</v>
      </c>
      <c r="D291" s="70" t="s">
        <v>807</v>
      </c>
      <c r="E291" s="118" t="s">
        <v>3308</v>
      </c>
      <c r="F291" s="70" t="s">
        <v>3190</v>
      </c>
      <c r="G291" s="54" t="s">
        <v>945</v>
      </c>
      <c r="H291" s="54" t="s">
        <v>302</v>
      </c>
      <c r="I291" s="118" t="s">
        <v>3308</v>
      </c>
      <c r="J291" s="72">
        <v>4.659999999980001</v>
      </c>
      <c r="K291" s="70" t="s">
        <v>136</v>
      </c>
      <c r="L291" s="71">
        <v>6.5000000000000002E-2</v>
      </c>
      <c r="M291" s="71">
        <v>4.9699999999855839E-2</v>
      </c>
      <c r="N291" s="72">
        <v>19676.748</v>
      </c>
      <c r="O291" s="80">
        <v>108.95943</v>
      </c>
      <c r="P291" s="118" t="s">
        <v>3308</v>
      </c>
      <c r="Q291" s="72">
        <v>86.007387092000002</v>
      </c>
      <c r="R291" s="73">
        <v>2.6235663999999998E-5</v>
      </c>
      <c r="S291" s="73">
        <f t="shared" si="4"/>
        <v>1.19395303354271E-3</v>
      </c>
      <c r="T291" s="73">
        <f>Q291/'סכום נכסי הקרן'!$C$41</f>
        <v>2.7800610101572781E-4</v>
      </c>
    </row>
    <row r="292" spans="1:20">
      <c r="A292" s="69" t="s">
        <v>980</v>
      </c>
      <c r="B292" s="54" t="s">
        <v>981</v>
      </c>
      <c r="C292" s="70" t="s">
        <v>29</v>
      </c>
      <c r="D292" s="70" t="s">
        <v>807</v>
      </c>
      <c r="E292" s="118" t="s">
        <v>3308</v>
      </c>
      <c r="F292" s="70" t="s">
        <v>3183</v>
      </c>
      <c r="G292" s="54" t="s">
        <v>945</v>
      </c>
      <c r="H292" s="54" t="s">
        <v>809</v>
      </c>
      <c r="I292" s="118" t="s">
        <v>3308</v>
      </c>
      <c r="J292" s="72">
        <v>2.3499999999778307</v>
      </c>
      <c r="K292" s="70" t="s">
        <v>136</v>
      </c>
      <c r="L292" s="71">
        <v>5.7500000000000002E-2</v>
      </c>
      <c r="M292" s="71">
        <v>4.2599999999613621E-2</v>
      </c>
      <c r="N292" s="72">
        <v>14921.533900000002</v>
      </c>
      <c r="O292" s="80">
        <v>105.49755999999999</v>
      </c>
      <c r="P292" s="118" t="s">
        <v>3308</v>
      </c>
      <c r="Q292" s="72">
        <v>63.150020643999994</v>
      </c>
      <c r="R292" s="73">
        <v>2.2956206000000002E-5</v>
      </c>
      <c r="S292" s="73">
        <f t="shared" si="4"/>
        <v>8.7664747489116246E-4</v>
      </c>
      <c r="T292" s="73">
        <f>Q292/'סכום נכסי הקרן'!$C$41</f>
        <v>2.0412305979626886E-4</v>
      </c>
    </row>
    <row r="293" spans="1:20">
      <c r="A293" s="69" t="s">
        <v>983</v>
      </c>
      <c r="B293" s="54" t="s">
        <v>984</v>
      </c>
      <c r="C293" s="70" t="s">
        <v>29</v>
      </c>
      <c r="D293" s="70" t="s">
        <v>807</v>
      </c>
      <c r="E293" s="118" t="s">
        <v>3308</v>
      </c>
      <c r="F293" s="70" t="s">
        <v>3183</v>
      </c>
      <c r="G293" s="54" t="s">
        <v>945</v>
      </c>
      <c r="H293" s="54" t="s">
        <v>809</v>
      </c>
      <c r="I293" s="118" t="s">
        <v>3308</v>
      </c>
      <c r="J293" s="72">
        <v>4.3499999999845134</v>
      </c>
      <c r="K293" s="70" t="s">
        <v>136</v>
      </c>
      <c r="L293" s="71">
        <v>6.1249999999999999E-2</v>
      </c>
      <c r="M293" s="71">
        <v>4.6299999999904265E-2</v>
      </c>
      <c r="N293" s="72">
        <v>32794.58</v>
      </c>
      <c r="O293" s="80">
        <v>107.98211000000001</v>
      </c>
      <c r="P293" s="118" t="s">
        <v>3308</v>
      </c>
      <c r="Q293" s="72">
        <v>142.05990287200001</v>
      </c>
      <c r="R293" s="73">
        <v>5.04532E-5</v>
      </c>
      <c r="S293" s="73">
        <f t="shared" si="4"/>
        <v>1.9720730708558377E-3</v>
      </c>
      <c r="T293" s="73">
        <f>Q293/'סכום נכסי הקרן'!$C$41</f>
        <v>4.5918753078584356E-4</v>
      </c>
    </row>
    <row r="294" spans="1:20">
      <c r="A294" s="69" t="s">
        <v>985</v>
      </c>
      <c r="B294" s="54" t="s">
        <v>986</v>
      </c>
      <c r="C294" s="70" t="s">
        <v>29</v>
      </c>
      <c r="D294" s="70" t="s">
        <v>807</v>
      </c>
      <c r="E294" s="118" t="s">
        <v>3308</v>
      </c>
      <c r="F294" s="70" t="s">
        <v>987</v>
      </c>
      <c r="G294" s="54" t="s">
        <v>988</v>
      </c>
      <c r="H294" s="54" t="s">
        <v>302</v>
      </c>
      <c r="I294" s="118" t="s">
        <v>3308</v>
      </c>
      <c r="J294" s="72">
        <v>4.3399999999953085</v>
      </c>
      <c r="K294" s="70" t="s">
        <v>136</v>
      </c>
      <c r="L294" s="71">
        <v>7.2499999999999995E-2</v>
      </c>
      <c r="M294" s="71">
        <v>5.1899999999939279E-2</v>
      </c>
      <c r="N294" s="72">
        <v>32794.58</v>
      </c>
      <c r="O294" s="80">
        <v>110.17251</v>
      </c>
      <c r="P294" s="118" t="s">
        <v>3308</v>
      </c>
      <c r="Q294" s="72">
        <v>144.941560452</v>
      </c>
      <c r="R294" s="73">
        <v>6.558916000000001E-5</v>
      </c>
      <c r="S294" s="73">
        <f t="shared" si="4"/>
        <v>2.0120761906528852E-3</v>
      </c>
      <c r="T294" s="73">
        <f>Q294/'סכום נכסי הקרן'!$C$41</f>
        <v>4.6850206079733292E-4</v>
      </c>
    </row>
    <row r="295" spans="1:20">
      <c r="A295" s="69" t="s">
        <v>989</v>
      </c>
      <c r="B295" s="54" t="s">
        <v>990</v>
      </c>
      <c r="C295" s="70" t="s">
        <v>29</v>
      </c>
      <c r="D295" s="70" t="s">
        <v>807</v>
      </c>
      <c r="E295" s="118" t="s">
        <v>3308</v>
      </c>
      <c r="F295" s="70" t="s">
        <v>3183</v>
      </c>
      <c r="G295" s="54" t="s">
        <v>991</v>
      </c>
      <c r="H295" s="54" t="s">
        <v>843</v>
      </c>
      <c r="I295" s="118" t="s">
        <v>3308</v>
      </c>
      <c r="J295" s="72">
        <v>6.1099999999946135</v>
      </c>
      <c r="K295" s="70" t="s">
        <v>134</v>
      </c>
      <c r="L295" s="71">
        <v>3.7499999999999999E-2</v>
      </c>
      <c r="M295" s="71">
        <v>5.7599999999957852E-2</v>
      </c>
      <c r="N295" s="72">
        <v>52471.328000000001</v>
      </c>
      <c r="O295" s="80">
        <v>89.758499999999998</v>
      </c>
      <c r="P295" s="118" t="s">
        <v>3308</v>
      </c>
      <c r="Q295" s="72">
        <v>170.82254887200003</v>
      </c>
      <c r="R295" s="73">
        <v>5.2471328000000004E-5</v>
      </c>
      <c r="S295" s="73">
        <f t="shared" si="4"/>
        <v>2.3713556162920932E-3</v>
      </c>
      <c r="T295" s="73">
        <f>Q295/'סכום נכסי הקרן'!$C$41</f>
        <v>5.5215851083436306E-4</v>
      </c>
    </row>
    <row r="296" spans="1:20">
      <c r="A296" s="69" t="s">
        <v>992</v>
      </c>
      <c r="B296" s="54" t="s">
        <v>993</v>
      </c>
      <c r="C296" s="70" t="s">
        <v>29</v>
      </c>
      <c r="D296" s="70" t="s">
        <v>807</v>
      </c>
      <c r="E296" s="118" t="s">
        <v>3308</v>
      </c>
      <c r="F296" s="70" t="s">
        <v>3192</v>
      </c>
      <c r="G296" s="54" t="s">
        <v>988</v>
      </c>
      <c r="H296" s="54" t="s">
        <v>809</v>
      </c>
      <c r="I296" s="118" t="s">
        <v>3308</v>
      </c>
      <c r="J296" s="72">
        <v>6.1899999999971795</v>
      </c>
      <c r="K296" s="70" t="s">
        <v>134</v>
      </c>
      <c r="L296" s="71">
        <v>0.04</v>
      </c>
      <c r="M296" s="71">
        <v>5.6099999999954638E-2</v>
      </c>
      <c r="N296" s="72">
        <v>49191.87</v>
      </c>
      <c r="O296" s="80">
        <v>91.413669999999996</v>
      </c>
      <c r="P296" s="118" t="s">
        <v>3308</v>
      </c>
      <c r="Q296" s="72">
        <v>163.09926993400001</v>
      </c>
      <c r="R296" s="73">
        <v>9.8383740000000007E-5</v>
      </c>
      <c r="S296" s="73">
        <f t="shared" si="4"/>
        <v>2.2641411940348757E-3</v>
      </c>
      <c r="T296" s="73">
        <f>Q296/'סכום נכסי הקרן'!$C$41</f>
        <v>5.2719415908265182E-4</v>
      </c>
    </row>
    <row r="297" spans="1:20">
      <c r="A297" s="69" t="s">
        <v>994</v>
      </c>
      <c r="B297" s="54" t="s">
        <v>995</v>
      </c>
      <c r="C297" s="70" t="s">
        <v>29</v>
      </c>
      <c r="D297" s="70" t="s">
        <v>807</v>
      </c>
      <c r="E297" s="118" t="s">
        <v>3308</v>
      </c>
      <c r="F297" s="70" t="s">
        <v>3184</v>
      </c>
      <c r="G297" s="54" t="s">
        <v>988</v>
      </c>
      <c r="H297" s="54" t="s">
        <v>809</v>
      </c>
      <c r="I297" s="118" t="s">
        <v>3308</v>
      </c>
      <c r="J297" s="72">
        <v>5.3599999999834385</v>
      </c>
      <c r="K297" s="70" t="s">
        <v>134</v>
      </c>
      <c r="L297" s="71">
        <v>3.7499999999999999E-2</v>
      </c>
      <c r="M297" s="71">
        <v>5.5699999999842077E-2</v>
      </c>
      <c r="N297" s="72">
        <v>31154.851000000002</v>
      </c>
      <c r="O297" s="80">
        <v>91.905079999999998</v>
      </c>
      <c r="P297" s="118" t="s">
        <v>3308</v>
      </c>
      <c r="Q297" s="72">
        <v>103.851498452</v>
      </c>
      <c r="R297" s="73">
        <v>7.78871275E-5</v>
      </c>
      <c r="S297" s="73">
        <f t="shared" si="4"/>
        <v>1.4416646733156572E-3</v>
      </c>
      <c r="T297" s="73">
        <f>Q297/'סכום נכסי הקרן'!$C$41</f>
        <v>3.3568453996164809E-4</v>
      </c>
    </row>
    <row r="298" spans="1:20">
      <c r="A298" s="69" t="s">
        <v>996</v>
      </c>
      <c r="B298" s="54" t="s">
        <v>997</v>
      </c>
      <c r="C298" s="70" t="s">
        <v>29</v>
      </c>
      <c r="D298" s="70" t="s">
        <v>807</v>
      </c>
      <c r="E298" s="118" t="s">
        <v>3308</v>
      </c>
      <c r="F298" s="70" t="s">
        <v>3186</v>
      </c>
      <c r="G298" s="54" t="s">
        <v>991</v>
      </c>
      <c r="H298" s="54" t="s">
        <v>843</v>
      </c>
      <c r="I298" s="118" t="s">
        <v>3308</v>
      </c>
      <c r="J298" s="72">
        <v>4.0200000000032015</v>
      </c>
      <c r="K298" s="70" t="s">
        <v>134</v>
      </c>
      <c r="L298" s="71">
        <v>5.1249999999999997E-2</v>
      </c>
      <c r="M298" s="71">
        <v>5.9699999999994098E-2</v>
      </c>
      <c r="N298" s="72">
        <v>33888.279242999997</v>
      </c>
      <c r="O298" s="80">
        <v>96.576539999999994</v>
      </c>
      <c r="P298" s="118" t="s">
        <v>3308</v>
      </c>
      <c r="Q298" s="72">
        <v>118.704920731</v>
      </c>
      <c r="R298" s="73">
        <v>6.1615053169090901E-5</v>
      </c>
      <c r="S298" s="73">
        <f t="shared" si="4"/>
        <v>1.647859619914058E-3</v>
      </c>
      <c r="T298" s="73">
        <f>Q298/'סכום נכסי הקרן'!$C$41</f>
        <v>3.8369602076745237E-4</v>
      </c>
    </row>
    <row r="299" spans="1:20">
      <c r="A299" s="69" t="s">
        <v>998</v>
      </c>
      <c r="B299" s="54" t="s">
        <v>999</v>
      </c>
      <c r="C299" s="70" t="s">
        <v>29</v>
      </c>
      <c r="D299" s="70" t="s">
        <v>807</v>
      </c>
      <c r="E299" s="118" t="s">
        <v>3308</v>
      </c>
      <c r="F299" s="70" t="s">
        <v>812</v>
      </c>
      <c r="G299" s="54" t="s">
        <v>988</v>
      </c>
      <c r="H299" s="54" t="s">
        <v>809</v>
      </c>
      <c r="I299" s="118" t="s">
        <v>3308</v>
      </c>
      <c r="J299" s="72">
        <v>4.4599999999918563</v>
      </c>
      <c r="K299" s="70" t="s">
        <v>136</v>
      </c>
      <c r="L299" s="71">
        <v>7.8750000000000001E-2</v>
      </c>
      <c r="M299" s="71">
        <v>7.1399999999841909E-2</v>
      </c>
      <c r="N299" s="72">
        <v>48863.924200000001</v>
      </c>
      <c r="O299" s="80">
        <v>106.47931</v>
      </c>
      <c r="P299" s="118" t="s">
        <v>3308</v>
      </c>
      <c r="Q299" s="72">
        <v>208.72342454499997</v>
      </c>
      <c r="R299" s="73">
        <v>4.88639242E-5</v>
      </c>
      <c r="S299" s="73">
        <f t="shared" si="4"/>
        <v>2.8974949051801344E-3</v>
      </c>
      <c r="T299" s="73">
        <f>Q299/'סכום נכסי הקרן'!$C$41</f>
        <v>6.746674606721455E-4</v>
      </c>
    </row>
    <row r="300" spans="1:20">
      <c r="A300" s="69" t="s">
        <v>1000</v>
      </c>
      <c r="B300" s="54" t="s">
        <v>1001</v>
      </c>
      <c r="C300" s="70" t="s">
        <v>29</v>
      </c>
      <c r="D300" s="70" t="s">
        <v>807</v>
      </c>
      <c r="E300" s="118" t="s">
        <v>3308</v>
      </c>
      <c r="F300" s="70" t="s">
        <v>3190</v>
      </c>
      <c r="G300" s="54" t="s">
        <v>988</v>
      </c>
      <c r="H300" s="54" t="s">
        <v>809</v>
      </c>
      <c r="I300" s="118" t="s">
        <v>3308</v>
      </c>
      <c r="J300" s="72">
        <v>5.7800000000081466</v>
      </c>
      <c r="K300" s="70" t="s">
        <v>136</v>
      </c>
      <c r="L300" s="71">
        <v>6.1349999999999995E-2</v>
      </c>
      <c r="M300" s="71">
        <v>4.9699999999953642E-2</v>
      </c>
      <c r="N300" s="72">
        <v>16397.29</v>
      </c>
      <c r="O300" s="80">
        <v>108.23022</v>
      </c>
      <c r="P300" s="118" t="s">
        <v>3308</v>
      </c>
      <c r="Q300" s="72">
        <v>71.193152088999994</v>
      </c>
      <c r="R300" s="73">
        <v>1.6397290000000002E-5</v>
      </c>
      <c r="S300" s="73">
        <f t="shared" si="4"/>
        <v>9.8830208401989102E-4</v>
      </c>
      <c r="T300" s="73">
        <f>Q300/'סכום נכסי הקרן'!$C$41</f>
        <v>2.3012128725770318E-4</v>
      </c>
    </row>
    <row r="301" spans="1:20">
      <c r="A301" s="69" t="s">
        <v>1002</v>
      </c>
      <c r="B301" s="54" t="s">
        <v>1003</v>
      </c>
      <c r="C301" s="70" t="s">
        <v>29</v>
      </c>
      <c r="D301" s="70" t="s">
        <v>807</v>
      </c>
      <c r="E301" s="118" t="s">
        <v>3308</v>
      </c>
      <c r="F301" s="70" t="s">
        <v>3190</v>
      </c>
      <c r="G301" s="54" t="s">
        <v>988</v>
      </c>
      <c r="H301" s="54" t="s">
        <v>809</v>
      </c>
      <c r="I301" s="118" t="s">
        <v>3308</v>
      </c>
      <c r="J301" s="72">
        <v>4.1000000000032708</v>
      </c>
      <c r="K301" s="70" t="s">
        <v>136</v>
      </c>
      <c r="L301" s="71">
        <v>7.1249999999999994E-2</v>
      </c>
      <c r="M301" s="71">
        <v>5.1200000000020562E-2</v>
      </c>
      <c r="N301" s="72">
        <v>49191.87</v>
      </c>
      <c r="O301" s="80">
        <v>108.44175</v>
      </c>
      <c r="P301" s="118" t="s">
        <v>3308</v>
      </c>
      <c r="Q301" s="72">
        <v>213.99690331299999</v>
      </c>
      <c r="R301" s="73">
        <v>6.558916000000001E-5</v>
      </c>
      <c r="S301" s="73">
        <f t="shared" si="4"/>
        <v>2.9707012446035341E-3</v>
      </c>
      <c r="T301" s="73">
        <f>Q301/'סכום נכסי הקרן'!$C$41</f>
        <v>6.9171319733093615E-4</v>
      </c>
    </row>
    <row r="302" spans="1:20">
      <c r="A302" s="69" t="s">
        <v>1004</v>
      </c>
      <c r="B302" s="54" t="s">
        <v>1005</v>
      </c>
      <c r="C302" s="70" t="s">
        <v>29</v>
      </c>
      <c r="D302" s="70" t="s">
        <v>807</v>
      </c>
      <c r="E302" s="118" t="s">
        <v>3308</v>
      </c>
      <c r="F302" s="70" t="s">
        <v>3188</v>
      </c>
      <c r="G302" s="54" t="s">
        <v>829</v>
      </c>
      <c r="H302" s="54" t="s">
        <v>809</v>
      </c>
      <c r="I302" s="118" t="s">
        <v>3308</v>
      </c>
      <c r="J302" s="72">
        <v>3.9699999999906606</v>
      </c>
      <c r="K302" s="70" t="s">
        <v>134</v>
      </c>
      <c r="L302" s="71">
        <v>4.6249999999999999E-2</v>
      </c>
      <c r="M302" s="71">
        <v>5.7699999999822345E-2</v>
      </c>
      <c r="N302" s="72">
        <v>40998.144186999998</v>
      </c>
      <c r="O302" s="80">
        <v>95.765129999999999</v>
      </c>
      <c r="P302" s="118" t="s">
        <v>3308</v>
      </c>
      <c r="Q302" s="72">
        <v>142.402998489</v>
      </c>
      <c r="R302" s="73">
        <v>7.4542080339999998E-5</v>
      </c>
      <c r="S302" s="73">
        <f t="shared" si="4"/>
        <v>1.9768359181711985E-3</v>
      </c>
      <c r="T302" s="73">
        <f>Q302/'סכום נכסי הקרן'!$C$41</f>
        <v>4.6029653639550967E-4</v>
      </c>
    </row>
    <row r="303" spans="1:20">
      <c r="A303" s="69" t="s">
        <v>1006</v>
      </c>
      <c r="B303" s="54" t="s">
        <v>1007</v>
      </c>
      <c r="C303" s="70" t="s">
        <v>29</v>
      </c>
      <c r="D303" s="70" t="s">
        <v>807</v>
      </c>
      <c r="E303" s="118" t="s">
        <v>3308</v>
      </c>
      <c r="F303" s="70" t="s">
        <v>812</v>
      </c>
      <c r="G303" s="54" t="s">
        <v>829</v>
      </c>
      <c r="H303" s="54" t="s">
        <v>809</v>
      </c>
      <c r="I303" s="118" t="s">
        <v>3308</v>
      </c>
      <c r="J303" s="72">
        <v>3.5300000000101521</v>
      </c>
      <c r="K303" s="70" t="s">
        <v>137</v>
      </c>
      <c r="L303" s="71">
        <v>8.8749999999999996E-2</v>
      </c>
      <c r="M303" s="71">
        <v>8.8900000000278534E-2</v>
      </c>
      <c r="N303" s="72">
        <v>33286.498699999996</v>
      </c>
      <c r="O303" s="80">
        <v>99.901110000000003</v>
      </c>
      <c r="P303" s="118" t="s">
        <v>3308</v>
      </c>
      <c r="Q303" s="72">
        <v>153.661475448</v>
      </c>
      <c r="R303" s="73">
        <v>2.6629198959999997E-5</v>
      </c>
      <c r="S303" s="73">
        <f t="shared" si="4"/>
        <v>2.1331258971225421E-3</v>
      </c>
      <c r="T303" s="73">
        <f>Q303/'סכום נכסי הקרן'!$C$41</f>
        <v>4.9668789054046233E-4</v>
      </c>
    </row>
    <row r="304" spans="1:20">
      <c r="A304" s="69" t="s">
        <v>1008</v>
      </c>
      <c r="B304" s="54" t="s">
        <v>1009</v>
      </c>
      <c r="C304" s="70" t="s">
        <v>29</v>
      </c>
      <c r="D304" s="70" t="s">
        <v>807</v>
      </c>
      <c r="E304" s="118" t="s">
        <v>3308</v>
      </c>
      <c r="F304" s="70" t="s">
        <v>3192</v>
      </c>
      <c r="G304" s="54" t="s">
        <v>1010</v>
      </c>
      <c r="H304" s="54" t="s">
        <v>843</v>
      </c>
      <c r="I304" s="118" t="s">
        <v>3308</v>
      </c>
      <c r="J304" s="72">
        <v>3.5700000000055954</v>
      </c>
      <c r="K304" s="70" t="s">
        <v>134</v>
      </c>
      <c r="L304" s="71">
        <v>6.3750000000000001E-2</v>
      </c>
      <c r="M304" s="71">
        <v>5.8600000000118835E-2</v>
      </c>
      <c r="N304" s="72">
        <v>45912.411999999989</v>
      </c>
      <c r="O304" s="80">
        <v>104.10454</v>
      </c>
      <c r="P304" s="118" t="s">
        <v>3308</v>
      </c>
      <c r="Q304" s="72">
        <v>173.35937837899999</v>
      </c>
      <c r="R304" s="73">
        <v>9.1824823999999981E-5</v>
      </c>
      <c r="S304" s="73">
        <f t="shared" si="4"/>
        <v>2.4065718388500855E-3</v>
      </c>
      <c r="T304" s="73">
        <f>Q304/'סכום נכסי הקרן'!$C$41</f>
        <v>5.6035843532954992E-4</v>
      </c>
    </row>
    <row r="305" spans="1:20">
      <c r="A305" s="69" t="s">
        <v>1011</v>
      </c>
      <c r="B305" s="54" t="s">
        <v>1012</v>
      </c>
      <c r="C305" s="70" t="s">
        <v>29</v>
      </c>
      <c r="D305" s="70" t="s">
        <v>807</v>
      </c>
      <c r="E305" s="118" t="s">
        <v>3308</v>
      </c>
      <c r="F305" s="70" t="s">
        <v>3186</v>
      </c>
      <c r="G305" s="54" t="s">
        <v>829</v>
      </c>
      <c r="H305" s="54" t="s">
        <v>809</v>
      </c>
      <c r="I305" s="118" t="s">
        <v>3308</v>
      </c>
      <c r="J305" s="72">
        <v>6.4899999999886342</v>
      </c>
      <c r="K305" s="70" t="s">
        <v>134</v>
      </c>
      <c r="L305" s="71">
        <v>8.5000000000000006E-2</v>
      </c>
      <c r="M305" s="71">
        <v>9.1799999999840537E-2</v>
      </c>
      <c r="N305" s="72">
        <v>65589.16</v>
      </c>
      <c r="O305" s="80">
        <v>99.108279999999993</v>
      </c>
      <c r="P305" s="118" t="s">
        <v>3308</v>
      </c>
      <c r="Q305" s="72">
        <v>235.77054853199999</v>
      </c>
      <c r="R305" s="73">
        <v>8.7452213333333342E-5</v>
      </c>
      <c r="S305" s="73">
        <f t="shared" si="4"/>
        <v>3.2729626042318619E-3</v>
      </c>
      <c r="T305" s="73">
        <f>Q305/'סכום נכסי הקרן'!$C$41</f>
        <v>7.6209327068160043E-4</v>
      </c>
    </row>
    <row r="306" spans="1:20">
      <c r="A306" s="69" t="s">
        <v>1013</v>
      </c>
      <c r="B306" s="54" t="s">
        <v>1014</v>
      </c>
      <c r="C306" s="70" t="s">
        <v>29</v>
      </c>
      <c r="D306" s="70" t="s">
        <v>807</v>
      </c>
      <c r="E306" s="118" t="s">
        <v>3308</v>
      </c>
      <c r="F306" s="70" t="s">
        <v>812</v>
      </c>
      <c r="G306" s="54" t="s">
        <v>829</v>
      </c>
      <c r="H306" s="54" t="s">
        <v>809</v>
      </c>
      <c r="I306" s="118" t="s">
        <v>3308</v>
      </c>
      <c r="J306" s="72">
        <v>3.5999999999792189</v>
      </c>
      <c r="K306" s="70" t="s">
        <v>137</v>
      </c>
      <c r="L306" s="71">
        <v>8.5000000000000006E-2</v>
      </c>
      <c r="M306" s="71">
        <v>7.9599999999641527E-2</v>
      </c>
      <c r="N306" s="72">
        <v>16397.29</v>
      </c>
      <c r="O306" s="80">
        <v>101.61441000000001</v>
      </c>
      <c r="P306" s="118" t="s">
        <v>3308</v>
      </c>
      <c r="Q306" s="72">
        <v>76.993477081000009</v>
      </c>
      <c r="R306" s="73">
        <v>2.1863053333333335E-5</v>
      </c>
      <c r="S306" s="73">
        <f t="shared" si="4"/>
        <v>1.0688220934502923E-3</v>
      </c>
      <c r="T306" s="73">
        <f>Q306/'סכום נכסי הקרן'!$C$41</f>
        <v>2.4886997606422541E-4</v>
      </c>
    </row>
    <row r="307" spans="1:20">
      <c r="A307" s="69" t="s">
        <v>1015</v>
      </c>
      <c r="B307" s="54" t="s">
        <v>1016</v>
      </c>
      <c r="C307" s="70" t="s">
        <v>29</v>
      </c>
      <c r="D307" s="70" t="s">
        <v>807</v>
      </c>
      <c r="E307" s="118" t="s">
        <v>3308</v>
      </c>
      <c r="F307" s="70" t="s">
        <v>812</v>
      </c>
      <c r="G307" s="54" t="s">
        <v>829</v>
      </c>
      <c r="H307" s="54" t="s">
        <v>809</v>
      </c>
      <c r="I307" s="118" t="s">
        <v>3308</v>
      </c>
      <c r="J307" s="72">
        <v>3.940000000022235</v>
      </c>
      <c r="K307" s="70" t="s">
        <v>137</v>
      </c>
      <c r="L307" s="71">
        <v>8.5000000000000006E-2</v>
      </c>
      <c r="M307" s="71">
        <v>8.2000000000392384E-2</v>
      </c>
      <c r="N307" s="72">
        <v>16397.29</v>
      </c>
      <c r="O307" s="80">
        <v>100.90441</v>
      </c>
      <c r="P307" s="118" t="s">
        <v>3308</v>
      </c>
      <c r="Q307" s="72">
        <v>76.455508394999995</v>
      </c>
      <c r="R307" s="73">
        <v>2.1863053333333335E-5</v>
      </c>
      <c r="S307" s="73">
        <f t="shared" si="4"/>
        <v>1.0613540216216058E-3</v>
      </c>
      <c r="T307" s="73">
        <f>Q307/'סכום נכסי הקרן'!$C$41</f>
        <v>2.4713107221049669E-4</v>
      </c>
    </row>
    <row r="308" spans="1:20">
      <c r="A308" s="69" t="s">
        <v>1017</v>
      </c>
      <c r="B308" s="54" t="s">
        <v>1018</v>
      </c>
      <c r="C308" s="70" t="s">
        <v>29</v>
      </c>
      <c r="D308" s="70" t="s">
        <v>807</v>
      </c>
      <c r="E308" s="118" t="s">
        <v>3308</v>
      </c>
      <c r="F308" s="70" t="s">
        <v>3182</v>
      </c>
      <c r="G308" s="54" t="s">
        <v>1020</v>
      </c>
      <c r="H308" s="54" t="s">
        <v>843</v>
      </c>
      <c r="I308" s="118" t="s">
        <v>3308</v>
      </c>
      <c r="J308" s="72">
        <v>3.5000000000161289</v>
      </c>
      <c r="K308" s="70" t="s">
        <v>136</v>
      </c>
      <c r="L308" s="71">
        <v>2.6249999999999999E-2</v>
      </c>
      <c r="M308" s="71">
        <v>0.1004000000003613</v>
      </c>
      <c r="N308" s="72">
        <v>29597.108449999996</v>
      </c>
      <c r="O308" s="80">
        <v>78.332139999999995</v>
      </c>
      <c r="P308" s="118" t="s">
        <v>3308</v>
      </c>
      <c r="Q308" s="72">
        <v>93.005127890999987</v>
      </c>
      <c r="R308" s="73">
        <v>1.2369132843256073E-4</v>
      </c>
      <c r="S308" s="73">
        <f t="shared" si="4"/>
        <v>1.2910955481266551E-3</v>
      </c>
      <c r="T308" s="73">
        <f>Q308/'סכום נכסי הקרן'!$C$41</f>
        <v>3.0062525852329988E-4</v>
      </c>
    </row>
    <row r="309" spans="1:20">
      <c r="A309" s="69" t="s">
        <v>1021</v>
      </c>
      <c r="B309" s="54" t="s">
        <v>1022</v>
      </c>
      <c r="C309" s="70" t="s">
        <v>29</v>
      </c>
      <c r="D309" s="70" t="s">
        <v>807</v>
      </c>
      <c r="E309" s="118" t="s">
        <v>3308</v>
      </c>
      <c r="F309" s="70" t="s">
        <v>966</v>
      </c>
      <c r="G309" s="54" t="s">
        <v>1020</v>
      </c>
      <c r="H309" s="54" t="s">
        <v>843</v>
      </c>
      <c r="I309" s="118" t="s">
        <v>3308</v>
      </c>
      <c r="J309" s="72">
        <v>3.5799999999966849</v>
      </c>
      <c r="K309" s="70" t="s">
        <v>134</v>
      </c>
      <c r="L309" s="71">
        <v>7.3749999999999996E-2</v>
      </c>
      <c r="M309" s="71">
        <v>6.619999999993692E-2</v>
      </c>
      <c r="N309" s="72">
        <v>49191.87</v>
      </c>
      <c r="O309" s="80">
        <v>104.84385</v>
      </c>
      <c r="P309" s="118" t="s">
        <v>3308</v>
      </c>
      <c r="Q309" s="72">
        <v>187.06125203900001</v>
      </c>
      <c r="R309" s="73">
        <v>4.4719881818181819E-5</v>
      </c>
      <c r="S309" s="73">
        <f t="shared" si="4"/>
        <v>2.5967810077913152E-3</v>
      </c>
      <c r="T309" s="73">
        <f>Q309/'סכום נכסי הקרן'!$C$41</f>
        <v>6.0464770630521726E-4</v>
      </c>
    </row>
    <row r="310" spans="1:20">
      <c r="A310" s="69" t="s">
        <v>1023</v>
      </c>
      <c r="B310" s="54" t="s">
        <v>1024</v>
      </c>
      <c r="C310" s="70" t="s">
        <v>29</v>
      </c>
      <c r="D310" s="70" t="s">
        <v>807</v>
      </c>
      <c r="E310" s="118" t="s">
        <v>3308</v>
      </c>
      <c r="F310" s="70" t="s">
        <v>3187</v>
      </c>
      <c r="G310" s="54" t="s">
        <v>1025</v>
      </c>
      <c r="H310" s="54" t="s">
        <v>809</v>
      </c>
      <c r="I310" s="118" t="s">
        <v>3308</v>
      </c>
      <c r="J310" s="72">
        <v>1.9300000000029656</v>
      </c>
      <c r="K310" s="70" t="s">
        <v>137</v>
      </c>
      <c r="L310" s="71">
        <v>0.06</v>
      </c>
      <c r="M310" s="71">
        <v>7.2500000000013984E-2</v>
      </c>
      <c r="N310" s="72">
        <v>38861.577299999997</v>
      </c>
      <c r="O310" s="80">
        <v>99.523330000000001</v>
      </c>
      <c r="P310" s="118" t="s">
        <v>3308</v>
      </c>
      <c r="Q310" s="72">
        <v>178.719486179</v>
      </c>
      <c r="R310" s="73">
        <v>3.1089261839999999E-5</v>
      </c>
      <c r="S310" s="73">
        <f t="shared" si="4"/>
        <v>2.4809807609706973E-3</v>
      </c>
      <c r="T310" s="73">
        <f>Q310/'סכום נכסי הקרן'!$C$41</f>
        <v>5.7768418746416623E-4</v>
      </c>
    </row>
    <row r="311" spans="1:20">
      <c r="A311" s="69" t="s">
        <v>1026</v>
      </c>
      <c r="B311" s="54" t="s">
        <v>1027</v>
      </c>
      <c r="C311" s="70" t="s">
        <v>29</v>
      </c>
      <c r="D311" s="70" t="s">
        <v>807</v>
      </c>
      <c r="E311" s="118" t="s">
        <v>3308</v>
      </c>
      <c r="F311" s="70" t="s">
        <v>3187</v>
      </c>
      <c r="G311" s="54" t="s">
        <v>1025</v>
      </c>
      <c r="H311" s="54" t="s">
        <v>809</v>
      </c>
      <c r="I311" s="118" t="s">
        <v>3308</v>
      </c>
      <c r="J311" s="72">
        <v>1.9099999999839568</v>
      </c>
      <c r="K311" s="70" t="s">
        <v>136</v>
      </c>
      <c r="L311" s="71">
        <v>0.05</v>
      </c>
      <c r="M311" s="71">
        <v>5.0099999999693716E-2</v>
      </c>
      <c r="N311" s="72">
        <v>16397.29</v>
      </c>
      <c r="O311" s="80">
        <v>104.23363000000001</v>
      </c>
      <c r="P311" s="118" t="s">
        <v>3308</v>
      </c>
      <c r="Q311" s="72">
        <v>68.564223710000007</v>
      </c>
      <c r="R311" s="73">
        <v>1.6397290000000002E-5</v>
      </c>
      <c r="S311" s="73">
        <f t="shared" si="4"/>
        <v>9.5180734654209682E-4</v>
      </c>
      <c r="T311" s="73">
        <f>Q311/'סכום נכסי הקרן'!$C$41</f>
        <v>2.2162366684152192E-4</v>
      </c>
    </row>
    <row r="312" spans="1:20">
      <c r="A312" s="69" t="s">
        <v>1028</v>
      </c>
      <c r="B312" s="54" t="s">
        <v>1029</v>
      </c>
      <c r="C312" s="70" t="s">
        <v>29</v>
      </c>
      <c r="D312" s="70" t="s">
        <v>807</v>
      </c>
      <c r="E312" s="118" t="s">
        <v>3308</v>
      </c>
      <c r="F312" s="70" t="s">
        <v>3192</v>
      </c>
      <c r="G312" s="54" t="s">
        <v>1020</v>
      </c>
      <c r="H312" s="54" t="s">
        <v>843</v>
      </c>
      <c r="I312" s="118" t="s">
        <v>3308</v>
      </c>
      <c r="J312" s="72">
        <v>6.0200000000208513</v>
      </c>
      <c r="K312" s="70" t="s">
        <v>134</v>
      </c>
      <c r="L312" s="71">
        <v>5.1249999999999997E-2</v>
      </c>
      <c r="M312" s="71">
        <v>7.8000000000231676E-2</v>
      </c>
      <c r="N312" s="72">
        <v>36074.038</v>
      </c>
      <c r="O312" s="80">
        <v>85.774169999999998</v>
      </c>
      <c r="P312" s="118" t="s">
        <v>3308</v>
      </c>
      <c r="Q312" s="72">
        <v>112.227379283</v>
      </c>
      <c r="R312" s="73">
        <v>1.8037018999999999E-5</v>
      </c>
      <c r="S312" s="73">
        <f t="shared" si="4"/>
        <v>1.5579385035631394E-3</v>
      </c>
      <c r="T312" s="73">
        <f>Q312/'סכום נכסי הקרן'!$C$41</f>
        <v>3.6275833037813753E-4</v>
      </c>
    </row>
    <row r="313" spans="1:20">
      <c r="A313" s="120" t="s">
        <v>3308</v>
      </c>
      <c r="B313" s="121" t="s">
        <v>3308</v>
      </c>
      <c r="C313" s="121" t="s">
        <v>3308</v>
      </c>
      <c r="D313" s="121" t="s">
        <v>3308</v>
      </c>
      <c r="E313" s="121" t="s">
        <v>3308</v>
      </c>
      <c r="F313" s="121" t="s">
        <v>3308</v>
      </c>
      <c r="G313" s="121" t="s">
        <v>3308</v>
      </c>
      <c r="H313" s="121" t="s">
        <v>3308</v>
      </c>
      <c r="I313" s="121" t="s">
        <v>3308</v>
      </c>
      <c r="J313" s="121" t="s">
        <v>3308</v>
      </c>
      <c r="K313" s="121" t="s">
        <v>3308</v>
      </c>
      <c r="L313" s="121" t="s">
        <v>3308</v>
      </c>
      <c r="M313" s="121" t="s">
        <v>3308</v>
      </c>
      <c r="N313" s="121" t="s">
        <v>3308</v>
      </c>
      <c r="O313" s="121" t="s">
        <v>3308</v>
      </c>
      <c r="P313" s="121" t="s">
        <v>3308</v>
      </c>
      <c r="Q313" s="121" t="s">
        <v>3308</v>
      </c>
      <c r="R313" s="121" t="s">
        <v>3308</v>
      </c>
      <c r="S313" s="121" t="s">
        <v>3308</v>
      </c>
      <c r="T313" s="121" t="s">
        <v>3308</v>
      </c>
    </row>
    <row r="314" spans="1:20">
      <c r="A314" s="120" t="s">
        <v>3308</v>
      </c>
      <c r="B314" s="121" t="s">
        <v>3308</v>
      </c>
      <c r="C314" s="121" t="s">
        <v>3308</v>
      </c>
      <c r="D314" s="121" t="s">
        <v>3308</v>
      </c>
      <c r="E314" s="121" t="s">
        <v>3308</v>
      </c>
      <c r="F314" s="121" t="s">
        <v>3308</v>
      </c>
      <c r="G314" s="121" t="s">
        <v>3308</v>
      </c>
      <c r="H314" s="121" t="s">
        <v>3308</v>
      </c>
      <c r="I314" s="121" t="s">
        <v>3308</v>
      </c>
      <c r="J314" s="121" t="s">
        <v>3308</v>
      </c>
      <c r="K314" s="121" t="s">
        <v>3308</v>
      </c>
      <c r="L314" s="121" t="s">
        <v>3308</v>
      </c>
      <c r="M314" s="121" t="s">
        <v>3308</v>
      </c>
      <c r="N314" s="121" t="s">
        <v>3308</v>
      </c>
      <c r="O314" s="121" t="s">
        <v>3308</v>
      </c>
      <c r="P314" s="121" t="s">
        <v>3308</v>
      </c>
      <c r="Q314" s="121" t="s">
        <v>3308</v>
      </c>
      <c r="R314" s="121" t="s">
        <v>3308</v>
      </c>
      <c r="S314" s="121" t="s">
        <v>3308</v>
      </c>
      <c r="T314" s="121" t="s">
        <v>3308</v>
      </c>
    </row>
    <row r="315" spans="1:20">
      <c r="A315" s="120" t="s">
        <v>3308</v>
      </c>
      <c r="B315" s="121" t="s">
        <v>3308</v>
      </c>
      <c r="C315" s="121" t="s">
        <v>3308</v>
      </c>
      <c r="D315" s="121" t="s">
        <v>3308</v>
      </c>
      <c r="E315" s="121" t="s">
        <v>3308</v>
      </c>
      <c r="F315" s="121" t="s">
        <v>3308</v>
      </c>
      <c r="G315" s="121" t="s">
        <v>3308</v>
      </c>
      <c r="H315" s="121" t="s">
        <v>3308</v>
      </c>
      <c r="I315" s="121" t="s">
        <v>3308</v>
      </c>
      <c r="J315" s="121" t="s">
        <v>3308</v>
      </c>
      <c r="K315" s="121" t="s">
        <v>3308</v>
      </c>
      <c r="L315" s="121" t="s">
        <v>3308</v>
      </c>
      <c r="M315" s="121" t="s">
        <v>3308</v>
      </c>
      <c r="N315" s="121" t="s">
        <v>3308</v>
      </c>
      <c r="O315" s="121" t="s">
        <v>3308</v>
      </c>
      <c r="P315" s="121" t="s">
        <v>3308</v>
      </c>
      <c r="Q315" s="121" t="s">
        <v>3308</v>
      </c>
      <c r="R315" s="121" t="s">
        <v>3308</v>
      </c>
      <c r="S315" s="121" t="s">
        <v>3308</v>
      </c>
      <c r="T315" s="121" t="s">
        <v>3308</v>
      </c>
    </row>
    <row r="316" spans="1:20">
      <c r="A316" s="75" t="s">
        <v>213</v>
      </c>
      <c r="B316" s="124" t="s">
        <v>3308</v>
      </c>
      <c r="C316" s="124" t="s">
        <v>3308</v>
      </c>
      <c r="D316" s="124" t="s">
        <v>3308</v>
      </c>
      <c r="E316" s="124" t="s">
        <v>3308</v>
      </c>
      <c r="F316" s="124" t="s">
        <v>3308</v>
      </c>
      <c r="G316" s="124" t="s">
        <v>3308</v>
      </c>
      <c r="H316" s="124" t="s">
        <v>3308</v>
      </c>
      <c r="I316" s="124" t="s">
        <v>3308</v>
      </c>
      <c r="J316" s="124" t="s">
        <v>3308</v>
      </c>
      <c r="K316" s="121" t="s">
        <v>3308</v>
      </c>
      <c r="L316" s="121" t="s">
        <v>3308</v>
      </c>
      <c r="M316" s="121" t="s">
        <v>3308</v>
      </c>
      <c r="N316" s="121" t="s">
        <v>3308</v>
      </c>
      <c r="O316" s="121" t="s">
        <v>3308</v>
      </c>
      <c r="P316" s="121" t="s">
        <v>3308</v>
      </c>
      <c r="Q316" s="121" t="s">
        <v>3308</v>
      </c>
      <c r="R316" s="121" t="s">
        <v>3308</v>
      </c>
      <c r="S316" s="121" t="s">
        <v>3308</v>
      </c>
      <c r="T316" s="121" t="s">
        <v>3308</v>
      </c>
    </row>
    <row r="317" spans="1:20">
      <c r="A317" s="75" t="s">
        <v>115</v>
      </c>
      <c r="B317" s="124" t="s">
        <v>3308</v>
      </c>
      <c r="C317" s="124" t="s">
        <v>3308</v>
      </c>
      <c r="D317" s="124" t="s">
        <v>3308</v>
      </c>
      <c r="E317" s="124" t="s">
        <v>3308</v>
      </c>
      <c r="F317" s="124" t="s">
        <v>3308</v>
      </c>
      <c r="G317" s="124" t="s">
        <v>3308</v>
      </c>
      <c r="H317" s="124" t="s">
        <v>3308</v>
      </c>
      <c r="I317" s="124" t="s">
        <v>3308</v>
      </c>
      <c r="J317" s="124" t="s">
        <v>3308</v>
      </c>
      <c r="K317" s="121" t="s">
        <v>3308</v>
      </c>
      <c r="L317" s="121" t="s">
        <v>3308</v>
      </c>
      <c r="M317" s="121" t="s">
        <v>3308</v>
      </c>
      <c r="N317" s="121" t="s">
        <v>3308</v>
      </c>
      <c r="O317" s="121" t="s">
        <v>3308</v>
      </c>
      <c r="P317" s="121" t="s">
        <v>3308</v>
      </c>
      <c r="Q317" s="121" t="s">
        <v>3308</v>
      </c>
      <c r="R317" s="121" t="s">
        <v>3308</v>
      </c>
      <c r="S317" s="121" t="s">
        <v>3308</v>
      </c>
      <c r="T317" s="121" t="s">
        <v>3308</v>
      </c>
    </row>
    <row r="318" spans="1:20">
      <c r="A318" s="75" t="s">
        <v>196</v>
      </c>
      <c r="B318" s="124" t="s">
        <v>3308</v>
      </c>
      <c r="C318" s="124" t="s">
        <v>3308</v>
      </c>
      <c r="D318" s="124" t="s">
        <v>3308</v>
      </c>
      <c r="E318" s="124" t="s">
        <v>3308</v>
      </c>
      <c r="F318" s="124" t="s">
        <v>3308</v>
      </c>
      <c r="G318" s="124" t="s">
        <v>3308</v>
      </c>
      <c r="H318" s="124" t="s">
        <v>3308</v>
      </c>
      <c r="I318" s="124" t="s">
        <v>3308</v>
      </c>
      <c r="J318" s="124" t="s">
        <v>3308</v>
      </c>
      <c r="K318" s="121" t="s">
        <v>3308</v>
      </c>
      <c r="L318" s="121" t="s">
        <v>3308</v>
      </c>
      <c r="M318" s="121" t="s">
        <v>3308</v>
      </c>
      <c r="N318" s="121" t="s">
        <v>3308</v>
      </c>
      <c r="O318" s="121" t="s">
        <v>3308</v>
      </c>
      <c r="P318" s="121" t="s">
        <v>3308</v>
      </c>
      <c r="Q318" s="121" t="s">
        <v>3308</v>
      </c>
      <c r="R318" s="121" t="s">
        <v>3308</v>
      </c>
      <c r="S318" s="121" t="s">
        <v>3308</v>
      </c>
      <c r="T318" s="121" t="s">
        <v>3308</v>
      </c>
    </row>
    <row r="319" spans="1:20">
      <c r="A319" s="75" t="s">
        <v>204</v>
      </c>
      <c r="B319" s="124" t="s">
        <v>3308</v>
      </c>
      <c r="C319" s="124" t="s">
        <v>3308</v>
      </c>
      <c r="D319" s="124" t="s">
        <v>3308</v>
      </c>
      <c r="E319" s="124" t="s">
        <v>3308</v>
      </c>
      <c r="F319" s="124" t="s">
        <v>3308</v>
      </c>
      <c r="G319" s="124" t="s">
        <v>3308</v>
      </c>
      <c r="H319" s="124" t="s">
        <v>3308</v>
      </c>
      <c r="I319" s="124" t="s">
        <v>3308</v>
      </c>
      <c r="J319" s="124" t="s">
        <v>3308</v>
      </c>
      <c r="K319" s="121" t="s">
        <v>3308</v>
      </c>
      <c r="L319" s="121" t="s">
        <v>3308</v>
      </c>
      <c r="M319" s="121" t="s">
        <v>3308</v>
      </c>
      <c r="N319" s="121" t="s">
        <v>3308</v>
      </c>
      <c r="O319" s="121" t="s">
        <v>3308</v>
      </c>
      <c r="P319" s="121" t="s">
        <v>3308</v>
      </c>
      <c r="Q319" s="121" t="s">
        <v>3308</v>
      </c>
      <c r="R319" s="121" t="s">
        <v>3308</v>
      </c>
      <c r="S319" s="121" t="s">
        <v>3308</v>
      </c>
      <c r="T319" s="121" t="s">
        <v>3308</v>
      </c>
    </row>
    <row r="320" spans="1:20">
      <c r="A320" s="75" t="s">
        <v>209</v>
      </c>
      <c r="B320" s="125" t="s">
        <v>3308</v>
      </c>
      <c r="C320" s="125" t="s">
        <v>3308</v>
      </c>
      <c r="D320" s="125" t="s">
        <v>3308</v>
      </c>
      <c r="E320" s="125" t="s">
        <v>3308</v>
      </c>
      <c r="F320" s="125" t="s">
        <v>3308</v>
      </c>
      <c r="G320" s="125" t="s">
        <v>3308</v>
      </c>
      <c r="H320" s="125" t="s">
        <v>3308</v>
      </c>
      <c r="I320" s="125" t="s">
        <v>3308</v>
      </c>
      <c r="J320" s="125" t="s">
        <v>3308</v>
      </c>
      <c r="K320" s="121" t="s">
        <v>3308</v>
      </c>
      <c r="L320" s="121" t="s">
        <v>3308</v>
      </c>
      <c r="M320" s="121" t="s">
        <v>3308</v>
      </c>
      <c r="N320" s="121" t="s">
        <v>3308</v>
      </c>
      <c r="O320" s="121" t="s">
        <v>3308</v>
      </c>
      <c r="P320" s="121" t="s">
        <v>3308</v>
      </c>
      <c r="Q320" s="121" t="s">
        <v>3308</v>
      </c>
      <c r="R320" s="121" t="s">
        <v>3308</v>
      </c>
      <c r="S320" s="121" t="s">
        <v>3308</v>
      </c>
      <c r="T320" s="121" t="s">
        <v>3308</v>
      </c>
    </row>
    <row r="321" spans="1:5" hidden="1">
      <c r="B321" s="1"/>
      <c r="C321" s="1"/>
      <c r="D321" s="1"/>
      <c r="E321" s="1"/>
    </row>
    <row r="322" spans="1:5" hidden="1">
      <c r="B322" s="1"/>
      <c r="C322" s="1"/>
      <c r="D322" s="1"/>
      <c r="E322" s="1"/>
    </row>
    <row r="323" spans="1:5" hidden="1">
      <c r="B323" s="1"/>
      <c r="C323" s="1"/>
      <c r="D323" s="1"/>
      <c r="E323" s="1"/>
    </row>
    <row r="324" spans="1:5" hidden="1">
      <c r="B324" s="1"/>
      <c r="C324" s="1"/>
      <c r="D324" s="1"/>
      <c r="E324" s="1"/>
    </row>
    <row r="325" spans="1:5" hidden="1">
      <c r="B325" s="1"/>
      <c r="C325" s="1"/>
      <c r="D325" s="1"/>
      <c r="E325" s="1"/>
    </row>
    <row r="326" spans="1:5" hidden="1">
      <c r="B326" s="1"/>
      <c r="C326" s="1"/>
      <c r="D326" s="1"/>
      <c r="E326" s="1"/>
    </row>
    <row r="327" spans="1:5" hidden="1">
      <c r="B327" s="1"/>
      <c r="C327" s="1"/>
      <c r="D327" s="1"/>
      <c r="E327" s="1"/>
    </row>
    <row r="328" spans="1:5" hidden="1">
      <c r="B328" s="1"/>
      <c r="C328" s="1"/>
      <c r="D328" s="1"/>
      <c r="E328" s="1"/>
    </row>
    <row r="329" spans="1:5" hidden="1">
      <c r="B329" s="1"/>
      <c r="C329" s="1"/>
      <c r="D329" s="1"/>
      <c r="E329" s="1"/>
    </row>
    <row r="330" spans="1:5" hidden="1">
      <c r="B330" s="1"/>
      <c r="C330" s="1"/>
      <c r="D330" s="1"/>
      <c r="E330" s="1"/>
    </row>
    <row r="331" spans="1:5" hidden="1">
      <c r="B331" s="1"/>
      <c r="C331" s="1"/>
      <c r="D331" s="1"/>
      <c r="E331" s="1"/>
    </row>
    <row r="332" spans="1:5" hidden="1">
      <c r="B332" s="1"/>
      <c r="C332" s="1"/>
      <c r="D332" s="1"/>
      <c r="E332" s="1"/>
    </row>
    <row r="333" spans="1:5" hidden="1">
      <c r="B333" s="1"/>
      <c r="C333" s="1"/>
      <c r="D333" s="1"/>
      <c r="E333" s="1"/>
    </row>
    <row r="334" spans="1:5" hidden="1">
      <c r="B334" s="1"/>
      <c r="C334" s="1"/>
      <c r="D334" s="1"/>
      <c r="E334" s="1"/>
    </row>
    <row r="335" spans="1:5" hidden="1">
      <c r="A335" s="1"/>
      <c r="B335" s="1"/>
      <c r="C335" s="1"/>
      <c r="D335" s="1"/>
      <c r="E335" s="1"/>
    </row>
    <row r="336" spans="1:5" hidden="1">
      <c r="A336" s="1"/>
      <c r="B336" s="1"/>
      <c r="C336" s="1"/>
      <c r="D336" s="1"/>
      <c r="E336" s="1"/>
    </row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="1" customFormat="1" hidden="1"/>
    <row r="674" s="1" customFormat="1" hidden="1"/>
    <row r="675" s="1" customFormat="1" hidden="1"/>
    <row r="676" s="1" customFormat="1" hidden="1"/>
    <row r="677" s="1" customFormat="1" hidden="1"/>
    <row r="678" s="1" customFormat="1" hidden="1"/>
    <row r="679" s="1" customFormat="1" hidden="1"/>
    <row r="680" s="1" customFormat="1" hidden="1"/>
    <row r="681" s="1" customFormat="1" hidden="1"/>
    <row r="682" s="1" customFormat="1" hidden="1"/>
    <row r="683" s="1" customFormat="1" hidden="1"/>
    <row r="684" s="1" customFormat="1" hidden="1"/>
    <row r="685" s="1" customFormat="1" hidden="1"/>
    <row r="686" s="1" customFormat="1" hidden="1"/>
    <row r="687" s="1" customFormat="1" hidden="1"/>
    <row r="688" s="1" customFormat="1" hidden="1"/>
    <row r="689" s="1" customFormat="1" hidden="1"/>
    <row r="690" s="1" customFormat="1" hidden="1"/>
    <row r="691" s="1" customFormat="1" hidden="1"/>
    <row r="692" s="1" customFormat="1" hidden="1"/>
    <row r="693" s="1" customFormat="1" hidden="1"/>
    <row r="694" s="1" customFormat="1" hidden="1"/>
    <row r="695" s="1" customFormat="1" hidden="1"/>
    <row r="696" s="1" customFormat="1" hidden="1"/>
    <row r="697" s="1" customFormat="1" hidden="1"/>
    <row r="698" s="1" customFormat="1" hidden="1"/>
    <row r="699" s="1" customFormat="1" hidden="1"/>
    <row r="700" s="1" customFormat="1" hidden="1"/>
    <row r="701" s="1" customFormat="1" hidden="1"/>
    <row r="702" s="1" customFormat="1" hidden="1"/>
    <row r="703" s="1" customFormat="1" hidden="1"/>
    <row r="704" s="1" customFormat="1" hidden="1"/>
    <row r="705" s="1" customFormat="1" hidden="1"/>
    <row r="706" s="1" customFormat="1" hidden="1"/>
    <row r="707" s="1" customFormat="1" hidden="1"/>
    <row r="708" s="1" customFormat="1" hidden="1"/>
    <row r="709" s="1" customFormat="1" hidden="1"/>
    <row r="710" s="1" customFormat="1" hidden="1"/>
    <row r="711" s="1" customFormat="1" hidden="1"/>
    <row r="712" s="1" customFormat="1" hidden="1"/>
    <row r="713" s="1" customFormat="1" hidden="1"/>
    <row r="714" s="1" customFormat="1" hidden="1"/>
    <row r="715" s="1" customFormat="1" hidden="1"/>
    <row r="716" s="1" customFormat="1" hidden="1"/>
    <row r="717" s="1" customFormat="1" hidden="1"/>
    <row r="718" s="1" customFormat="1" hidden="1"/>
    <row r="719" s="1" customFormat="1" hidden="1"/>
    <row r="720" s="1" customFormat="1" hidden="1"/>
    <row r="721" s="1" customFormat="1" hidden="1"/>
    <row r="722" s="1" customFormat="1" hidden="1"/>
    <row r="723" s="1" customFormat="1" hidden="1"/>
    <row r="724" s="1" customFormat="1" hidden="1"/>
    <row r="725" s="1" customFormat="1" hidden="1"/>
    <row r="726" s="1" customFormat="1" hidden="1"/>
    <row r="727" s="1" customFormat="1" hidden="1"/>
    <row r="728" s="1" customFormat="1" hidden="1"/>
    <row r="729" s="1" customFormat="1" hidden="1"/>
    <row r="730" s="1" customFormat="1" hidden="1"/>
    <row r="731" s="1" customFormat="1" hidden="1"/>
    <row r="732" s="1" customFormat="1" hidden="1"/>
    <row r="733" s="1" customFormat="1" hidden="1"/>
    <row r="734" s="1" customFormat="1" hidden="1"/>
    <row r="735" s="1" customFormat="1" hidden="1"/>
    <row r="736" s="1" customFormat="1" hidden="1"/>
    <row r="737" s="1" customFormat="1" hidden="1"/>
    <row r="738" s="1" customFormat="1" hidden="1"/>
    <row r="739" s="1" customFormat="1" hidden="1"/>
    <row r="740" s="1" customFormat="1" hidden="1"/>
    <row r="741" s="1" customFormat="1" hidden="1"/>
    <row r="742" s="1" customFormat="1" hidden="1"/>
    <row r="743" s="1" customFormat="1" hidden="1"/>
    <row r="744" s="1" customFormat="1" hidden="1"/>
    <row r="745" s="1" customFormat="1" hidden="1"/>
    <row r="746" s="1" customFormat="1" hidden="1"/>
    <row r="747" s="1" customFormat="1" hidden="1"/>
    <row r="748" s="1" customFormat="1" hidden="1"/>
    <row r="749" s="1" customFormat="1" hidden="1"/>
    <row r="750" s="1" customFormat="1" hidden="1"/>
    <row r="751" s="1" customFormat="1" hidden="1"/>
    <row r="752" s="1" customFormat="1" hidden="1"/>
    <row r="753" s="1" customFormat="1" hidden="1"/>
    <row r="754" s="1" customFormat="1" hidden="1"/>
    <row r="755" s="1" customFormat="1" hidden="1"/>
    <row r="756" s="1" customFormat="1" hidden="1"/>
    <row r="757" s="1" customFormat="1" hidden="1"/>
    <row r="758" s="1" customFormat="1" hidden="1"/>
    <row r="759" s="1" customFormat="1" hidden="1"/>
    <row r="760" s="1" customFormat="1" hidden="1"/>
    <row r="761" s="1" customFormat="1" hidden="1"/>
    <row r="762" s="1" customFormat="1" hidden="1"/>
    <row r="763" s="1" customFormat="1" hidden="1"/>
    <row r="764" s="1" customFormat="1" hidden="1"/>
    <row r="765" s="1" customFormat="1" hidden="1"/>
    <row r="766" s="1" customFormat="1" hidden="1"/>
    <row r="767" s="1" customFormat="1" hidden="1"/>
    <row r="768" s="1" customFormat="1" hidden="1"/>
    <row r="769" spans="1:5" hidden="1">
      <c r="A769" s="1"/>
      <c r="B769" s="1"/>
      <c r="C769" s="1"/>
      <c r="D769" s="1"/>
      <c r="E769" s="1"/>
    </row>
    <row r="770" spans="1:5" hidden="1">
      <c r="A770" s="1"/>
      <c r="B770" s="1"/>
      <c r="C770" s="1"/>
      <c r="D770" s="1"/>
      <c r="E770" s="1"/>
    </row>
    <row r="771" spans="1:5" hidden="1">
      <c r="A771" s="1"/>
      <c r="B771" s="1"/>
      <c r="C771" s="1"/>
      <c r="D771" s="1"/>
      <c r="E771" s="1"/>
    </row>
    <row r="772" spans="1:5" hidden="1">
      <c r="A772" s="1"/>
      <c r="B772" s="1"/>
      <c r="C772" s="1"/>
      <c r="D772" s="1"/>
      <c r="E772" s="1"/>
    </row>
    <row r="773" spans="1:5" hidden="1">
      <c r="A773" s="1"/>
      <c r="B773" s="1"/>
      <c r="C773" s="1"/>
      <c r="D773" s="1"/>
      <c r="E773" s="1"/>
    </row>
    <row r="774" spans="1:5" hidden="1">
      <c r="A774" s="1"/>
      <c r="B774" s="1"/>
      <c r="C774" s="1"/>
      <c r="D774" s="1"/>
      <c r="E774" s="1"/>
    </row>
    <row r="775" spans="1:5" hidden="1">
      <c r="A775" s="1"/>
      <c r="B775" s="1"/>
      <c r="C775" s="1"/>
      <c r="D775" s="1"/>
      <c r="E775" s="1"/>
    </row>
    <row r="776" spans="1:5" hidden="1">
      <c r="A776" s="1"/>
      <c r="B776" s="1"/>
      <c r="C776" s="1"/>
      <c r="D776" s="1"/>
      <c r="E776" s="1"/>
    </row>
    <row r="777" spans="1:5" hidden="1">
      <c r="A777" s="1"/>
      <c r="B777" s="1"/>
      <c r="C777" s="1"/>
      <c r="D777" s="1"/>
      <c r="E777" s="1"/>
    </row>
    <row r="778" spans="1:5" hidden="1">
      <c r="A778" s="1"/>
      <c r="B778" s="1"/>
      <c r="C778" s="1"/>
      <c r="D778" s="1"/>
      <c r="E778" s="1"/>
    </row>
    <row r="779" spans="1:5" hidden="1">
      <c r="A779" s="1"/>
      <c r="B779" s="1"/>
      <c r="C779" s="1"/>
      <c r="D779" s="1"/>
      <c r="E779" s="1"/>
    </row>
    <row r="780" spans="1:5" hidden="1">
      <c r="A780" s="1"/>
      <c r="B780" s="1"/>
      <c r="C780" s="1"/>
      <c r="D780" s="1"/>
      <c r="E780" s="1"/>
    </row>
    <row r="781" spans="1:5" hidden="1">
      <c r="A781" s="1"/>
      <c r="B781" s="1"/>
      <c r="C781" s="1"/>
      <c r="D781" s="1"/>
      <c r="E781" s="1"/>
    </row>
    <row r="782" spans="1:5" hidden="1">
      <c r="A782" s="1"/>
      <c r="B782" s="1"/>
      <c r="C782" s="1"/>
      <c r="D782" s="1"/>
      <c r="E782" s="1"/>
    </row>
    <row r="783" spans="1:5" hidden="1">
      <c r="B783" s="1"/>
      <c r="C783" s="1"/>
      <c r="D783" s="1"/>
      <c r="E783" s="1"/>
    </row>
    <row r="784" spans="1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A799" s="1"/>
      <c r="B799" s="1"/>
      <c r="C799" s="1"/>
      <c r="D799" s="1"/>
      <c r="E799" s="1"/>
    </row>
    <row r="800" spans="1:5" hidden="1">
      <c r="A800" s="1"/>
      <c r="B800" s="1"/>
      <c r="C800" s="1"/>
      <c r="D800" s="1"/>
      <c r="E800" s="1"/>
    </row>
    <row r="801" s="1" customFormat="1" hidden="1"/>
    <row r="802" s="1" customFormat="1" hidden="1"/>
    <row r="803" s="1" customFormat="1" hidden="1"/>
    <row r="804" s="1" customFormat="1" hidden="1"/>
    <row r="805" s="1" customFormat="1" hidden="1"/>
    <row r="806" s="1" customFormat="1" hidden="1"/>
    <row r="807" s="1" customFormat="1" hidden="1"/>
    <row r="808" s="1" customFormat="1" hidden="1"/>
    <row r="809" s="1" customFormat="1" hidden="1"/>
    <row r="810" s="1" customFormat="1" hidden="1"/>
    <row r="811" s="1" customFormat="1" hidden="1"/>
    <row r="812" s="1" customFormat="1" hidden="1"/>
    <row r="813" s="1" customFormat="1" hidden="1"/>
    <row r="814" s="1" customFormat="1" hidden="1"/>
    <row r="815" s="1" customFormat="1" hidden="1"/>
    <row r="816" s="1" customFormat="1" hidden="1"/>
    <row r="817" s="1" customFormat="1" hidden="1"/>
    <row r="818" s="1" customFormat="1" hidden="1"/>
    <row r="819" s="1" customFormat="1" hidden="1"/>
    <row r="820" s="1" customFormat="1" hidden="1"/>
    <row r="821" s="1" customFormat="1" hidden="1"/>
    <row r="822" s="1" customFormat="1" hidden="1"/>
    <row r="823" s="1" customFormat="1" hidden="1"/>
    <row r="824" s="1" customFormat="1" hidden="1"/>
    <row r="825" s="1" customFormat="1" hidden="1"/>
    <row r="826" s="1" customFormat="1" hidden="1"/>
    <row r="827" s="1" customFormat="1" hidden="1"/>
    <row r="828" s="1" customFormat="1" hidden="1"/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2.7109375" style="2" bestFit="1" customWidth="1"/>
    <col min="2" max="2" width="60.140625" style="2" bestFit="1" customWidth="1"/>
    <col min="3" max="3" width="13.28515625" style="2" customWidth="1"/>
    <col min="4" max="4" width="12.28515625" style="2" customWidth="1"/>
    <col min="5" max="5" width="14.42578125" style="2" customWidth="1"/>
    <col min="6" max="6" width="44.7109375" style="2" bestFit="1" customWidth="1"/>
    <col min="7" max="7" width="12.28515625" style="1" bestFit="1" customWidth="1"/>
    <col min="8" max="8" width="14.5703125" style="1" customWidth="1"/>
    <col min="9" max="9" width="13.140625" style="1" bestFit="1" customWidth="1"/>
    <col min="10" max="10" width="33.28515625" style="1" customWidth="1"/>
    <col min="11" max="11" width="11.28515625" style="1" customWidth="1"/>
    <col min="12" max="12" width="23.7109375" style="1" customWidth="1"/>
    <col min="13" max="13" width="28" style="1" customWidth="1"/>
    <col min="14" max="14" width="26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221</v>
      </c>
    </row>
    <row r="2" spans="1:14">
      <c r="A2" s="36" t="s">
        <v>147</v>
      </c>
      <c r="B2" s="36" t="s">
        <v>222</v>
      </c>
    </row>
    <row r="3" spans="1:14">
      <c r="A3" s="36" t="s">
        <v>149</v>
      </c>
      <c r="B3" s="36" t="s">
        <v>223</v>
      </c>
    </row>
    <row r="4" spans="1:14">
      <c r="A4" s="36" t="s">
        <v>150</v>
      </c>
      <c r="B4" s="36">
        <v>9454</v>
      </c>
    </row>
    <row r="5" spans="1:14" ht="18.75">
      <c r="A5" s="146" t="s">
        <v>95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8"/>
    </row>
    <row r="6" spans="1:14" s="3" customFormat="1">
      <c r="A6" s="37" t="s">
        <v>118</v>
      </c>
      <c r="B6" s="38" t="s">
        <v>48</v>
      </c>
      <c r="C6" s="38" t="s">
        <v>122</v>
      </c>
      <c r="D6" s="38" t="s">
        <v>180</v>
      </c>
      <c r="E6" s="38" t="s">
        <v>120</v>
      </c>
      <c r="F6" s="38" t="s">
        <v>70</v>
      </c>
      <c r="G6" s="38" t="s">
        <v>106</v>
      </c>
      <c r="H6" s="39" t="s">
        <v>198</v>
      </c>
      <c r="I6" s="39" t="s">
        <v>197</v>
      </c>
      <c r="J6" s="38" t="s">
        <v>212</v>
      </c>
      <c r="K6" s="39" t="s">
        <v>66</v>
      </c>
      <c r="L6" s="39" t="s">
        <v>63</v>
      </c>
      <c r="M6" s="39" t="s">
        <v>151</v>
      </c>
      <c r="N6" s="41" t="s">
        <v>153</v>
      </c>
    </row>
    <row r="7" spans="1:14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114" t="s">
        <v>3308</v>
      </c>
      <c r="G7" s="114" t="s">
        <v>3308</v>
      </c>
      <c r="H7" s="12" t="s">
        <v>205</v>
      </c>
      <c r="I7" s="114" t="s">
        <v>3308</v>
      </c>
      <c r="J7" s="12" t="s">
        <v>201</v>
      </c>
      <c r="K7" s="12" t="s">
        <v>201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31</v>
      </c>
      <c r="B9" s="116" t="s">
        <v>3308</v>
      </c>
      <c r="C9" s="116" t="s">
        <v>3308</v>
      </c>
      <c r="D9" s="116" t="s">
        <v>3308</v>
      </c>
      <c r="E9" s="116" t="s">
        <v>3308</v>
      </c>
      <c r="F9" s="116" t="s">
        <v>3308</v>
      </c>
      <c r="G9" s="116" t="s">
        <v>3308</v>
      </c>
      <c r="H9" s="116" t="s">
        <v>3308</v>
      </c>
      <c r="I9" s="116" t="s">
        <v>3308</v>
      </c>
      <c r="J9" s="61">
        <v>26.722038174000001</v>
      </c>
      <c r="K9" s="61">
        <v>44468.57646292101</v>
      </c>
      <c r="L9" s="116" t="s">
        <v>3308</v>
      </c>
      <c r="M9" s="62">
        <f>IFERROR(K9/$K$9,0)</f>
        <v>1</v>
      </c>
      <c r="N9" s="62">
        <f>K9/'סכום נכסי הקרן'!$C$41</f>
        <v>0.14373806690525934</v>
      </c>
    </row>
    <row r="10" spans="1:14">
      <c r="A10" s="63" t="s">
        <v>190</v>
      </c>
      <c r="B10" s="117" t="s">
        <v>3308</v>
      </c>
      <c r="C10" s="117" t="s">
        <v>3308</v>
      </c>
      <c r="D10" s="117" t="s">
        <v>3308</v>
      </c>
      <c r="E10" s="117" t="s">
        <v>3308</v>
      </c>
      <c r="F10" s="117" t="s">
        <v>3308</v>
      </c>
      <c r="G10" s="117" t="s">
        <v>3308</v>
      </c>
      <c r="H10" s="117" t="s">
        <v>3308</v>
      </c>
      <c r="I10" s="117" t="s">
        <v>3308</v>
      </c>
      <c r="J10" s="66">
        <v>22.478302073000002</v>
      </c>
      <c r="K10" s="66">
        <v>33119.792413983996</v>
      </c>
      <c r="L10" s="117" t="s">
        <v>3308</v>
      </c>
      <c r="M10" s="67">
        <f t="shared" ref="M10:M73" si="0">IFERROR(K10/$K$9,0)</f>
        <v>0.74479092987381978</v>
      </c>
      <c r="N10" s="67">
        <f>K10/'סכום נכסי הקרן'!$C$41</f>
        <v>0.10705480850863341</v>
      </c>
    </row>
    <row r="11" spans="1:14">
      <c r="A11" s="68" t="s">
        <v>1030</v>
      </c>
      <c r="B11" s="117" t="s">
        <v>3308</v>
      </c>
      <c r="C11" s="117" t="s">
        <v>3308</v>
      </c>
      <c r="D11" s="117" t="s">
        <v>3308</v>
      </c>
      <c r="E11" s="117" t="s">
        <v>3308</v>
      </c>
      <c r="F11" s="117" t="s">
        <v>3308</v>
      </c>
      <c r="G11" s="117" t="s">
        <v>3308</v>
      </c>
      <c r="H11" s="117" t="s">
        <v>3308</v>
      </c>
      <c r="I11" s="117" t="s">
        <v>3308</v>
      </c>
      <c r="J11" s="66">
        <v>3.106466701</v>
      </c>
      <c r="K11" s="66">
        <v>20553.752083749998</v>
      </c>
      <c r="L11" s="117" t="s">
        <v>3308</v>
      </c>
      <c r="M11" s="67">
        <f t="shared" si="0"/>
        <v>0.46220845636667096</v>
      </c>
      <c r="N11" s="67">
        <f>K11/'סכום נכסי הקרן'!$C$41</f>
        <v>6.6436950025409197E-2</v>
      </c>
    </row>
    <row r="12" spans="1:14">
      <c r="A12" s="69" t="s">
        <v>1031</v>
      </c>
      <c r="B12" s="54" t="s">
        <v>1032</v>
      </c>
      <c r="C12" s="70" t="s">
        <v>123</v>
      </c>
      <c r="D12" s="70" t="s">
        <v>29</v>
      </c>
      <c r="E12" s="54" t="s">
        <v>625</v>
      </c>
      <c r="F12" s="70" t="s">
        <v>320</v>
      </c>
      <c r="G12" s="70" t="s">
        <v>135</v>
      </c>
      <c r="H12" s="72">
        <v>15658.839342999998</v>
      </c>
      <c r="I12" s="80">
        <v>2400</v>
      </c>
      <c r="J12" s="118" t="s">
        <v>3308</v>
      </c>
      <c r="K12" s="72">
        <v>375.81214422199992</v>
      </c>
      <c r="L12" s="73">
        <v>6.9769183551069189E-5</v>
      </c>
      <c r="M12" s="73">
        <f t="shared" si="0"/>
        <v>8.4511845018326887E-3</v>
      </c>
      <c r="N12" s="73">
        <f>K12/'סכום נכסי הקרן'!$C$41</f>
        <v>1.2147569233531177E-3</v>
      </c>
    </row>
    <row r="13" spans="1:14">
      <c r="A13" s="69" t="s">
        <v>1033</v>
      </c>
      <c r="B13" s="54" t="s">
        <v>1034</v>
      </c>
      <c r="C13" s="70" t="s">
        <v>123</v>
      </c>
      <c r="D13" s="70" t="s">
        <v>29</v>
      </c>
      <c r="E13" s="54" t="s">
        <v>1035</v>
      </c>
      <c r="F13" s="70" t="s">
        <v>657</v>
      </c>
      <c r="G13" s="70" t="s">
        <v>135</v>
      </c>
      <c r="H13" s="72">
        <v>1972.4916599999999</v>
      </c>
      <c r="I13" s="80">
        <v>27680</v>
      </c>
      <c r="J13" s="118" t="s">
        <v>3308</v>
      </c>
      <c r="K13" s="72">
        <v>545.98569203599993</v>
      </c>
      <c r="L13" s="73">
        <v>3.516283769524905E-5</v>
      </c>
      <c r="M13" s="73">
        <f t="shared" si="0"/>
        <v>1.2278011473815813E-2</v>
      </c>
      <c r="N13" s="73">
        <f>K13/'סכום נכסי הקרן'!$C$41</f>
        <v>1.7648176346868789E-3</v>
      </c>
    </row>
    <row r="14" spans="1:14">
      <c r="A14" s="69" t="s">
        <v>1036</v>
      </c>
      <c r="B14" s="54" t="s">
        <v>1037</v>
      </c>
      <c r="C14" s="70" t="s">
        <v>123</v>
      </c>
      <c r="D14" s="70" t="s">
        <v>29</v>
      </c>
      <c r="E14" s="54" t="s">
        <v>820</v>
      </c>
      <c r="F14" s="70" t="s">
        <v>456</v>
      </c>
      <c r="G14" s="70" t="s">
        <v>135</v>
      </c>
      <c r="H14" s="72">
        <v>71689.236334999994</v>
      </c>
      <c r="I14" s="80">
        <v>1818</v>
      </c>
      <c r="J14" s="118" t="s">
        <v>3308</v>
      </c>
      <c r="K14" s="72">
        <v>1303.310316563</v>
      </c>
      <c r="L14" s="73">
        <v>5.5597614793487789E-5</v>
      </c>
      <c r="M14" s="73">
        <f t="shared" si="0"/>
        <v>2.9308568437078981E-2</v>
      </c>
      <c r="N14" s="73">
        <f>K14/'סכום נכסי הקרן'!$C$41</f>
        <v>4.2127569709062302E-3</v>
      </c>
    </row>
    <row r="15" spans="1:14">
      <c r="A15" s="69" t="s">
        <v>1038</v>
      </c>
      <c r="B15" s="54" t="s">
        <v>1039</v>
      </c>
      <c r="C15" s="70" t="s">
        <v>123</v>
      </c>
      <c r="D15" s="70" t="s">
        <v>29</v>
      </c>
      <c r="E15" s="54" t="s">
        <v>804</v>
      </c>
      <c r="F15" s="70" t="s">
        <v>663</v>
      </c>
      <c r="G15" s="70" t="s">
        <v>135</v>
      </c>
      <c r="H15" s="72">
        <v>1712.495412</v>
      </c>
      <c r="I15" s="80">
        <v>77500</v>
      </c>
      <c r="J15" s="72">
        <v>3.106466701</v>
      </c>
      <c r="K15" s="72">
        <v>1330.2904110940001</v>
      </c>
      <c r="L15" s="73">
        <v>3.8522994341322518E-5</v>
      </c>
      <c r="M15" s="73">
        <f t="shared" si="0"/>
        <v>2.9915291131552838E-2</v>
      </c>
      <c r="N15" s="73">
        <f>K15/'סכום נכסי הקרן'!$C$41</f>
        <v>4.2999661181574523E-3</v>
      </c>
    </row>
    <row r="16" spans="1:14">
      <c r="A16" s="69" t="s">
        <v>1040</v>
      </c>
      <c r="B16" s="54" t="s">
        <v>1041</v>
      </c>
      <c r="C16" s="70" t="s">
        <v>123</v>
      </c>
      <c r="D16" s="70" t="s">
        <v>29</v>
      </c>
      <c r="E16" s="54" t="s">
        <v>1042</v>
      </c>
      <c r="F16" s="70" t="s">
        <v>543</v>
      </c>
      <c r="G16" s="70" t="s">
        <v>135</v>
      </c>
      <c r="H16" s="72">
        <v>417.07956899999999</v>
      </c>
      <c r="I16" s="80">
        <v>152920</v>
      </c>
      <c r="J16" s="118" t="s">
        <v>3308</v>
      </c>
      <c r="K16" s="72">
        <v>637.79807614999993</v>
      </c>
      <c r="L16" s="73">
        <v>1.0863124670033679E-4</v>
      </c>
      <c r="M16" s="73">
        <f t="shared" si="0"/>
        <v>1.4342669068388362E-2</v>
      </c>
      <c r="N16" s="73">
        <f>K16/'סכום נכסי הקרן'!$C$41</f>
        <v>2.0615875261519997E-3</v>
      </c>
    </row>
    <row r="17" spans="1:14">
      <c r="A17" s="69" t="s">
        <v>1043</v>
      </c>
      <c r="B17" s="54" t="s">
        <v>1044</v>
      </c>
      <c r="C17" s="70" t="s">
        <v>123</v>
      </c>
      <c r="D17" s="70" t="s">
        <v>29</v>
      </c>
      <c r="E17" s="54" t="s">
        <v>349</v>
      </c>
      <c r="F17" s="70" t="s">
        <v>337</v>
      </c>
      <c r="G17" s="70" t="s">
        <v>135</v>
      </c>
      <c r="H17" s="72">
        <v>15459.82692</v>
      </c>
      <c r="I17" s="80">
        <v>2000</v>
      </c>
      <c r="J17" s="118" t="s">
        <v>3308</v>
      </c>
      <c r="K17" s="72">
        <v>309.19653839399996</v>
      </c>
      <c r="L17" s="73">
        <v>3.2870321576783928E-5</v>
      </c>
      <c r="M17" s="73">
        <f t="shared" si="0"/>
        <v>6.9531467608776642E-3</v>
      </c>
      <c r="N17" s="73">
        <f>K17/'סכום נכסי הקרן'!$C$41</f>
        <v>9.9943187431712093E-4</v>
      </c>
    </row>
    <row r="18" spans="1:14">
      <c r="A18" s="69" t="s">
        <v>1045</v>
      </c>
      <c r="B18" s="54" t="s">
        <v>1046</v>
      </c>
      <c r="C18" s="70" t="s">
        <v>123</v>
      </c>
      <c r="D18" s="70" t="s">
        <v>29</v>
      </c>
      <c r="E18" s="54" t="s">
        <v>759</v>
      </c>
      <c r="F18" s="70" t="s">
        <v>657</v>
      </c>
      <c r="G18" s="70" t="s">
        <v>135</v>
      </c>
      <c r="H18" s="72">
        <v>6543.7495999999992</v>
      </c>
      <c r="I18" s="80">
        <v>7120</v>
      </c>
      <c r="J18" s="118" t="s">
        <v>3308</v>
      </c>
      <c r="K18" s="72">
        <v>465.914971541</v>
      </c>
      <c r="L18" s="73">
        <v>5.5522561281808406E-5</v>
      </c>
      <c r="M18" s="73">
        <f t="shared" si="0"/>
        <v>1.0477397942555937E-2</v>
      </c>
      <c r="N18" s="73">
        <f>K18/'סכום נכסי הקרן'!$C$41</f>
        <v>1.5060009264601319E-3</v>
      </c>
    </row>
    <row r="19" spans="1:14">
      <c r="A19" s="69" t="s">
        <v>1047</v>
      </c>
      <c r="B19" s="54" t="s">
        <v>1048</v>
      </c>
      <c r="C19" s="70" t="s">
        <v>123</v>
      </c>
      <c r="D19" s="70" t="s">
        <v>29</v>
      </c>
      <c r="E19" s="54" t="s">
        <v>1049</v>
      </c>
      <c r="F19" s="70" t="s">
        <v>129</v>
      </c>
      <c r="G19" s="70" t="s">
        <v>135</v>
      </c>
      <c r="H19" s="72">
        <v>6567.5420459999996</v>
      </c>
      <c r="I19" s="80">
        <v>4850</v>
      </c>
      <c r="J19" s="118" t="s">
        <v>3308</v>
      </c>
      <c r="K19" s="72">
        <v>318.52578922999999</v>
      </c>
      <c r="L19" s="73">
        <v>3.7086024479634876E-5</v>
      </c>
      <c r="M19" s="73">
        <f t="shared" si="0"/>
        <v>7.1629409926264364E-3</v>
      </c>
      <c r="N19" s="73">
        <f>K19/'סכום נכסי הקרן'!$C$41</f>
        <v>1.0295872916365634E-3</v>
      </c>
    </row>
    <row r="20" spans="1:14">
      <c r="A20" s="69" t="s">
        <v>1050</v>
      </c>
      <c r="B20" s="54" t="s">
        <v>1051</v>
      </c>
      <c r="C20" s="70" t="s">
        <v>123</v>
      </c>
      <c r="D20" s="70" t="s">
        <v>29</v>
      </c>
      <c r="E20" s="54" t="s">
        <v>762</v>
      </c>
      <c r="F20" s="70" t="s">
        <v>657</v>
      </c>
      <c r="G20" s="70" t="s">
        <v>135</v>
      </c>
      <c r="H20" s="72">
        <v>36339.610616999998</v>
      </c>
      <c r="I20" s="80">
        <v>1336</v>
      </c>
      <c r="J20" s="118" t="s">
        <v>3308</v>
      </c>
      <c r="K20" s="72">
        <v>485.49719783800009</v>
      </c>
      <c r="L20" s="73">
        <v>6.6326515348966993E-5</v>
      </c>
      <c r="M20" s="73">
        <f t="shared" si="0"/>
        <v>1.0917758931249341E-2</v>
      </c>
      <c r="N20" s="73">
        <f>K20/'סכום נכסי הקרן'!$C$41</f>
        <v>1.5692975637154104E-3</v>
      </c>
    </row>
    <row r="21" spans="1:14">
      <c r="A21" s="69" t="s">
        <v>1052</v>
      </c>
      <c r="B21" s="54" t="s">
        <v>1053</v>
      </c>
      <c r="C21" s="70" t="s">
        <v>123</v>
      </c>
      <c r="D21" s="70" t="s">
        <v>29</v>
      </c>
      <c r="E21" s="54" t="s">
        <v>357</v>
      </c>
      <c r="F21" s="70" t="s">
        <v>337</v>
      </c>
      <c r="G21" s="70" t="s">
        <v>135</v>
      </c>
      <c r="H21" s="72">
        <v>4741.3696440000003</v>
      </c>
      <c r="I21" s="80">
        <v>6200</v>
      </c>
      <c r="J21" s="118" t="s">
        <v>3308</v>
      </c>
      <c r="K21" s="72">
        <v>293.96491791199998</v>
      </c>
      <c r="L21" s="73">
        <v>3.8311788590360533E-5</v>
      </c>
      <c r="M21" s="73">
        <f t="shared" si="0"/>
        <v>6.6106212812347418E-3</v>
      </c>
      <c r="N21" s="73">
        <f>K21/'סכום נכסי הקרן'!$C$41</f>
        <v>9.5019792400745048E-4</v>
      </c>
    </row>
    <row r="22" spans="1:14">
      <c r="A22" s="69" t="s">
        <v>1054</v>
      </c>
      <c r="B22" s="54" t="s">
        <v>1055</v>
      </c>
      <c r="C22" s="70" t="s">
        <v>123</v>
      </c>
      <c r="D22" s="70" t="s">
        <v>29</v>
      </c>
      <c r="E22" s="54" t="s">
        <v>605</v>
      </c>
      <c r="F22" s="70" t="s">
        <v>606</v>
      </c>
      <c r="G22" s="70" t="s">
        <v>135</v>
      </c>
      <c r="H22" s="72">
        <v>970.43254999999999</v>
      </c>
      <c r="I22" s="80">
        <v>5701</v>
      </c>
      <c r="J22" s="118" t="s">
        <v>3308</v>
      </c>
      <c r="K22" s="72">
        <v>55.324359682000001</v>
      </c>
      <c r="L22" s="73">
        <v>9.585390643868228E-6</v>
      </c>
      <c r="M22" s="73">
        <f t="shared" si="0"/>
        <v>1.2441225710953623E-3</v>
      </c>
      <c r="N22" s="73">
        <f>K22/'סכום נכסי הקרן'!$C$41</f>
        <v>1.7882777336244844E-4</v>
      </c>
    </row>
    <row r="23" spans="1:14">
      <c r="A23" s="69" t="s">
        <v>1056</v>
      </c>
      <c r="B23" s="54" t="s">
        <v>1057</v>
      </c>
      <c r="C23" s="70" t="s">
        <v>123</v>
      </c>
      <c r="D23" s="70" t="s">
        <v>29</v>
      </c>
      <c r="E23" s="54" t="s">
        <v>460</v>
      </c>
      <c r="F23" s="70" t="s">
        <v>159</v>
      </c>
      <c r="G23" s="70" t="s">
        <v>135</v>
      </c>
      <c r="H23" s="72">
        <v>140254.83912300001</v>
      </c>
      <c r="I23" s="80">
        <v>495</v>
      </c>
      <c r="J23" s="118" t="s">
        <v>3308</v>
      </c>
      <c r="K23" s="72">
        <v>694.26145366000003</v>
      </c>
      <c r="L23" s="73">
        <v>5.0691608072526718E-5</v>
      </c>
      <c r="M23" s="73">
        <f t="shared" si="0"/>
        <v>1.5612405632973033E-2</v>
      </c>
      <c r="N23" s="73">
        <f>K23/'סכום נכסי הקרן'!$C$41</f>
        <v>2.2440970054243255E-3</v>
      </c>
    </row>
    <row r="24" spans="1:14">
      <c r="A24" s="69" t="s">
        <v>1058</v>
      </c>
      <c r="B24" s="54" t="s">
        <v>1059</v>
      </c>
      <c r="C24" s="70" t="s">
        <v>123</v>
      </c>
      <c r="D24" s="70" t="s">
        <v>29</v>
      </c>
      <c r="E24" s="54" t="s">
        <v>365</v>
      </c>
      <c r="F24" s="70" t="s">
        <v>337</v>
      </c>
      <c r="G24" s="70" t="s">
        <v>135</v>
      </c>
      <c r="H24" s="72">
        <v>2220.6018469999999</v>
      </c>
      <c r="I24" s="80">
        <v>37170</v>
      </c>
      <c r="J24" s="118" t="s">
        <v>3308</v>
      </c>
      <c r="K24" s="72">
        <v>825.39770636399999</v>
      </c>
      <c r="L24" s="73">
        <v>9.0897533889655569E-5</v>
      </c>
      <c r="M24" s="73">
        <f t="shared" si="0"/>
        <v>1.856137011834046E-2</v>
      </c>
      <c r="N24" s="73">
        <f>K24/'סכום נכסי הקרן'!$C$41</f>
        <v>2.6679754599233025E-3</v>
      </c>
    </row>
    <row r="25" spans="1:14">
      <c r="A25" s="69" t="s">
        <v>1060</v>
      </c>
      <c r="B25" s="54" t="s">
        <v>1061</v>
      </c>
      <c r="C25" s="70" t="s">
        <v>123</v>
      </c>
      <c r="D25" s="70" t="s">
        <v>29</v>
      </c>
      <c r="E25" s="54" t="s">
        <v>1062</v>
      </c>
      <c r="F25" s="70" t="s">
        <v>308</v>
      </c>
      <c r="G25" s="70" t="s">
        <v>135</v>
      </c>
      <c r="H25" s="72">
        <v>1761.9497530000001</v>
      </c>
      <c r="I25" s="80">
        <v>14990</v>
      </c>
      <c r="J25" s="118" t="s">
        <v>3308</v>
      </c>
      <c r="K25" s="72">
        <v>264.11626796500002</v>
      </c>
      <c r="L25" s="73">
        <v>1.7561537431859889E-5</v>
      </c>
      <c r="M25" s="73">
        <f t="shared" si="0"/>
        <v>5.9393911155493509E-3</v>
      </c>
      <c r="N25" s="73">
        <f>K25/'סכום נכסי הקרן'!$C$41</f>
        <v>8.5371659754333547E-4</v>
      </c>
    </row>
    <row r="26" spans="1:14">
      <c r="A26" s="69" t="s">
        <v>1063</v>
      </c>
      <c r="B26" s="54" t="s">
        <v>1064</v>
      </c>
      <c r="C26" s="70" t="s">
        <v>123</v>
      </c>
      <c r="D26" s="70" t="s">
        <v>29</v>
      </c>
      <c r="E26" s="54" t="s">
        <v>1065</v>
      </c>
      <c r="F26" s="70" t="s">
        <v>308</v>
      </c>
      <c r="G26" s="70" t="s">
        <v>135</v>
      </c>
      <c r="H26" s="72">
        <v>47475.132443000002</v>
      </c>
      <c r="I26" s="80">
        <v>1835</v>
      </c>
      <c r="J26" s="118" t="s">
        <v>3308</v>
      </c>
      <c r="K26" s="72">
        <v>871.16868034200002</v>
      </c>
      <c r="L26" s="73">
        <v>3.8378899781798519E-5</v>
      </c>
      <c r="M26" s="73">
        <f t="shared" si="0"/>
        <v>1.9590658159889644E-2</v>
      </c>
      <c r="N26" s="73">
        <f>K26/'סכום נכסי הקרן'!$C$41</f>
        <v>2.8159233333042823E-3</v>
      </c>
    </row>
    <row r="27" spans="1:14">
      <c r="A27" s="69" t="s">
        <v>1066</v>
      </c>
      <c r="B27" s="54" t="s">
        <v>1067</v>
      </c>
      <c r="C27" s="70" t="s">
        <v>123</v>
      </c>
      <c r="D27" s="70" t="s">
        <v>29</v>
      </c>
      <c r="E27" s="54" t="s">
        <v>1068</v>
      </c>
      <c r="F27" s="70" t="s">
        <v>129</v>
      </c>
      <c r="G27" s="70" t="s">
        <v>135</v>
      </c>
      <c r="H27" s="72">
        <v>182.309166</v>
      </c>
      <c r="I27" s="80">
        <v>46450</v>
      </c>
      <c r="J27" s="118" t="s">
        <v>3308</v>
      </c>
      <c r="K27" s="72">
        <v>84.682607673999996</v>
      </c>
      <c r="L27" s="73">
        <v>9.8504437420705344E-6</v>
      </c>
      <c r="M27" s="73">
        <f t="shared" si="0"/>
        <v>1.9043246807014483E-3</v>
      </c>
      <c r="N27" s="73">
        <f>K27/'סכום נכסי הקרן'!$C$41</f>
        <v>2.7372394836400139E-4</v>
      </c>
    </row>
    <row r="28" spans="1:14">
      <c r="A28" s="69" t="s">
        <v>1069</v>
      </c>
      <c r="B28" s="54" t="s">
        <v>1070</v>
      </c>
      <c r="C28" s="70" t="s">
        <v>123</v>
      </c>
      <c r="D28" s="70" t="s">
        <v>29</v>
      </c>
      <c r="E28" s="54" t="s">
        <v>379</v>
      </c>
      <c r="F28" s="70" t="s">
        <v>380</v>
      </c>
      <c r="G28" s="70" t="s">
        <v>135</v>
      </c>
      <c r="H28" s="72">
        <v>10253.838763</v>
      </c>
      <c r="I28" s="80">
        <v>3807</v>
      </c>
      <c r="J28" s="118" t="s">
        <v>3308</v>
      </c>
      <c r="K28" s="72">
        <v>390.36364169399997</v>
      </c>
      <c r="L28" s="73">
        <v>4.0513905370119231E-5</v>
      </c>
      <c r="M28" s="73">
        <f t="shared" si="0"/>
        <v>8.7784155181916991E-3</v>
      </c>
      <c r="N28" s="73">
        <f>K28/'סכום נכסי הקרן'!$C$41</f>
        <v>1.2617924770760053E-3</v>
      </c>
    </row>
    <row r="29" spans="1:14">
      <c r="A29" s="69" t="s">
        <v>1071</v>
      </c>
      <c r="B29" s="54" t="s">
        <v>1072</v>
      </c>
      <c r="C29" s="70" t="s">
        <v>123</v>
      </c>
      <c r="D29" s="70" t="s">
        <v>29</v>
      </c>
      <c r="E29" s="54" t="s">
        <v>670</v>
      </c>
      <c r="F29" s="70" t="s">
        <v>380</v>
      </c>
      <c r="G29" s="70" t="s">
        <v>135</v>
      </c>
      <c r="H29" s="72">
        <v>8478.6101589999998</v>
      </c>
      <c r="I29" s="80">
        <v>2893</v>
      </c>
      <c r="J29" s="118" t="s">
        <v>3308</v>
      </c>
      <c r="K29" s="72">
        <v>245.28619190699996</v>
      </c>
      <c r="L29" s="73">
        <v>4.0622220941496867E-5</v>
      </c>
      <c r="M29" s="73">
        <f t="shared" si="0"/>
        <v>5.5159443233251601E-3</v>
      </c>
      <c r="N29" s="73">
        <f>K29/'סכום נכסי הקרן'!$C$41</f>
        <v>7.9285117419179718E-4</v>
      </c>
    </row>
    <row r="30" spans="1:14">
      <c r="A30" s="69" t="s">
        <v>1073</v>
      </c>
      <c r="B30" s="54" t="s">
        <v>1074</v>
      </c>
      <c r="C30" s="70" t="s">
        <v>123</v>
      </c>
      <c r="D30" s="70" t="s">
        <v>29</v>
      </c>
      <c r="E30" s="54" t="s">
        <v>1075</v>
      </c>
      <c r="F30" s="70" t="s">
        <v>543</v>
      </c>
      <c r="G30" s="70" t="s">
        <v>135</v>
      </c>
      <c r="H30" s="72">
        <v>193.13768500000003</v>
      </c>
      <c r="I30" s="80">
        <v>91410</v>
      </c>
      <c r="J30" s="118" t="s">
        <v>3308</v>
      </c>
      <c r="K30" s="72">
        <v>176.54715818400001</v>
      </c>
      <c r="L30" s="73">
        <v>2.5227912772081095E-5</v>
      </c>
      <c r="M30" s="73">
        <f t="shared" si="0"/>
        <v>3.9701553822216315E-3</v>
      </c>
      <c r="N30" s="73">
        <f>K30/'סכום נכסי הקרן'!$C$41</f>
        <v>5.7066245995404826E-4</v>
      </c>
    </row>
    <row r="31" spans="1:14">
      <c r="A31" s="69" t="s">
        <v>1076</v>
      </c>
      <c r="B31" s="54" t="s">
        <v>1077</v>
      </c>
      <c r="C31" s="70" t="s">
        <v>123</v>
      </c>
      <c r="D31" s="70" t="s">
        <v>29</v>
      </c>
      <c r="E31" s="54" t="s">
        <v>1078</v>
      </c>
      <c r="F31" s="70" t="s">
        <v>1079</v>
      </c>
      <c r="G31" s="70" t="s">
        <v>135</v>
      </c>
      <c r="H31" s="72">
        <v>3624.668729</v>
      </c>
      <c r="I31" s="80">
        <v>11090</v>
      </c>
      <c r="J31" s="118" t="s">
        <v>3308</v>
      </c>
      <c r="K31" s="72">
        <v>401.97576184400003</v>
      </c>
      <c r="L31" s="73">
        <v>3.2810781018467665E-5</v>
      </c>
      <c r="M31" s="73">
        <f t="shared" si="0"/>
        <v>9.0395464352041339E-3</v>
      </c>
      <c r="N31" s="73">
        <f>K31/'סכום נכסי הקרן'!$C$41</f>
        <v>1.2993269302965702E-3</v>
      </c>
    </row>
    <row r="32" spans="1:14">
      <c r="A32" s="69" t="s">
        <v>1080</v>
      </c>
      <c r="B32" s="54" t="s">
        <v>1081</v>
      </c>
      <c r="C32" s="70" t="s">
        <v>123</v>
      </c>
      <c r="D32" s="70" t="s">
        <v>29</v>
      </c>
      <c r="E32" s="54" t="s">
        <v>827</v>
      </c>
      <c r="F32" s="70" t="s">
        <v>1082</v>
      </c>
      <c r="G32" s="70" t="s">
        <v>135</v>
      </c>
      <c r="H32" s="72">
        <v>11031.931651000001</v>
      </c>
      <c r="I32" s="80">
        <v>3815</v>
      </c>
      <c r="J32" s="118" t="s">
        <v>3308</v>
      </c>
      <c r="K32" s="72">
        <v>420.86819249600001</v>
      </c>
      <c r="L32" s="73">
        <v>9.8422725731553544E-6</v>
      </c>
      <c r="M32" s="73">
        <f t="shared" si="0"/>
        <v>9.4643954444309734E-3</v>
      </c>
      <c r="N32" s="73">
        <f>K32/'סכום נכסי הקרן'!$C$41</f>
        <v>1.3603939056094508E-3</v>
      </c>
    </row>
    <row r="33" spans="1:14">
      <c r="A33" s="69" t="s">
        <v>1083</v>
      </c>
      <c r="B33" s="54" t="s">
        <v>1084</v>
      </c>
      <c r="C33" s="70" t="s">
        <v>123</v>
      </c>
      <c r="D33" s="70" t="s">
        <v>29</v>
      </c>
      <c r="E33" s="54" t="s">
        <v>388</v>
      </c>
      <c r="F33" s="70" t="s">
        <v>308</v>
      </c>
      <c r="G33" s="70" t="s">
        <v>135</v>
      </c>
      <c r="H33" s="72">
        <v>66218.119479000001</v>
      </c>
      <c r="I33" s="80">
        <v>2950</v>
      </c>
      <c r="J33" s="118" t="s">
        <v>3308</v>
      </c>
      <c r="K33" s="72">
        <v>1953.434524623</v>
      </c>
      <c r="L33" s="73">
        <v>4.3482847788963233E-5</v>
      </c>
      <c r="M33" s="73">
        <f t="shared" si="0"/>
        <v>4.3928424968850119E-2</v>
      </c>
      <c r="N33" s="73">
        <f>K33/'סכום נכסי הקרן'!$C$41</f>
        <v>6.3141868872152425E-3</v>
      </c>
    </row>
    <row r="34" spans="1:14">
      <c r="A34" s="69" t="s">
        <v>1085</v>
      </c>
      <c r="B34" s="54" t="s">
        <v>1086</v>
      </c>
      <c r="C34" s="70" t="s">
        <v>123</v>
      </c>
      <c r="D34" s="70" t="s">
        <v>29</v>
      </c>
      <c r="E34" s="54" t="s">
        <v>397</v>
      </c>
      <c r="F34" s="70" t="s">
        <v>337</v>
      </c>
      <c r="G34" s="70" t="s">
        <v>135</v>
      </c>
      <c r="H34" s="72">
        <v>72989.262564999997</v>
      </c>
      <c r="I34" s="80">
        <v>1070</v>
      </c>
      <c r="J34" s="118" t="s">
        <v>3308</v>
      </c>
      <c r="K34" s="72">
        <v>780.98510944800012</v>
      </c>
      <c r="L34" s="73">
        <v>9.6624927305687764E-5</v>
      </c>
      <c r="M34" s="73">
        <f t="shared" si="0"/>
        <v>1.7562628974624468E-2</v>
      </c>
      <c r="N34" s="73">
        <f>K34/'סכום נכסי הקרן'!$C$41</f>
        <v>2.5244183385868175E-3</v>
      </c>
    </row>
    <row r="35" spans="1:14">
      <c r="A35" s="69" t="s">
        <v>1087</v>
      </c>
      <c r="B35" s="54" t="s">
        <v>1088</v>
      </c>
      <c r="C35" s="70" t="s">
        <v>123</v>
      </c>
      <c r="D35" s="70" t="s">
        <v>29</v>
      </c>
      <c r="E35" s="54" t="s">
        <v>824</v>
      </c>
      <c r="F35" s="70" t="s">
        <v>308</v>
      </c>
      <c r="G35" s="70" t="s">
        <v>135</v>
      </c>
      <c r="H35" s="72">
        <v>10899.456345999999</v>
      </c>
      <c r="I35" s="80">
        <v>14260</v>
      </c>
      <c r="J35" s="118" t="s">
        <v>3308</v>
      </c>
      <c r="K35" s="72">
        <v>1554.2624749080003</v>
      </c>
      <c r="L35" s="73">
        <v>4.2263392410304973E-5</v>
      </c>
      <c r="M35" s="73">
        <f t="shared" si="0"/>
        <v>3.4951927822649831E-2</v>
      </c>
      <c r="N35" s="73">
        <f>K35/'סכום נכסי הקרן'!$C$41</f>
        <v>5.0239225398398361E-3</v>
      </c>
    </row>
    <row r="36" spans="1:14">
      <c r="A36" s="69" t="s">
        <v>1089</v>
      </c>
      <c r="B36" s="54" t="s">
        <v>1090</v>
      </c>
      <c r="C36" s="70" t="s">
        <v>123</v>
      </c>
      <c r="D36" s="70" t="s">
        <v>29</v>
      </c>
      <c r="E36" s="54" t="s">
        <v>408</v>
      </c>
      <c r="F36" s="70" t="s">
        <v>337</v>
      </c>
      <c r="G36" s="70" t="s">
        <v>135</v>
      </c>
      <c r="H36" s="72">
        <v>3084.5675109999997</v>
      </c>
      <c r="I36" s="80">
        <v>28100</v>
      </c>
      <c r="J36" s="118" t="s">
        <v>3308</v>
      </c>
      <c r="K36" s="72">
        <v>866.76347058099998</v>
      </c>
      <c r="L36" s="73">
        <v>6.4933428241353901E-5</v>
      </c>
      <c r="M36" s="73">
        <f t="shared" si="0"/>
        <v>1.9491594728779517E-2</v>
      </c>
      <c r="N36" s="73">
        <f>K36/'סכום נכסי הקרן'!$C$41</f>
        <v>2.8016841472155102E-3</v>
      </c>
    </row>
    <row r="37" spans="1:14">
      <c r="A37" s="69" t="s">
        <v>1091</v>
      </c>
      <c r="B37" s="54" t="s">
        <v>1092</v>
      </c>
      <c r="C37" s="70" t="s">
        <v>123</v>
      </c>
      <c r="D37" s="70" t="s">
        <v>29</v>
      </c>
      <c r="E37" s="54" t="s">
        <v>1093</v>
      </c>
      <c r="F37" s="70" t="s">
        <v>1079</v>
      </c>
      <c r="G37" s="70" t="s">
        <v>135</v>
      </c>
      <c r="H37" s="72">
        <v>511.16349000000002</v>
      </c>
      <c r="I37" s="80">
        <v>50140</v>
      </c>
      <c r="J37" s="118" t="s">
        <v>3308</v>
      </c>
      <c r="K37" s="72">
        <v>256.297373752</v>
      </c>
      <c r="L37" s="73">
        <v>1.7665528266915893E-5</v>
      </c>
      <c r="M37" s="73">
        <f t="shared" si="0"/>
        <v>5.7635614660547325E-3</v>
      </c>
      <c r="N37" s="73">
        <f>K37/'סכום נכסי הקרן'!$C$41</f>
        <v>8.2844318362034972E-4</v>
      </c>
    </row>
    <row r="38" spans="1:14">
      <c r="A38" s="69" t="s">
        <v>1094</v>
      </c>
      <c r="B38" s="54" t="s">
        <v>1095</v>
      </c>
      <c r="C38" s="70" t="s">
        <v>123</v>
      </c>
      <c r="D38" s="70" t="s">
        <v>29</v>
      </c>
      <c r="E38" s="54" t="s">
        <v>1096</v>
      </c>
      <c r="F38" s="70" t="s">
        <v>129</v>
      </c>
      <c r="G38" s="70" t="s">
        <v>135</v>
      </c>
      <c r="H38" s="72">
        <v>29409.632254</v>
      </c>
      <c r="I38" s="80">
        <v>1040</v>
      </c>
      <c r="J38" s="118" t="s">
        <v>3308</v>
      </c>
      <c r="K38" s="72">
        <v>305.86017548899997</v>
      </c>
      <c r="L38" s="73">
        <v>2.5054748828322512E-5</v>
      </c>
      <c r="M38" s="73">
        <f t="shared" si="0"/>
        <v>6.8781193331887676E-3</v>
      </c>
      <c r="N38" s="73">
        <f>K38/'סכום נכסי הקרן'!$C$41</f>
        <v>9.886475768962448E-4</v>
      </c>
    </row>
    <row r="39" spans="1:14">
      <c r="A39" s="69" t="s">
        <v>1097</v>
      </c>
      <c r="B39" s="54" t="s">
        <v>1098</v>
      </c>
      <c r="C39" s="70" t="s">
        <v>123</v>
      </c>
      <c r="D39" s="70" t="s">
        <v>29</v>
      </c>
      <c r="E39" s="54" t="s">
        <v>1099</v>
      </c>
      <c r="F39" s="70" t="s">
        <v>160</v>
      </c>
      <c r="G39" s="70" t="s">
        <v>135</v>
      </c>
      <c r="H39" s="72">
        <v>428.156881</v>
      </c>
      <c r="I39" s="80">
        <v>72500</v>
      </c>
      <c r="J39" s="118" t="s">
        <v>3308</v>
      </c>
      <c r="K39" s="72">
        <v>310.41373859199996</v>
      </c>
      <c r="L39" s="73">
        <v>6.7606805548693403E-6</v>
      </c>
      <c r="M39" s="73">
        <f t="shared" si="0"/>
        <v>6.980518903069239E-3</v>
      </c>
      <c r="N39" s="73">
        <f>K39/'סכום נכסי הקרן'!$C$41</f>
        <v>1.0033662931227937E-3</v>
      </c>
    </row>
    <row r="40" spans="1:14">
      <c r="A40" s="69" t="s">
        <v>1100</v>
      </c>
      <c r="B40" s="54" t="s">
        <v>1101</v>
      </c>
      <c r="C40" s="70" t="s">
        <v>123</v>
      </c>
      <c r="D40" s="70" t="s">
        <v>29</v>
      </c>
      <c r="E40" s="54" t="s">
        <v>336</v>
      </c>
      <c r="F40" s="70" t="s">
        <v>337</v>
      </c>
      <c r="G40" s="70" t="s">
        <v>135</v>
      </c>
      <c r="H40" s="72">
        <v>2993.9471210000002</v>
      </c>
      <c r="I40" s="80">
        <v>23780</v>
      </c>
      <c r="J40" s="118" t="s">
        <v>3308</v>
      </c>
      <c r="K40" s="72">
        <v>711.96062532500002</v>
      </c>
      <c r="L40" s="73">
        <v>2.4687713225954454E-5</v>
      </c>
      <c r="M40" s="73">
        <f t="shared" si="0"/>
        <v>1.6010420884928715E-2</v>
      </c>
      <c r="N40" s="73">
        <f>K40/'סכום נכסי הקרן'!$C$41</f>
        <v>2.3013069483392447E-3</v>
      </c>
    </row>
    <row r="41" spans="1:14">
      <c r="A41" s="69" t="s">
        <v>1102</v>
      </c>
      <c r="B41" s="54" t="s">
        <v>1103</v>
      </c>
      <c r="C41" s="70" t="s">
        <v>123</v>
      </c>
      <c r="D41" s="70" t="s">
        <v>29</v>
      </c>
      <c r="E41" s="54" t="s">
        <v>425</v>
      </c>
      <c r="F41" s="70" t="s">
        <v>308</v>
      </c>
      <c r="G41" s="70" t="s">
        <v>135</v>
      </c>
      <c r="H41" s="72">
        <v>56604.670072999994</v>
      </c>
      <c r="I41" s="80">
        <v>3290</v>
      </c>
      <c r="J41" s="118" t="s">
        <v>3308</v>
      </c>
      <c r="K41" s="72">
        <v>1862.2936453960003</v>
      </c>
      <c r="L41" s="73">
        <v>4.2328615635741989E-5</v>
      </c>
      <c r="M41" s="73">
        <f t="shared" si="0"/>
        <v>4.1878868035023033E-2</v>
      </c>
      <c r="N41" s="73">
        <f>K41/'סכום נכסי הקרן'!$C$41</f>
        <v>6.0195875355346668E-3</v>
      </c>
    </row>
    <row r="42" spans="1:14">
      <c r="A42" s="69" t="s">
        <v>1104</v>
      </c>
      <c r="B42" s="54" t="s">
        <v>1105</v>
      </c>
      <c r="C42" s="70" t="s">
        <v>123</v>
      </c>
      <c r="D42" s="70" t="s">
        <v>29</v>
      </c>
      <c r="E42" s="54" t="s">
        <v>1106</v>
      </c>
      <c r="F42" s="70" t="s">
        <v>1079</v>
      </c>
      <c r="G42" s="70" t="s">
        <v>135</v>
      </c>
      <c r="H42" s="72">
        <v>624.61515199999997</v>
      </c>
      <c r="I42" s="80">
        <v>25190</v>
      </c>
      <c r="J42" s="118" t="s">
        <v>3308</v>
      </c>
      <c r="K42" s="72">
        <v>157.34055667600001</v>
      </c>
      <c r="L42" s="73">
        <v>1.4111296935218585E-5</v>
      </c>
      <c r="M42" s="73">
        <f t="shared" si="0"/>
        <v>3.5382413648252136E-3</v>
      </c>
      <c r="N42" s="73">
        <f>K42/'סכום נכסי הקרן'!$C$41</f>
        <v>5.0857997402420265E-4</v>
      </c>
    </row>
    <row r="43" spans="1:14">
      <c r="A43" s="69" t="s">
        <v>1107</v>
      </c>
      <c r="B43" s="54" t="s">
        <v>1108</v>
      </c>
      <c r="C43" s="70" t="s">
        <v>123</v>
      </c>
      <c r="D43" s="70" t="s">
        <v>29</v>
      </c>
      <c r="E43" s="54" t="s">
        <v>1109</v>
      </c>
      <c r="F43" s="70" t="s">
        <v>1110</v>
      </c>
      <c r="G43" s="70" t="s">
        <v>135</v>
      </c>
      <c r="H43" s="72">
        <v>5583.5168649999996</v>
      </c>
      <c r="I43" s="80">
        <v>6850</v>
      </c>
      <c r="J43" s="118" t="s">
        <v>3308</v>
      </c>
      <c r="K43" s="72">
        <v>382.47090526700003</v>
      </c>
      <c r="L43" s="73">
        <v>4.7911998371537571E-5</v>
      </c>
      <c r="M43" s="73">
        <f t="shared" si="0"/>
        <v>8.6009253205106238E-3</v>
      </c>
      <c r="N43" s="73">
        <f>K43/'סכום נכסי הקרן'!$C$41</f>
        <v>1.236280379166695E-3</v>
      </c>
    </row>
    <row r="44" spans="1:14">
      <c r="A44" s="69" t="s">
        <v>1111</v>
      </c>
      <c r="B44" s="54" t="s">
        <v>1112</v>
      </c>
      <c r="C44" s="70" t="s">
        <v>123</v>
      </c>
      <c r="D44" s="70" t="s">
        <v>29</v>
      </c>
      <c r="E44" s="54" t="s">
        <v>1113</v>
      </c>
      <c r="F44" s="70" t="s">
        <v>606</v>
      </c>
      <c r="G44" s="70" t="s">
        <v>135</v>
      </c>
      <c r="H44" s="72">
        <v>34728.661214</v>
      </c>
      <c r="I44" s="80">
        <v>1027</v>
      </c>
      <c r="J44" s="118" t="s">
        <v>3308</v>
      </c>
      <c r="K44" s="72">
        <v>356.66335066500005</v>
      </c>
      <c r="L44" s="73">
        <v>6.3496975272723125E-5</v>
      </c>
      <c r="M44" s="73">
        <f t="shared" si="0"/>
        <v>8.0205704574868655E-3</v>
      </c>
      <c r="N44" s="73">
        <f>K44/'סכום נכסי הקרן'!$C$41</f>
        <v>1.1528612930365935E-3</v>
      </c>
    </row>
    <row r="45" spans="1:14">
      <c r="A45" s="69" t="s">
        <v>1114</v>
      </c>
      <c r="B45" s="54" t="s">
        <v>1115</v>
      </c>
      <c r="C45" s="70" t="s">
        <v>123</v>
      </c>
      <c r="D45" s="70" t="s">
        <v>29</v>
      </c>
      <c r="E45" s="54" t="s">
        <v>747</v>
      </c>
      <c r="F45" s="70" t="s">
        <v>748</v>
      </c>
      <c r="G45" s="70" t="s">
        <v>135</v>
      </c>
      <c r="H45" s="72">
        <v>23624.442124000001</v>
      </c>
      <c r="I45" s="80">
        <v>2365</v>
      </c>
      <c r="J45" s="118" t="s">
        <v>3308</v>
      </c>
      <c r="K45" s="72">
        <v>558.71805623600005</v>
      </c>
      <c r="L45" s="73">
        <v>6.6121340919169142E-5</v>
      </c>
      <c r="M45" s="73">
        <f t="shared" si="0"/>
        <v>1.2564334203544223E-2</v>
      </c>
      <c r="N45" s="73">
        <f>K45/'סכום נכסי הקרן'!$C$41</f>
        <v>1.8059731103690778E-3</v>
      </c>
    </row>
    <row r="46" spans="1:14">
      <c r="A46" s="119" t="s">
        <v>3308</v>
      </c>
      <c r="B46" s="118" t="s">
        <v>3308</v>
      </c>
      <c r="C46" s="118" t="s">
        <v>3308</v>
      </c>
      <c r="D46" s="118" t="s">
        <v>3308</v>
      </c>
      <c r="E46" s="118" t="s">
        <v>3308</v>
      </c>
      <c r="F46" s="118" t="s">
        <v>3308</v>
      </c>
      <c r="G46" s="118" t="s">
        <v>3308</v>
      </c>
      <c r="H46" s="118" t="s">
        <v>3308</v>
      </c>
      <c r="I46" s="118" t="s">
        <v>3308</v>
      </c>
      <c r="J46" s="118" t="s">
        <v>3308</v>
      </c>
      <c r="K46" s="118" t="s">
        <v>3308</v>
      </c>
      <c r="L46" s="118" t="s">
        <v>3308</v>
      </c>
      <c r="M46" s="118" t="s">
        <v>3308</v>
      </c>
      <c r="N46" s="118" t="s">
        <v>3308</v>
      </c>
    </row>
    <row r="47" spans="1:14">
      <c r="A47" s="68" t="s">
        <v>1116</v>
      </c>
      <c r="B47" s="117" t="s">
        <v>3308</v>
      </c>
      <c r="C47" s="117" t="s">
        <v>3308</v>
      </c>
      <c r="D47" s="117" t="s">
        <v>3308</v>
      </c>
      <c r="E47" s="117" t="s">
        <v>3308</v>
      </c>
      <c r="F47" s="117" t="s">
        <v>3308</v>
      </c>
      <c r="G47" s="117" t="s">
        <v>3308</v>
      </c>
      <c r="H47" s="117" t="s">
        <v>3308</v>
      </c>
      <c r="I47" s="117" t="s">
        <v>3308</v>
      </c>
      <c r="J47" s="66">
        <v>16.310919607999999</v>
      </c>
      <c r="K47" s="66">
        <v>10527.568081623</v>
      </c>
      <c r="L47" s="117" t="s">
        <v>3308</v>
      </c>
      <c r="M47" s="67">
        <f t="shared" si="0"/>
        <v>0.23674173807657514</v>
      </c>
      <c r="N47" s="67">
        <f>K47/'סכום נכסי הקרן'!$C$41</f>
        <v>3.402879978691814E-2</v>
      </c>
    </row>
    <row r="48" spans="1:14">
      <c r="A48" s="69" t="s">
        <v>1117</v>
      </c>
      <c r="B48" s="54" t="s">
        <v>1118</v>
      </c>
      <c r="C48" s="70" t="s">
        <v>123</v>
      </c>
      <c r="D48" s="70" t="s">
        <v>29</v>
      </c>
      <c r="E48" s="54" t="s">
        <v>1119</v>
      </c>
      <c r="F48" s="70" t="s">
        <v>606</v>
      </c>
      <c r="G48" s="70" t="s">
        <v>135</v>
      </c>
      <c r="H48" s="72">
        <v>6291.3205049999997</v>
      </c>
      <c r="I48" s="80">
        <v>1040</v>
      </c>
      <c r="J48" s="118" t="s">
        <v>3308</v>
      </c>
      <c r="K48" s="72">
        <v>65.429733256999995</v>
      </c>
      <c r="L48" s="73">
        <v>2.2987030125798159E-5</v>
      </c>
      <c r="M48" s="73">
        <f t="shared" si="0"/>
        <v>1.4713700878542157E-3</v>
      </c>
      <c r="N48" s="73">
        <f>K48/'סכום נכסי הקרן'!$C$41</f>
        <v>2.1149189213038656E-4</v>
      </c>
    </row>
    <row r="49" spans="1:14">
      <c r="A49" s="69" t="s">
        <v>1120</v>
      </c>
      <c r="B49" s="54" t="s">
        <v>1121</v>
      </c>
      <c r="C49" s="70" t="s">
        <v>123</v>
      </c>
      <c r="D49" s="70" t="s">
        <v>29</v>
      </c>
      <c r="E49" s="54" t="s">
        <v>751</v>
      </c>
      <c r="F49" s="70" t="s">
        <v>606</v>
      </c>
      <c r="G49" s="70" t="s">
        <v>135</v>
      </c>
      <c r="H49" s="72">
        <v>12792.43723</v>
      </c>
      <c r="I49" s="80">
        <v>1488</v>
      </c>
      <c r="J49" s="118" t="s">
        <v>3308</v>
      </c>
      <c r="K49" s="72">
        <v>190.351465991</v>
      </c>
      <c r="L49" s="73">
        <v>6.0632866379844587E-5</v>
      </c>
      <c r="M49" s="73">
        <f t="shared" si="0"/>
        <v>4.2805837544568062E-3</v>
      </c>
      <c r="N49" s="73">
        <f>K49/'סכום נכסי הקרן'!$C$41</f>
        <v>6.1528283409167863E-4</v>
      </c>
    </row>
    <row r="50" spans="1:14">
      <c r="A50" s="69" t="s">
        <v>1122</v>
      </c>
      <c r="B50" s="54" t="s">
        <v>1123</v>
      </c>
      <c r="C50" s="70" t="s">
        <v>123</v>
      </c>
      <c r="D50" s="70" t="s">
        <v>29</v>
      </c>
      <c r="E50" s="54" t="s">
        <v>1124</v>
      </c>
      <c r="F50" s="70" t="s">
        <v>380</v>
      </c>
      <c r="G50" s="70" t="s">
        <v>135</v>
      </c>
      <c r="H50" s="72">
        <v>511.23371400000002</v>
      </c>
      <c r="I50" s="80">
        <v>9747</v>
      </c>
      <c r="J50" s="118" t="s">
        <v>3308</v>
      </c>
      <c r="K50" s="72">
        <v>49.829950063999995</v>
      </c>
      <c r="L50" s="73">
        <v>3.4813069075619391E-5</v>
      </c>
      <c r="M50" s="73">
        <f t="shared" si="0"/>
        <v>1.1205654425558108E-3</v>
      </c>
      <c r="N50" s="73">
        <f>K50/'סכום נכסי הקרן'!$C$41</f>
        <v>1.6106791055380866E-4</v>
      </c>
    </row>
    <row r="51" spans="1:14">
      <c r="A51" s="69" t="s">
        <v>1125</v>
      </c>
      <c r="B51" s="54" t="s">
        <v>1126</v>
      </c>
      <c r="C51" s="70" t="s">
        <v>123</v>
      </c>
      <c r="D51" s="70" t="s">
        <v>29</v>
      </c>
      <c r="E51" s="54" t="s">
        <v>1127</v>
      </c>
      <c r="F51" s="70" t="s">
        <v>748</v>
      </c>
      <c r="G51" s="70" t="s">
        <v>135</v>
      </c>
      <c r="H51" s="72">
        <v>13382.238974</v>
      </c>
      <c r="I51" s="80">
        <v>1064</v>
      </c>
      <c r="J51" s="118" t="s">
        <v>3308</v>
      </c>
      <c r="K51" s="72">
        <v>142.38702268</v>
      </c>
      <c r="L51" s="73">
        <v>1.0697231767806526E-4</v>
      </c>
      <c r="M51" s="73">
        <f t="shared" si="0"/>
        <v>3.2019694356244075E-3</v>
      </c>
      <c r="N51" s="73">
        <f>K51/'סכום נכסי הקרן'!$C$41</f>
        <v>4.6024489696637656E-4</v>
      </c>
    </row>
    <row r="52" spans="1:14">
      <c r="A52" s="69" t="s">
        <v>1128</v>
      </c>
      <c r="B52" s="54" t="s">
        <v>1129</v>
      </c>
      <c r="C52" s="70" t="s">
        <v>123</v>
      </c>
      <c r="D52" s="70" t="s">
        <v>29</v>
      </c>
      <c r="E52" s="54" t="s">
        <v>1130</v>
      </c>
      <c r="F52" s="70" t="s">
        <v>622</v>
      </c>
      <c r="G52" s="70" t="s">
        <v>135</v>
      </c>
      <c r="H52" s="72">
        <v>308.27772900000002</v>
      </c>
      <c r="I52" s="80">
        <v>6944</v>
      </c>
      <c r="J52" s="118" t="s">
        <v>3308</v>
      </c>
      <c r="K52" s="72">
        <v>21.40680553</v>
      </c>
      <c r="L52" s="73">
        <v>1.7842110225326885E-5</v>
      </c>
      <c r="M52" s="73">
        <f t="shared" si="0"/>
        <v>4.8139174295020484E-4</v>
      </c>
      <c r="N52" s="73">
        <f>K52/'סכום נכסי הקרן'!$C$41</f>
        <v>6.9194318555815937E-5</v>
      </c>
    </row>
    <row r="53" spans="1:14">
      <c r="A53" s="69" t="s">
        <v>1131</v>
      </c>
      <c r="B53" s="54" t="s">
        <v>1132</v>
      </c>
      <c r="C53" s="70" t="s">
        <v>123</v>
      </c>
      <c r="D53" s="70" t="s">
        <v>29</v>
      </c>
      <c r="E53" s="54" t="s">
        <v>1133</v>
      </c>
      <c r="F53" s="70" t="s">
        <v>337</v>
      </c>
      <c r="G53" s="70" t="s">
        <v>135</v>
      </c>
      <c r="H53" s="72">
        <v>4186.7054019999996</v>
      </c>
      <c r="I53" s="80">
        <v>3024</v>
      </c>
      <c r="J53" s="118" t="s">
        <v>3308</v>
      </c>
      <c r="K53" s="72">
        <v>126.60597135900001</v>
      </c>
      <c r="L53" s="73">
        <v>2.3295391808320996E-5</v>
      </c>
      <c r="M53" s="73">
        <f t="shared" si="0"/>
        <v>2.8470884707669287E-3</v>
      </c>
      <c r="N53" s="73">
        <f>K53/'סכום נכסי הקרן'!$C$41</f>
        <v>4.0923499309628925E-4</v>
      </c>
    </row>
    <row r="54" spans="1:14">
      <c r="A54" s="69" t="s">
        <v>1134</v>
      </c>
      <c r="B54" s="54" t="s">
        <v>1135</v>
      </c>
      <c r="C54" s="70" t="s">
        <v>123</v>
      </c>
      <c r="D54" s="70" t="s">
        <v>29</v>
      </c>
      <c r="E54" s="54" t="s">
        <v>1136</v>
      </c>
      <c r="F54" s="70" t="s">
        <v>132</v>
      </c>
      <c r="G54" s="70" t="s">
        <v>135</v>
      </c>
      <c r="H54" s="72">
        <v>2010.5693040000001</v>
      </c>
      <c r="I54" s="80">
        <v>509.6</v>
      </c>
      <c r="J54" s="118" t="s">
        <v>3308</v>
      </c>
      <c r="K54" s="72">
        <v>10.245861172000001</v>
      </c>
      <c r="L54" s="73">
        <v>1.017691893605486E-5</v>
      </c>
      <c r="M54" s="73">
        <f t="shared" si="0"/>
        <v>2.3040677230905406E-4</v>
      </c>
      <c r="N54" s="73">
        <f>K54/'סכום נכסי הקרן'!$C$41</f>
        <v>3.3118224053583667E-5</v>
      </c>
    </row>
    <row r="55" spans="1:14">
      <c r="A55" s="69" t="s">
        <v>1137</v>
      </c>
      <c r="B55" s="54" t="s">
        <v>1138</v>
      </c>
      <c r="C55" s="70" t="s">
        <v>123</v>
      </c>
      <c r="D55" s="70" t="s">
        <v>29</v>
      </c>
      <c r="E55" s="54" t="s">
        <v>1139</v>
      </c>
      <c r="F55" s="70" t="s">
        <v>593</v>
      </c>
      <c r="G55" s="70" t="s">
        <v>135</v>
      </c>
      <c r="H55" s="72">
        <v>1014.6164</v>
      </c>
      <c r="I55" s="80">
        <v>4150</v>
      </c>
      <c r="J55" s="118" t="s">
        <v>3308</v>
      </c>
      <c r="K55" s="72">
        <v>42.106580585000003</v>
      </c>
      <c r="L55" s="73">
        <v>1.7871188367083635E-5</v>
      </c>
      <c r="M55" s="73">
        <f t="shared" si="0"/>
        <v>9.4688393319964953E-4</v>
      </c>
      <c r="N55" s="73">
        <f>K55/'סכום נכסי הקרן'!$C$41</f>
        <v>1.3610326614176633E-4</v>
      </c>
    </row>
    <row r="56" spans="1:14">
      <c r="A56" s="69" t="s">
        <v>1140</v>
      </c>
      <c r="B56" s="54" t="s">
        <v>1141</v>
      </c>
      <c r="C56" s="70" t="s">
        <v>123</v>
      </c>
      <c r="D56" s="70" t="s">
        <v>29</v>
      </c>
      <c r="E56" s="54" t="s">
        <v>1142</v>
      </c>
      <c r="F56" s="70" t="s">
        <v>1143</v>
      </c>
      <c r="G56" s="70" t="s">
        <v>135</v>
      </c>
      <c r="H56" s="72">
        <v>1906.1775229999998</v>
      </c>
      <c r="I56" s="80">
        <v>7405</v>
      </c>
      <c r="J56" s="118" t="s">
        <v>3308</v>
      </c>
      <c r="K56" s="72">
        <v>141.15244557800003</v>
      </c>
      <c r="L56" s="73">
        <v>8.2082807681959689E-5</v>
      </c>
      <c r="M56" s="73">
        <f t="shared" si="0"/>
        <v>3.1742065252683858E-3</v>
      </c>
      <c r="N56" s="73">
        <f>K56/'סכום נכסי הקרן'!$C$41</f>
        <v>4.5625430990013801E-4</v>
      </c>
    </row>
    <row r="57" spans="1:14">
      <c r="A57" s="69" t="s">
        <v>1144</v>
      </c>
      <c r="B57" s="54" t="s">
        <v>1145</v>
      </c>
      <c r="C57" s="70" t="s">
        <v>123</v>
      </c>
      <c r="D57" s="70" t="s">
        <v>29</v>
      </c>
      <c r="E57" s="54" t="s">
        <v>1146</v>
      </c>
      <c r="F57" s="70" t="s">
        <v>606</v>
      </c>
      <c r="G57" s="70" t="s">
        <v>135</v>
      </c>
      <c r="H57" s="72">
        <v>1231.741552</v>
      </c>
      <c r="I57" s="80">
        <v>19150</v>
      </c>
      <c r="J57" s="118" t="s">
        <v>3308</v>
      </c>
      <c r="K57" s="72">
        <v>235.87850727900002</v>
      </c>
      <c r="L57" s="73">
        <v>9.742065447514049E-5</v>
      </c>
      <c r="M57" s="73">
        <f t="shared" si="0"/>
        <v>5.304386288949036E-3</v>
      </c>
      <c r="N57" s="73">
        <f>K57/'סכום נכסי הקרן'!$C$41</f>
        <v>7.6244223129229673E-4</v>
      </c>
    </row>
    <row r="58" spans="1:14">
      <c r="A58" s="69" t="s">
        <v>1147</v>
      </c>
      <c r="B58" s="54" t="s">
        <v>1148</v>
      </c>
      <c r="C58" s="70" t="s">
        <v>123</v>
      </c>
      <c r="D58" s="70" t="s">
        <v>29</v>
      </c>
      <c r="E58" s="54" t="s">
        <v>1149</v>
      </c>
      <c r="F58" s="70" t="s">
        <v>543</v>
      </c>
      <c r="G58" s="70" t="s">
        <v>135</v>
      </c>
      <c r="H58" s="72">
        <v>956.10835699999996</v>
      </c>
      <c r="I58" s="80">
        <v>11060</v>
      </c>
      <c r="J58" s="118" t="s">
        <v>3308</v>
      </c>
      <c r="K58" s="72">
        <v>105.74558432500001</v>
      </c>
      <c r="L58" s="73">
        <v>2.6316572163904926E-5</v>
      </c>
      <c r="M58" s="73">
        <f t="shared" si="0"/>
        <v>2.3779844720951044E-3</v>
      </c>
      <c r="N58" s="73">
        <f>K58/'סכום נכסי הקרן'!$C$41</f>
        <v>3.4180689114967391E-4</v>
      </c>
    </row>
    <row r="59" spans="1:14">
      <c r="A59" s="69" t="s">
        <v>1150</v>
      </c>
      <c r="B59" s="54" t="s">
        <v>1151</v>
      </c>
      <c r="C59" s="70" t="s">
        <v>123</v>
      </c>
      <c r="D59" s="70" t="s">
        <v>29</v>
      </c>
      <c r="E59" s="54" t="s">
        <v>783</v>
      </c>
      <c r="F59" s="70" t="s">
        <v>606</v>
      </c>
      <c r="G59" s="70" t="s">
        <v>135</v>
      </c>
      <c r="H59" s="72">
        <v>619.03737100000001</v>
      </c>
      <c r="I59" s="80">
        <v>3946</v>
      </c>
      <c r="J59" s="118" t="s">
        <v>3308</v>
      </c>
      <c r="K59" s="72">
        <v>24.427214647</v>
      </c>
      <c r="L59" s="73">
        <v>1.0131722128877251E-5</v>
      </c>
      <c r="M59" s="73">
        <f t="shared" si="0"/>
        <v>5.4931406826948942E-4</v>
      </c>
      <c r="N59" s="73">
        <f>K59/'סכום נכסי הקרן'!$C$41</f>
        <v>7.8957342296920053E-5</v>
      </c>
    </row>
    <row r="60" spans="1:14">
      <c r="A60" s="69" t="s">
        <v>1152</v>
      </c>
      <c r="B60" s="54" t="s">
        <v>1153</v>
      </c>
      <c r="C60" s="70" t="s">
        <v>123</v>
      </c>
      <c r="D60" s="70" t="s">
        <v>29</v>
      </c>
      <c r="E60" s="54" t="s">
        <v>1154</v>
      </c>
      <c r="F60" s="70" t="s">
        <v>1155</v>
      </c>
      <c r="G60" s="70" t="s">
        <v>135</v>
      </c>
      <c r="H60" s="72">
        <v>2207.5953840000002</v>
      </c>
      <c r="I60" s="80">
        <v>5575</v>
      </c>
      <c r="J60" s="118" t="s">
        <v>3308</v>
      </c>
      <c r="K60" s="72">
        <v>123.073442685</v>
      </c>
      <c r="L60" s="73">
        <v>8.9265280989706417E-5</v>
      </c>
      <c r="M60" s="73">
        <f t="shared" si="0"/>
        <v>2.7676497084997012E-3</v>
      </c>
      <c r="N60" s="73">
        <f>K60/'סכום נכסי הקרן'!$C$41</f>
        <v>3.9781661897065154E-4</v>
      </c>
    </row>
    <row r="61" spans="1:14">
      <c r="A61" s="69" t="s">
        <v>1156</v>
      </c>
      <c r="B61" s="54" t="s">
        <v>1157</v>
      </c>
      <c r="C61" s="70" t="s">
        <v>123</v>
      </c>
      <c r="D61" s="70" t="s">
        <v>29</v>
      </c>
      <c r="E61" s="54" t="s">
        <v>1158</v>
      </c>
      <c r="F61" s="70" t="s">
        <v>320</v>
      </c>
      <c r="G61" s="70" t="s">
        <v>135</v>
      </c>
      <c r="H61" s="72">
        <v>990.22564699999998</v>
      </c>
      <c r="I61" s="80">
        <v>8280</v>
      </c>
      <c r="J61" s="118" t="s">
        <v>3308</v>
      </c>
      <c r="K61" s="72">
        <v>81.990683544000007</v>
      </c>
      <c r="L61" s="73">
        <v>7.9257280943775924E-5</v>
      </c>
      <c r="M61" s="73">
        <f t="shared" si="0"/>
        <v>1.8437892567207733E-3</v>
      </c>
      <c r="N61" s="73">
        <f>K61/'סכום נכסי הקרן'!$C$41</f>
        <v>2.650227035417289E-4</v>
      </c>
    </row>
    <row r="62" spans="1:14">
      <c r="A62" s="69" t="s">
        <v>1159</v>
      </c>
      <c r="B62" s="54" t="s">
        <v>1160</v>
      </c>
      <c r="C62" s="70" t="s">
        <v>123</v>
      </c>
      <c r="D62" s="70" t="s">
        <v>29</v>
      </c>
      <c r="E62" s="54" t="s">
        <v>1161</v>
      </c>
      <c r="F62" s="70" t="s">
        <v>320</v>
      </c>
      <c r="G62" s="70" t="s">
        <v>135</v>
      </c>
      <c r="H62" s="72">
        <v>92496.025429000001</v>
      </c>
      <c r="I62" s="80">
        <v>124</v>
      </c>
      <c r="J62" s="118" t="s">
        <v>3308</v>
      </c>
      <c r="K62" s="72">
        <v>114.695071528</v>
      </c>
      <c r="L62" s="73">
        <v>2.9399885983296559E-5</v>
      </c>
      <c r="M62" s="73">
        <f t="shared" si="0"/>
        <v>2.5792386590930243E-3</v>
      </c>
      <c r="N62" s="73">
        <f>K62/'סכום נכסי הקרן'!$C$41</f>
        <v>3.7073477894534448E-4</v>
      </c>
    </row>
    <row r="63" spans="1:14">
      <c r="A63" s="69" t="s">
        <v>1162</v>
      </c>
      <c r="B63" s="54" t="s">
        <v>1163</v>
      </c>
      <c r="C63" s="70" t="s">
        <v>123</v>
      </c>
      <c r="D63" s="70" t="s">
        <v>29</v>
      </c>
      <c r="E63" s="54" t="s">
        <v>612</v>
      </c>
      <c r="F63" s="70" t="s">
        <v>593</v>
      </c>
      <c r="G63" s="70" t="s">
        <v>135</v>
      </c>
      <c r="H63" s="72">
        <v>17781.801923999999</v>
      </c>
      <c r="I63" s="80">
        <v>1210</v>
      </c>
      <c r="J63" s="118" t="s">
        <v>3308</v>
      </c>
      <c r="K63" s="72">
        <v>215.15980328200001</v>
      </c>
      <c r="L63" s="73">
        <v>9.55235471980862E-5</v>
      </c>
      <c r="M63" s="73">
        <f t="shared" si="0"/>
        <v>4.8384684286308455E-3</v>
      </c>
      <c r="N63" s="73">
        <f>K63/'סכום נכסי הקרן'!$C$41</f>
        <v>6.9547209871352546E-4</v>
      </c>
    </row>
    <row r="64" spans="1:14">
      <c r="A64" s="69" t="s">
        <v>1164</v>
      </c>
      <c r="B64" s="54" t="s">
        <v>1165</v>
      </c>
      <c r="C64" s="70" t="s">
        <v>123</v>
      </c>
      <c r="D64" s="70" t="s">
        <v>29</v>
      </c>
      <c r="E64" s="54" t="s">
        <v>1166</v>
      </c>
      <c r="F64" s="70" t="s">
        <v>657</v>
      </c>
      <c r="G64" s="70" t="s">
        <v>135</v>
      </c>
      <c r="H64" s="72">
        <v>9024.4993479999994</v>
      </c>
      <c r="I64" s="80">
        <v>865.1</v>
      </c>
      <c r="J64" s="118" t="s">
        <v>3308</v>
      </c>
      <c r="K64" s="72">
        <v>78.070943856</v>
      </c>
      <c r="L64" s="73">
        <v>5.0778492944298493E-5</v>
      </c>
      <c r="M64" s="73">
        <f t="shared" si="0"/>
        <v>1.7556429745642403E-3</v>
      </c>
      <c r="N64" s="73">
        <f>K64/'סכום נכסי הקרן'!$C$41</f>
        <v>2.5235272733966328E-4</v>
      </c>
    </row>
    <row r="65" spans="1:14">
      <c r="A65" s="69" t="s">
        <v>1167</v>
      </c>
      <c r="B65" s="54" t="s">
        <v>1168</v>
      </c>
      <c r="C65" s="70" t="s">
        <v>123</v>
      </c>
      <c r="D65" s="70" t="s">
        <v>29</v>
      </c>
      <c r="E65" s="54" t="s">
        <v>1169</v>
      </c>
      <c r="F65" s="70" t="s">
        <v>156</v>
      </c>
      <c r="G65" s="70" t="s">
        <v>135</v>
      </c>
      <c r="H65" s="72">
        <v>906.13458100000003</v>
      </c>
      <c r="I65" s="80">
        <v>16440</v>
      </c>
      <c r="J65" s="118" t="s">
        <v>3308</v>
      </c>
      <c r="K65" s="72">
        <v>148.96852506799999</v>
      </c>
      <c r="L65" s="73">
        <v>3.5227250871667217E-5</v>
      </c>
      <c r="M65" s="73">
        <f t="shared" si="0"/>
        <v>3.3499728778638464E-3</v>
      </c>
      <c r="N65" s="73">
        <f>K65/'סכום נכסי הקרן'!$C$41</f>
        <v>4.8151862564919766E-4</v>
      </c>
    </row>
    <row r="66" spans="1:14">
      <c r="A66" s="69" t="s">
        <v>1170</v>
      </c>
      <c r="B66" s="54" t="s">
        <v>1171</v>
      </c>
      <c r="C66" s="70" t="s">
        <v>123</v>
      </c>
      <c r="D66" s="70" t="s">
        <v>29</v>
      </c>
      <c r="E66" s="54" t="s">
        <v>726</v>
      </c>
      <c r="F66" s="70" t="s">
        <v>606</v>
      </c>
      <c r="G66" s="70" t="s">
        <v>135</v>
      </c>
      <c r="H66" s="72">
        <v>958.37210400000015</v>
      </c>
      <c r="I66" s="80">
        <v>26000</v>
      </c>
      <c r="J66" s="118" t="s">
        <v>3308</v>
      </c>
      <c r="K66" s="72">
        <v>249.17674697899997</v>
      </c>
      <c r="L66" s="73">
        <v>5.1228282683796576E-5</v>
      </c>
      <c r="M66" s="73">
        <f t="shared" si="0"/>
        <v>5.6034343079718251E-3</v>
      </c>
      <c r="N66" s="73">
        <f>K66/'סכום נכסי הקרן'!$C$41</f>
        <v>8.0542681545847964E-4</v>
      </c>
    </row>
    <row r="67" spans="1:14">
      <c r="A67" s="69" t="s">
        <v>1172</v>
      </c>
      <c r="B67" s="54" t="s">
        <v>1173</v>
      </c>
      <c r="C67" s="70" t="s">
        <v>123</v>
      </c>
      <c r="D67" s="70" t="s">
        <v>29</v>
      </c>
      <c r="E67" s="54" t="s">
        <v>1174</v>
      </c>
      <c r="F67" s="70" t="s">
        <v>131</v>
      </c>
      <c r="G67" s="70" t="s">
        <v>135</v>
      </c>
      <c r="H67" s="72">
        <v>557.36276399999997</v>
      </c>
      <c r="I67" s="80">
        <v>30260</v>
      </c>
      <c r="J67" s="118" t="s">
        <v>3308</v>
      </c>
      <c r="K67" s="72">
        <v>168.65797239499997</v>
      </c>
      <c r="L67" s="73">
        <v>9.5400832476653992E-5</v>
      </c>
      <c r="M67" s="73">
        <f t="shared" si="0"/>
        <v>3.792745030541536E-3</v>
      </c>
      <c r="N67" s="73">
        <f>K67/'סכום נכסי הקרן'!$C$41</f>
        <v>5.4516183895456918E-4</v>
      </c>
    </row>
    <row r="68" spans="1:14">
      <c r="A68" s="69" t="s">
        <v>1175</v>
      </c>
      <c r="B68" s="54" t="s">
        <v>1176</v>
      </c>
      <c r="C68" s="70" t="s">
        <v>123</v>
      </c>
      <c r="D68" s="70" t="s">
        <v>29</v>
      </c>
      <c r="E68" s="54" t="s">
        <v>1177</v>
      </c>
      <c r="F68" s="70" t="s">
        <v>606</v>
      </c>
      <c r="G68" s="70" t="s">
        <v>135</v>
      </c>
      <c r="H68" s="72">
        <v>746.86084700000004</v>
      </c>
      <c r="I68" s="80">
        <v>10140</v>
      </c>
      <c r="J68" s="72">
        <v>0.95471221699999986</v>
      </c>
      <c r="K68" s="72">
        <v>76.686402107000006</v>
      </c>
      <c r="L68" s="73">
        <v>2.3867805595751878E-5</v>
      </c>
      <c r="M68" s="73">
        <f t="shared" si="0"/>
        <v>1.7245076907497368E-3</v>
      </c>
      <c r="N68" s="73">
        <f>K68/'סכום נכסי הקרן'!$C$41</f>
        <v>2.4787740183161992E-4</v>
      </c>
    </row>
    <row r="69" spans="1:14">
      <c r="A69" s="69" t="s">
        <v>1178</v>
      </c>
      <c r="B69" s="54" t="s">
        <v>1179</v>
      </c>
      <c r="C69" s="70" t="s">
        <v>123</v>
      </c>
      <c r="D69" s="70" t="s">
        <v>29</v>
      </c>
      <c r="E69" s="54" t="s">
        <v>615</v>
      </c>
      <c r="F69" s="70" t="s">
        <v>337</v>
      </c>
      <c r="G69" s="70" t="s">
        <v>135</v>
      </c>
      <c r="H69" s="72">
        <v>1086.091248</v>
      </c>
      <c r="I69" s="80">
        <v>3447</v>
      </c>
      <c r="J69" s="118" t="s">
        <v>3308</v>
      </c>
      <c r="K69" s="72">
        <v>37.437565303</v>
      </c>
      <c r="L69" s="73">
        <v>2.946551091263624E-5</v>
      </c>
      <c r="M69" s="73">
        <f t="shared" si="0"/>
        <v>8.4188809898640138E-4</v>
      </c>
      <c r="N69" s="73">
        <f>K69/'סכום נכסי הקרן'!$C$41</f>
        <v>1.2101136789884894E-4</v>
      </c>
    </row>
    <row r="70" spans="1:14">
      <c r="A70" s="69" t="s">
        <v>1180</v>
      </c>
      <c r="B70" s="54" t="s">
        <v>1181</v>
      </c>
      <c r="C70" s="70" t="s">
        <v>123</v>
      </c>
      <c r="D70" s="70" t="s">
        <v>29</v>
      </c>
      <c r="E70" s="54" t="s">
        <v>1182</v>
      </c>
      <c r="F70" s="70" t="s">
        <v>1183</v>
      </c>
      <c r="G70" s="70" t="s">
        <v>135</v>
      </c>
      <c r="H70" s="72">
        <v>8438.6557919999996</v>
      </c>
      <c r="I70" s="80">
        <v>4651</v>
      </c>
      <c r="J70" s="118" t="s">
        <v>3308</v>
      </c>
      <c r="K70" s="72">
        <v>392.48188090899993</v>
      </c>
      <c r="L70" s="73">
        <v>1.1799059912558394E-4</v>
      </c>
      <c r="M70" s="73">
        <f t="shared" si="0"/>
        <v>8.8260500363950469E-3</v>
      </c>
      <c r="N70" s="73">
        <f>K70/'סכום נכסי הקרן'!$C$41</f>
        <v>1.2686393706405179E-3</v>
      </c>
    </row>
    <row r="71" spans="1:14">
      <c r="A71" s="69" t="s">
        <v>1184</v>
      </c>
      <c r="B71" s="54" t="s">
        <v>1185</v>
      </c>
      <c r="C71" s="70" t="s">
        <v>123</v>
      </c>
      <c r="D71" s="70" t="s">
        <v>29</v>
      </c>
      <c r="E71" s="54" t="s">
        <v>1186</v>
      </c>
      <c r="F71" s="70" t="s">
        <v>158</v>
      </c>
      <c r="G71" s="70" t="s">
        <v>135</v>
      </c>
      <c r="H71" s="72">
        <v>3992.9086160000002</v>
      </c>
      <c r="I71" s="80">
        <v>1990</v>
      </c>
      <c r="J71" s="118" t="s">
        <v>3308</v>
      </c>
      <c r="K71" s="72">
        <v>79.458881450999996</v>
      </c>
      <c r="L71" s="73">
        <v>2.75059421290114E-5</v>
      </c>
      <c r="M71" s="73">
        <f t="shared" si="0"/>
        <v>1.7868546234497693E-3</v>
      </c>
      <c r="N71" s="73">
        <f>K71/'סכום נכסי הקרן'!$C$41</f>
        <v>2.568390294153949E-4</v>
      </c>
    </row>
    <row r="72" spans="1:14">
      <c r="A72" s="69" t="s">
        <v>1187</v>
      </c>
      <c r="B72" s="54" t="s">
        <v>1188</v>
      </c>
      <c r="C72" s="70" t="s">
        <v>123</v>
      </c>
      <c r="D72" s="70" t="s">
        <v>29</v>
      </c>
      <c r="E72" s="54" t="s">
        <v>1189</v>
      </c>
      <c r="F72" s="70" t="s">
        <v>1183</v>
      </c>
      <c r="G72" s="70" t="s">
        <v>135</v>
      </c>
      <c r="H72" s="72">
        <v>2018.6610989999999</v>
      </c>
      <c r="I72" s="80">
        <v>19210</v>
      </c>
      <c r="J72" s="118" t="s">
        <v>3308</v>
      </c>
      <c r="K72" s="72">
        <v>387.78479706900004</v>
      </c>
      <c r="L72" s="73">
        <v>8.8025532256875196E-5</v>
      </c>
      <c r="M72" s="73">
        <f t="shared" si="0"/>
        <v>8.7204230023496376E-3</v>
      </c>
      <c r="N72" s="73">
        <f>K72/'סכום נכסי הקרן'!$C$41</f>
        <v>1.2534567449538946E-3</v>
      </c>
    </row>
    <row r="73" spans="1:14">
      <c r="A73" s="69" t="s">
        <v>1190</v>
      </c>
      <c r="B73" s="54" t="s">
        <v>1191</v>
      </c>
      <c r="C73" s="70" t="s">
        <v>123</v>
      </c>
      <c r="D73" s="70" t="s">
        <v>29</v>
      </c>
      <c r="E73" s="54" t="s">
        <v>1192</v>
      </c>
      <c r="F73" s="70" t="s">
        <v>1143</v>
      </c>
      <c r="G73" s="70" t="s">
        <v>135</v>
      </c>
      <c r="H73" s="72">
        <v>1029.9914120000001</v>
      </c>
      <c r="I73" s="80">
        <v>15690</v>
      </c>
      <c r="J73" s="118" t="s">
        <v>3308</v>
      </c>
      <c r="K73" s="72">
        <v>161.605652572</v>
      </c>
      <c r="L73" s="73">
        <v>7.1093412829776107E-5</v>
      </c>
      <c r="M73" s="73">
        <f t="shared" si="0"/>
        <v>3.6341539447917958E-3</v>
      </c>
      <c r="N73" s="73">
        <f>K73/'סכום נכסי הקרן'!$C$41</f>
        <v>5.2236626286049533E-4</v>
      </c>
    </row>
    <row r="74" spans="1:14">
      <c r="A74" s="69" t="s">
        <v>1193</v>
      </c>
      <c r="B74" s="54" t="s">
        <v>1194</v>
      </c>
      <c r="C74" s="70" t="s">
        <v>123</v>
      </c>
      <c r="D74" s="70" t="s">
        <v>29</v>
      </c>
      <c r="E74" s="54" t="s">
        <v>1195</v>
      </c>
      <c r="F74" s="70" t="s">
        <v>132</v>
      </c>
      <c r="G74" s="70" t="s">
        <v>135</v>
      </c>
      <c r="H74" s="72">
        <v>3978.5381649999999</v>
      </c>
      <c r="I74" s="80">
        <v>1320</v>
      </c>
      <c r="J74" s="118" t="s">
        <v>3308</v>
      </c>
      <c r="K74" s="72">
        <v>52.516703782000008</v>
      </c>
      <c r="L74" s="73">
        <v>1.9858922911071244E-5</v>
      </c>
      <c r="M74" s="73">
        <f t="shared" ref="M74:M137" si="1">IFERROR(K74/$K$9,0)</f>
        <v>1.1809845953982747E-3</v>
      </c>
      <c r="N74" s="73">
        <f>K74/'סכום נכסי הקרן'!$C$41</f>
        <v>1.6975244278743783E-4</v>
      </c>
    </row>
    <row r="75" spans="1:14">
      <c r="A75" s="69" t="s">
        <v>1196</v>
      </c>
      <c r="B75" s="54" t="s">
        <v>1197</v>
      </c>
      <c r="C75" s="70" t="s">
        <v>123</v>
      </c>
      <c r="D75" s="70" t="s">
        <v>29</v>
      </c>
      <c r="E75" s="54" t="s">
        <v>1198</v>
      </c>
      <c r="F75" s="70" t="s">
        <v>606</v>
      </c>
      <c r="G75" s="70" t="s">
        <v>135</v>
      </c>
      <c r="H75" s="72">
        <v>15085.948066999998</v>
      </c>
      <c r="I75" s="80">
        <v>1082</v>
      </c>
      <c r="J75" s="118" t="s">
        <v>3308</v>
      </c>
      <c r="K75" s="72">
        <v>163.229958082</v>
      </c>
      <c r="L75" s="73">
        <v>4.6768616091455911E-5</v>
      </c>
      <c r="M75" s="73">
        <f t="shared" si="1"/>
        <v>3.6706809856642281E-3</v>
      </c>
      <c r="N75" s="73">
        <f>K75/'סכום נכסי הקרן'!$C$41</f>
        <v>5.2761658910526811E-4</v>
      </c>
    </row>
    <row r="76" spans="1:14">
      <c r="A76" s="69" t="s">
        <v>1199</v>
      </c>
      <c r="B76" s="54" t="s">
        <v>1200</v>
      </c>
      <c r="C76" s="70" t="s">
        <v>123</v>
      </c>
      <c r="D76" s="70" t="s">
        <v>29</v>
      </c>
      <c r="E76" s="54" t="s">
        <v>1201</v>
      </c>
      <c r="F76" s="70" t="s">
        <v>129</v>
      </c>
      <c r="G76" s="70" t="s">
        <v>135</v>
      </c>
      <c r="H76" s="72">
        <v>305653.68589000002</v>
      </c>
      <c r="I76" s="80">
        <v>150.69999999999999</v>
      </c>
      <c r="J76" s="118" t="s">
        <v>3308</v>
      </c>
      <c r="K76" s="72">
        <v>460.62010463600001</v>
      </c>
      <c r="L76" s="73">
        <v>1.1799218534344582E-4</v>
      </c>
      <c r="M76" s="73">
        <f t="shared" si="1"/>
        <v>1.0358328088601539E-2</v>
      </c>
      <c r="N76" s="73">
        <f>K76/'סכום נכסי הקרן'!$C$41</f>
        <v>1.488886055826035E-3</v>
      </c>
    </row>
    <row r="77" spans="1:14">
      <c r="A77" s="69" t="s">
        <v>1202</v>
      </c>
      <c r="B77" s="54" t="s">
        <v>1203</v>
      </c>
      <c r="C77" s="70" t="s">
        <v>123</v>
      </c>
      <c r="D77" s="70" t="s">
        <v>29</v>
      </c>
      <c r="E77" s="54" t="s">
        <v>383</v>
      </c>
      <c r="F77" s="70" t="s">
        <v>337</v>
      </c>
      <c r="G77" s="70" t="s">
        <v>135</v>
      </c>
      <c r="H77" s="72">
        <v>219.30108899999999</v>
      </c>
      <c r="I77" s="80">
        <v>76070</v>
      </c>
      <c r="J77" s="118" t="s">
        <v>3308</v>
      </c>
      <c r="K77" s="72">
        <v>166.822338551</v>
      </c>
      <c r="L77" s="73">
        <v>4.1845762779781324E-5</v>
      </c>
      <c r="M77" s="73">
        <f t="shared" si="1"/>
        <v>3.7514656825162946E-3</v>
      </c>
      <c r="N77" s="73">
        <f>K77/'סכום נכסי הקרן'!$C$41</f>
        <v>5.3922842526631153E-4</v>
      </c>
    </row>
    <row r="78" spans="1:14">
      <c r="A78" s="69" t="s">
        <v>1204</v>
      </c>
      <c r="B78" s="54" t="s">
        <v>1205</v>
      </c>
      <c r="C78" s="70" t="s">
        <v>123</v>
      </c>
      <c r="D78" s="70" t="s">
        <v>29</v>
      </c>
      <c r="E78" s="54" t="s">
        <v>691</v>
      </c>
      <c r="F78" s="70" t="s">
        <v>380</v>
      </c>
      <c r="G78" s="70" t="s">
        <v>135</v>
      </c>
      <c r="H78" s="72">
        <v>2774.8275899999994</v>
      </c>
      <c r="I78" s="80">
        <v>5850</v>
      </c>
      <c r="J78" s="118" t="s">
        <v>3308</v>
      </c>
      <c r="K78" s="72">
        <v>162.32741403700001</v>
      </c>
      <c r="L78" s="73">
        <v>3.5110462797432085E-5</v>
      </c>
      <c r="M78" s="73">
        <f t="shared" si="1"/>
        <v>3.6503847648991549E-3</v>
      </c>
      <c r="N78" s="73">
        <f>K78/'סכום נכסי הקרן'!$C$41</f>
        <v>5.2469924956701408E-4</v>
      </c>
    </row>
    <row r="79" spans="1:14">
      <c r="A79" s="69" t="s">
        <v>1206</v>
      </c>
      <c r="B79" s="54" t="s">
        <v>1207</v>
      </c>
      <c r="C79" s="70" t="s">
        <v>123</v>
      </c>
      <c r="D79" s="70" t="s">
        <v>29</v>
      </c>
      <c r="E79" s="54" t="s">
        <v>1208</v>
      </c>
      <c r="F79" s="70" t="s">
        <v>337</v>
      </c>
      <c r="G79" s="70" t="s">
        <v>135</v>
      </c>
      <c r="H79" s="72">
        <v>7442.5714699999999</v>
      </c>
      <c r="I79" s="80">
        <v>884</v>
      </c>
      <c r="J79" s="118" t="s">
        <v>3308</v>
      </c>
      <c r="K79" s="72">
        <v>65.792331789999992</v>
      </c>
      <c r="L79" s="73">
        <v>4.9486365515186349E-5</v>
      </c>
      <c r="M79" s="73">
        <f t="shared" si="1"/>
        <v>1.4795241274444496E-3</v>
      </c>
      <c r="N79" s="73">
        <f>K79/'סכום נכסי הקרן'!$C$41</f>
        <v>2.1266393801855571E-4</v>
      </c>
    </row>
    <row r="80" spans="1:14">
      <c r="A80" s="69" t="s">
        <v>1209</v>
      </c>
      <c r="B80" s="54" t="s">
        <v>1210</v>
      </c>
      <c r="C80" s="70" t="s">
        <v>123</v>
      </c>
      <c r="D80" s="70" t="s">
        <v>29</v>
      </c>
      <c r="E80" s="54" t="s">
        <v>504</v>
      </c>
      <c r="F80" s="70" t="s">
        <v>337</v>
      </c>
      <c r="G80" s="70" t="s">
        <v>135</v>
      </c>
      <c r="H80" s="72">
        <v>2892.9571850000002</v>
      </c>
      <c r="I80" s="80">
        <v>8550</v>
      </c>
      <c r="J80" s="118" t="s">
        <v>3308</v>
      </c>
      <c r="K80" s="72">
        <v>247.34783927699999</v>
      </c>
      <c r="L80" s="73">
        <v>7.904029576535008E-5</v>
      </c>
      <c r="M80" s="73">
        <f t="shared" si="1"/>
        <v>5.5623062160140135E-3</v>
      </c>
      <c r="N80" s="73">
        <f>K80/'סכום נכסי הקרן'!$C$41</f>
        <v>7.9951514302496209E-4</v>
      </c>
    </row>
    <row r="81" spans="1:14">
      <c r="A81" s="69" t="s">
        <v>1211</v>
      </c>
      <c r="B81" s="54" t="s">
        <v>1212</v>
      </c>
      <c r="C81" s="70" t="s">
        <v>123</v>
      </c>
      <c r="D81" s="70" t="s">
        <v>29</v>
      </c>
      <c r="E81" s="54" t="s">
        <v>1213</v>
      </c>
      <c r="F81" s="70" t="s">
        <v>1183</v>
      </c>
      <c r="G81" s="70" t="s">
        <v>135</v>
      </c>
      <c r="H81" s="72">
        <v>5672.6894300000013</v>
      </c>
      <c r="I81" s="80">
        <v>6799</v>
      </c>
      <c r="J81" s="118" t="s">
        <v>3308</v>
      </c>
      <c r="K81" s="72">
        <v>385.68615434499998</v>
      </c>
      <c r="L81" s="73">
        <v>8.930264542991323E-5</v>
      </c>
      <c r="M81" s="73">
        <f t="shared" si="1"/>
        <v>8.6732291659166235E-3</v>
      </c>
      <c r="N81" s="73">
        <f>K81/'סכום נכסי הקרן'!$C$41</f>
        <v>1.2466731941351702E-3</v>
      </c>
    </row>
    <row r="82" spans="1:14">
      <c r="A82" s="69" t="s">
        <v>1214</v>
      </c>
      <c r="B82" s="54" t="s">
        <v>1215</v>
      </c>
      <c r="C82" s="70" t="s">
        <v>123</v>
      </c>
      <c r="D82" s="70" t="s">
        <v>29</v>
      </c>
      <c r="E82" s="54" t="s">
        <v>1216</v>
      </c>
      <c r="F82" s="70" t="s">
        <v>1217</v>
      </c>
      <c r="G82" s="70" t="s">
        <v>135</v>
      </c>
      <c r="H82" s="72">
        <v>5475.686052</v>
      </c>
      <c r="I82" s="80">
        <v>4109</v>
      </c>
      <c r="J82" s="118" t="s">
        <v>3308</v>
      </c>
      <c r="K82" s="72">
        <v>224.995939862</v>
      </c>
      <c r="L82" s="73">
        <v>4.9910244841014225E-5</v>
      </c>
      <c r="M82" s="73">
        <f t="shared" si="1"/>
        <v>5.0596614004409859E-3</v>
      </c>
      <c r="N82" s="73">
        <f>K82/'סכום נכסי הקרן'!$C$41</f>
        <v>7.2726594889454459E-4</v>
      </c>
    </row>
    <row r="83" spans="1:14">
      <c r="A83" s="69" t="s">
        <v>1218</v>
      </c>
      <c r="B83" s="54" t="s">
        <v>1219</v>
      </c>
      <c r="C83" s="70" t="s">
        <v>123</v>
      </c>
      <c r="D83" s="70" t="s">
        <v>29</v>
      </c>
      <c r="E83" s="54" t="s">
        <v>567</v>
      </c>
      <c r="F83" s="70" t="s">
        <v>568</v>
      </c>
      <c r="G83" s="70" t="s">
        <v>135</v>
      </c>
      <c r="H83" s="72">
        <v>206.74205300000003</v>
      </c>
      <c r="I83" s="80">
        <v>41750</v>
      </c>
      <c r="J83" s="118" t="s">
        <v>3308</v>
      </c>
      <c r="K83" s="72">
        <v>86.314807309000003</v>
      </c>
      <c r="L83" s="73">
        <v>6.9919837840616553E-5</v>
      </c>
      <c r="M83" s="73">
        <f t="shared" si="1"/>
        <v>1.9410292429974997E-3</v>
      </c>
      <c r="N83" s="73">
        <f>K83/'סכום נכסי הקרן'!$C$41</f>
        <v>2.7899979119503949E-4</v>
      </c>
    </row>
    <row r="84" spans="1:14">
      <c r="A84" s="69" t="s">
        <v>1220</v>
      </c>
      <c r="B84" s="54" t="s">
        <v>1221</v>
      </c>
      <c r="C84" s="70" t="s">
        <v>123</v>
      </c>
      <c r="D84" s="70" t="s">
        <v>29</v>
      </c>
      <c r="E84" s="54" t="s">
        <v>1222</v>
      </c>
      <c r="F84" s="70" t="s">
        <v>380</v>
      </c>
      <c r="G84" s="70" t="s">
        <v>135</v>
      </c>
      <c r="H84" s="72">
        <v>2542.1839880000002</v>
      </c>
      <c r="I84" s="80">
        <v>9332</v>
      </c>
      <c r="J84" s="118" t="s">
        <v>3308</v>
      </c>
      <c r="K84" s="72">
        <v>237.23660974499998</v>
      </c>
      <c r="L84" s="73">
        <v>4.1080483770909013E-5</v>
      </c>
      <c r="M84" s="73">
        <f t="shared" si="1"/>
        <v>5.3349270117250928E-3</v>
      </c>
      <c r="N84" s="73">
        <f>K84/'סכום נכסי הקרן'!$C$41</f>
        <v>7.6683209574601664E-4</v>
      </c>
    </row>
    <row r="85" spans="1:14">
      <c r="A85" s="69" t="s">
        <v>1223</v>
      </c>
      <c r="B85" s="54" t="s">
        <v>1224</v>
      </c>
      <c r="C85" s="70" t="s">
        <v>123</v>
      </c>
      <c r="D85" s="70" t="s">
        <v>29</v>
      </c>
      <c r="E85" s="54" t="s">
        <v>577</v>
      </c>
      <c r="F85" s="70" t="s">
        <v>337</v>
      </c>
      <c r="G85" s="70" t="s">
        <v>135</v>
      </c>
      <c r="H85" s="72">
        <v>93742.138695999995</v>
      </c>
      <c r="I85" s="80">
        <v>169</v>
      </c>
      <c r="J85" s="118" t="s">
        <v>3308</v>
      </c>
      <c r="K85" s="72">
        <v>158.424214396</v>
      </c>
      <c r="L85" s="73">
        <v>1.3586133345734781E-4</v>
      </c>
      <c r="M85" s="73">
        <f t="shared" si="1"/>
        <v>3.5626104318427641E-3</v>
      </c>
      <c r="N85" s="73">
        <f>K85/'סכום נכסי הקרן'!$C$41</f>
        <v>5.1208273660959002E-4</v>
      </c>
    </row>
    <row r="86" spans="1:14">
      <c r="A86" s="69" t="s">
        <v>1225</v>
      </c>
      <c r="B86" s="54" t="s">
        <v>1226</v>
      </c>
      <c r="C86" s="70" t="s">
        <v>123</v>
      </c>
      <c r="D86" s="70" t="s">
        <v>29</v>
      </c>
      <c r="E86" s="54" t="s">
        <v>1227</v>
      </c>
      <c r="F86" s="70" t="s">
        <v>543</v>
      </c>
      <c r="G86" s="70" t="s">
        <v>135</v>
      </c>
      <c r="H86" s="72">
        <v>1543.139228</v>
      </c>
      <c r="I86" s="80">
        <v>7554</v>
      </c>
      <c r="J86" s="118" t="s">
        <v>3308</v>
      </c>
      <c r="K86" s="72">
        <v>116.56873725000003</v>
      </c>
      <c r="L86" s="73">
        <v>6.1725569119999997E-5</v>
      </c>
      <c r="M86" s="73">
        <f t="shared" si="1"/>
        <v>2.6213732599962561E-3</v>
      </c>
      <c r="N86" s="73">
        <f>K86/'סכום נכסי הקרן'!$C$41</f>
        <v>3.767911250289996E-4</v>
      </c>
    </row>
    <row r="87" spans="1:14">
      <c r="A87" s="69" t="s">
        <v>1228</v>
      </c>
      <c r="B87" s="54" t="s">
        <v>1229</v>
      </c>
      <c r="C87" s="70" t="s">
        <v>123</v>
      </c>
      <c r="D87" s="70" t="s">
        <v>29</v>
      </c>
      <c r="E87" s="54" t="s">
        <v>653</v>
      </c>
      <c r="F87" s="70" t="s">
        <v>320</v>
      </c>
      <c r="G87" s="70" t="s">
        <v>135</v>
      </c>
      <c r="H87" s="72">
        <v>18441.851031999999</v>
      </c>
      <c r="I87" s="80">
        <v>316</v>
      </c>
      <c r="J87" s="118" t="s">
        <v>3308</v>
      </c>
      <c r="K87" s="72">
        <v>58.276249262</v>
      </c>
      <c r="L87" s="73">
        <v>2.5953296846613636E-5</v>
      </c>
      <c r="M87" s="73">
        <f t="shared" si="1"/>
        <v>1.310504043469711E-3</v>
      </c>
      <c r="N87" s="73">
        <f>K87/'סכום נכסי הקרן'!$C$41</f>
        <v>1.8836931787986219E-4</v>
      </c>
    </row>
    <row r="88" spans="1:14">
      <c r="A88" s="69" t="s">
        <v>1230</v>
      </c>
      <c r="B88" s="54" t="s">
        <v>1231</v>
      </c>
      <c r="C88" s="70" t="s">
        <v>123</v>
      </c>
      <c r="D88" s="70" t="s">
        <v>29</v>
      </c>
      <c r="E88" s="54" t="s">
        <v>1232</v>
      </c>
      <c r="F88" s="70" t="s">
        <v>129</v>
      </c>
      <c r="G88" s="70" t="s">
        <v>135</v>
      </c>
      <c r="H88" s="72">
        <v>3010.6012109999997</v>
      </c>
      <c r="I88" s="80">
        <v>3253</v>
      </c>
      <c r="J88" s="118" t="s">
        <v>3308</v>
      </c>
      <c r="K88" s="72">
        <v>97.93485738699998</v>
      </c>
      <c r="L88" s="73">
        <v>3.1974696168553329E-5</v>
      </c>
      <c r="M88" s="73">
        <f t="shared" si="1"/>
        <v>2.202338486563888E-3</v>
      </c>
      <c r="N88" s="73">
        <f>K88/'סכום נכסי הקרן'!$C$41</f>
        <v>3.1655987672974767E-4</v>
      </c>
    </row>
    <row r="89" spans="1:14">
      <c r="A89" s="69" t="s">
        <v>1233</v>
      </c>
      <c r="B89" s="54" t="s">
        <v>1234</v>
      </c>
      <c r="C89" s="70" t="s">
        <v>123</v>
      </c>
      <c r="D89" s="70" t="s">
        <v>29</v>
      </c>
      <c r="E89" s="54" t="s">
        <v>1235</v>
      </c>
      <c r="F89" s="70" t="s">
        <v>160</v>
      </c>
      <c r="G89" s="70" t="s">
        <v>135</v>
      </c>
      <c r="H89" s="72">
        <v>636.95258100000001</v>
      </c>
      <c r="I89" s="80">
        <v>7011</v>
      </c>
      <c r="J89" s="118" t="s">
        <v>3308</v>
      </c>
      <c r="K89" s="72">
        <v>44.656745444000002</v>
      </c>
      <c r="L89" s="73">
        <v>1.9127319142388479E-5</v>
      </c>
      <c r="M89" s="73">
        <f t="shared" si="1"/>
        <v>1.0042315044925239E-3</v>
      </c>
      <c r="N89" s="73">
        <f>K89/'סכום נכסי הקרן'!$C$41</f>
        <v>1.4434629518111564E-4</v>
      </c>
    </row>
    <row r="90" spans="1:14">
      <c r="A90" s="69" t="s">
        <v>1236</v>
      </c>
      <c r="B90" s="54" t="s">
        <v>1237</v>
      </c>
      <c r="C90" s="70" t="s">
        <v>123</v>
      </c>
      <c r="D90" s="70" t="s">
        <v>29</v>
      </c>
      <c r="E90" s="54" t="s">
        <v>656</v>
      </c>
      <c r="F90" s="70" t="s">
        <v>657</v>
      </c>
      <c r="G90" s="70" t="s">
        <v>135</v>
      </c>
      <c r="H90" s="72">
        <v>2066.7794909999998</v>
      </c>
      <c r="I90" s="80">
        <v>9675</v>
      </c>
      <c r="J90" s="118" t="s">
        <v>3308</v>
      </c>
      <c r="K90" s="72">
        <v>199.96091573699999</v>
      </c>
      <c r="L90" s="73">
        <v>5.8152777624587954E-5</v>
      </c>
      <c r="M90" s="73">
        <f t="shared" si="1"/>
        <v>4.4966790403945653E-3</v>
      </c>
      <c r="N90" s="73">
        <f>K90/'סכום נכסי הקרן'!$C$41</f>
        <v>6.4634395275971136E-4</v>
      </c>
    </row>
    <row r="91" spans="1:14">
      <c r="A91" s="69" t="s">
        <v>1238</v>
      </c>
      <c r="B91" s="54" t="s">
        <v>1239</v>
      </c>
      <c r="C91" s="70" t="s">
        <v>123</v>
      </c>
      <c r="D91" s="70" t="s">
        <v>29</v>
      </c>
      <c r="E91" s="54" t="s">
        <v>1240</v>
      </c>
      <c r="F91" s="70" t="s">
        <v>129</v>
      </c>
      <c r="G91" s="70" t="s">
        <v>135</v>
      </c>
      <c r="H91" s="72">
        <v>6462.8915200000001</v>
      </c>
      <c r="I91" s="80">
        <v>1817</v>
      </c>
      <c r="J91" s="118" t="s">
        <v>3308</v>
      </c>
      <c r="K91" s="72">
        <v>117.43073892299999</v>
      </c>
      <c r="L91" s="73">
        <v>6.8632274187426117E-5</v>
      </c>
      <c r="M91" s="73">
        <f t="shared" si="1"/>
        <v>2.640757772421985E-3</v>
      </c>
      <c r="N91" s="73">
        <f>K91/'סכום נכסי הקרן'!$C$41</f>
        <v>3.7957741737297486E-4</v>
      </c>
    </row>
    <row r="92" spans="1:14">
      <c r="A92" s="69" t="s">
        <v>1241</v>
      </c>
      <c r="B92" s="54" t="s">
        <v>1242</v>
      </c>
      <c r="C92" s="70" t="s">
        <v>123</v>
      </c>
      <c r="D92" s="70" t="s">
        <v>29</v>
      </c>
      <c r="E92" s="54" t="s">
        <v>1243</v>
      </c>
      <c r="F92" s="70" t="s">
        <v>593</v>
      </c>
      <c r="G92" s="70" t="s">
        <v>135</v>
      </c>
      <c r="H92" s="72">
        <v>2399.846243</v>
      </c>
      <c r="I92" s="80">
        <v>5400</v>
      </c>
      <c r="J92" s="118" t="s">
        <v>3308</v>
      </c>
      <c r="K92" s="72">
        <v>129.59169711199999</v>
      </c>
      <c r="L92" s="73">
        <v>3.2464212615365078E-5</v>
      </c>
      <c r="M92" s="73">
        <f t="shared" si="1"/>
        <v>2.9142308438871822E-3</v>
      </c>
      <c r="N92" s="73">
        <f>K92/'סכום נכסי הקרן'!$C$41</f>
        <v>4.1888590801602616E-4</v>
      </c>
    </row>
    <row r="93" spans="1:14">
      <c r="A93" s="69" t="s">
        <v>1244</v>
      </c>
      <c r="B93" s="54" t="s">
        <v>1245</v>
      </c>
      <c r="C93" s="70" t="s">
        <v>123</v>
      </c>
      <c r="D93" s="70" t="s">
        <v>29</v>
      </c>
      <c r="E93" s="54" t="s">
        <v>584</v>
      </c>
      <c r="F93" s="70" t="s">
        <v>159</v>
      </c>
      <c r="G93" s="70" t="s">
        <v>135</v>
      </c>
      <c r="H93" s="72">
        <v>13176.234270999999</v>
      </c>
      <c r="I93" s="80">
        <v>1494</v>
      </c>
      <c r="J93" s="118" t="s">
        <v>3308</v>
      </c>
      <c r="K93" s="72">
        <v>196.85294000500002</v>
      </c>
      <c r="L93" s="73">
        <v>7.969310059450504E-5</v>
      </c>
      <c r="M93" s="73">
        <f t="shared" si="1"/>
        <v>4.4267875354440647E-3</v>
      </c>
      <c r="N93" s="73">
        <f>K93/'סכום נכסי הקרן'!$C$41</f>
        <v>6.3629788294502696E-4</v>
      </c>
    </row>
    <row r="94" spans="1:14">
      <c r="A94" s="69" t="s">
        <v>1246</v>
      </c>
      <c r="B94" s="54" t="s">
        <v>1247</v>
      </c>
      <c r="C94" s="70" t="s">
        <v>123</v>
      </c>
      <c r="D94" s="70" t="s">
        <v>29</v>
      </c>
      <c r="E94" s="54" t="s">
        <v>1248</v>
      </c>
      <c r="F94" s="70" t="s">
        <v>130</v>
      </c>
      <c r="G94" s="70" t="s">
        <v>135</v>
      </c>
      <c r="H94" s="72">
        <v>962.02575100000001</v>
      </c>
      <c r="I94" s="80">
        <v>10760</v>
      </c>
      <c r="J94" s="118" t="s">
        <v>3308</v>
      </c>
      <c r="K94" s="72">
        <v>103.51397079500002</v>
      </c>
      <c r="L94" s="73">
        <v>7.8909230566189743E-5</v>
      </c>
      <c r="M94" s="73">
        <f t="shared" si="1"/>
        <v>2.3278004161278358E-3</v>
      </c>
      <c r="N94" s="73">
        <f>K94/'סכום נכסי הקרן'!$C$41</f>
        <v>3.3459353195547338E-4</v>
      </c>
    </row>
    <row r="95" spans="1:14">
      <c r="A95" s="69" t="s">
        <v>1249</v>
      </c>
      <c r="B95" s="54" t="s">
        <v>1250</v>
      </c>
      <c r="C95" s="70" t="s">
        <v>123</v>
      </c>
      <c r="D95" s="70" t="s">
        <v>29</v>
      </c>
      <c r="E95" s="54" t="s">
        <v>1251</v>
      </c>
      <c r="F95" s="70" t="s">
        <v>543</v>
      </c>
      <c r="G95" s="70" t="s">
        <v>135</v>
      </c>
      <c r="H95" s="72">
        <v>678.68451400000004</v>
      </c>
      <c r="I95" s="80">
        <v>46400</v>
      </c>
      <c r="J95" s="118" t="s">
        <v>3308</v>
      </c>
      <c r="K95" s="72">
        <v>314.90961456900004</v>
      </c>
      <c r="L95" s="73">
        <v>1.0602189252849628E-4</v>
      </c>
      <c r="M95" s="73">
        <f t="shared" si="1"/>
        <v>7.0816212169863228E-3</v>
      </c>
      <c r="N95" s="73">
        <f>K95/'סכום נכסי הקרן'!$C$41</f>
        <v>1.017898544284884E-3</v>
      </c>
    </row>
    <row r="96" spans="1:14">
      <c r="A96" s="69" t="s">
        <v>1252</v>
      </c>
      <c r="B96" s="54" t="s">
        <v>1253</v>
      </c>
      <c r="C96" s="70" t="s">
        <v>123</v>
      </c>
      <c r="D96" s="70" t="s">
        <v>29</v>
      </c>
      <c r="E96" s="54" t="s">
        <v>1254</v>
      </c>
      <c r="F96" s="70" t="s">
        <v>1143</v>
      </c>
      <c r="G96" s="70" t="s">
        <v>135</v>
      </c>
      <c r="H96" s="72">
        <v>439.54919699999999</v>
      </c>
      <c r="I96" s="80">
        <v>24060</v>
      </c>
      <c r="J96" s="118" t="s">
        <v>3308</v>
      </c>
      <c r="K96" s="72">
        <v>105.755536871</v>
      </c>
      <c r="L96" s="73">
        <v>3.1911071728277906E-5</v>
      </c>
      <c r="M96" s="73">
        <f t="shared" si="1"/>
        <v>2.3782082828574819E-3</v>
      </c>
      <c r="N96" s="73">
        <f>K96/'סכום נכסי הקרן'!$C$41</f>
        <v>3.4183906127601061E-4</v>
      </c>
    </row>
    <row r="97" spans="1:14">
      <c r="A97" s="69" t="s">
        <v>1255</v>
      </c>
      <c r="B97" s="54" t="s">
        <v>1256</v>
      </c>
      <c r="C97" s="70" t="s">
        <v>123</v>
      </c>
      <c r="D97" s="70" t="s">
        <v>29</v>
      </c>
      <c r="E97" s="54" t="s">
        <v>587</v>
      </c>
      <c r="F97" s="70" t="s">
        <v>320</v>
      </c>
      <c r="G97" s="70" t="s">
        <v>135</v>
      </c>
      <c r="H97" s="72">
        <v>904.17633799999999</v>
      </c>
      <c r="I97" s="80">
        <v>29920</v>
      </c>
      <c r="J97" s="72">
        <v>6.3713933920000008</v>
      </c>
      <c r="K97" s="72">
        <v>276.90095378500001</v>
      </c>
      <c r="L97" s="73">
        <v>8.4949159106272376E-5</v>
      </c>
      <c r="M97" s="73">
        <f t="shared" si="1"/>
        <v>6.2268904428700754E-3</v>
      </c>
      <c r="N97" s="73">
        <f>K97/'סכום נכסי הקרן'!$C$41</f>
        <v>8.9504119508897878E-4</v>
      </c>
    </row>
    <row r="98" spans="1:14">
      <c r="A98" s="69" t="s">
        <v>1257</v>
      </c>
      <c r="B98" s="54" t="s">
        <v>1258</v>
      </c>
      <c r="C98" s="70" t="s">
        <v>123</v>
      </c>
      <c r="D98" s="70" t="s">
        <v>29</v>
      </c>
      <c r="E98" s="54" t="s">
        <v>1259</v>
      </c>
      <c r="F98" s="70" t="s">
        <v>308</v>
      </c>
      <c r="G98" s="70" t="s">
        <v>135</v>
      </c>
      <c r="H98" s="72">
        <v>60.292200000000001</v>
      </c>
      <c r="I98" s="80">
        <v>16000</v>
      </c>
      <c r="J98" s="118" t="s">
        <v>3308</v>
      </c>
      <c r="K98" s="72">
        <v>9.6467519680000002</v>
      </c>
      <c r="L98" s="73">
        <v>1.7006406293015132E-6</v>
      </c>
      <c r="M98" s="73">
        <f t="shared" si="1"/>
        <v>2.1693413046499697E-4</v>
      </c>
      <c r="N98" s="73">
        <f>K98/'סכום נכסי הקרן'!$C$41</f>
        <v>3.1181692558811994E-5</v>
      </c>
    </row>
    <row r="99" spans="1:14">
      <c r="A99" s="69" t="s">
        <v>1260</v>
      </c>
      <c r="B99" s="54" t="s">
        <v>1261</v>
      </c>
      <c r="C99" s="70" t="s">
        <v>123</v>
      </c>
      <c r="D99" s="70" t="s">
        <v>29</v>
      </c>
      <c r="E99" s="54" t="s">
        <v>1262</v>
      </c>
      <c r="F99" s="70" t="s">
        <v>456</v>
      </c>
      <c r="G99" s="70" t="s">
        <v>135</v>
      </c>
      <c r="H99" s="72">
        <v>528.10248799999999</v>
      </c>
      <c r="I99" s="80">
        <v>14100</v>
      </c>
      <c r="J99" s="118" t="s">
        <v>3308</v>
      </c>
      <c r="K99" s="72">
        <v>74.462450802999996</v>
      </c>
      <c r="L99" s="73">
        <v>5.5310533826353392E-5</v>
      </c>
      <c r="M99" s="73">
        <f t="shared" si="1"/>
        <v>1.6744959413101208E-3</v>
      </c>
      <c r="N99" s="73">
        <f>K99/'סכום נכסי הקרן'!$C$41</f>
        <v>2.4068880964461933E-4</v>
      </c>
    </row>
    <row r="100" spans="1:14">
      <c r="A100" s="69" t="s">
        <v>1263</v>
      </c>
      <c r="B100" s="54" t="s">
        <v>1264</v>
      </c>
      <c r="C100" s="70" t="s">
        <v>123</v>
      </c>
      <c r="D100" s="70" t="s">
        <v>29</v>
      </c>
      <c r="E100" s="54" t="s">
        <v>744</v>
      </c>
      <c r="F100" s="70" t="s">
        <v>159</v>
      </c>
      <c r="G100" s="70" t="s">
        <v>135</v>
      </c>
      <c r="H100" s="72">
        <v>14892.69702</v>
      </c>
      <c r="I100" s="80">
        <v>1798</v>
      </c>
      <c r="J100" s="118" t="s">
        <v>3308</v>
      </c>
      <c r="K100" s="72">
        <v>267.77069241900006</v>
      </c>
      <c r="L100" s="73">
        <v>7.9958909422473223E-5</v>
      </c>
      <c r="M100" s="73">
        <f t="shared" si="1"/>
        <v>6.0215710444941686E-3</v>
      </c>
      <c r="N100" s="73">
        <f>K100/'סכום נכסי הקרן'!$C$41</f>
        <v>8.6552898166827505E-4</v>
      </c>
    </row>
    <row r="101" spans="1:14">
      <c r="A101" s="69" t="s">
        <v>1265</v>
      </c>
      <c r="B101" s="54" t="s">
        <v>1266</v>
      </c>
      <c r="C101" s="70" t="s">
        <v>123</v>
      </c>
      <c r="D101" s="70" t="s">
        <v>29</v>
      </c>
      <c r="E101" s="54" t="s">
        <v>1267</v>
      </c>
      <c r="F101" s="70" t="s">
        <v>160</v>
      </c>
      <c r="G101" s="70" t="s">
        <v>135</v>
      </c>
      <c r="H101" s="72">
        <v>30.798179000000001</v>
      </c>
      <c r="I101" s="80">
        <v>11150</v>
      </c>
      <c r="J101" s="118" t="s">
        <v>3308</v>
      </c>
      <c r="K101" s="72">
        <v>3.4339969140000002</v>
      </c>
      <c r="L101" s="73">
        <v>6.5473031934361197E-7</v>
      </c>
      <c r="M101" s="73">
        <f t="shared" si="1"/>
        <v>7.7223000760173895E-5</v>
      </c>
      <c r="N101" s="73">
        <f>K101/'סכום נכסי הקרן'!$C$41</f>
        <v>1.1099884849890767E-5</v>
      </c>
    </row>
    <row r="102" spans="1:14">
      <c r="A102" s="69" t="s">
        <v>1268</v>
      </c>
      <c r="B102" s="54" t="s">
        <v>1269</v>
      </c>
      <c r="C102" s="70" t="s">
        <v>123</v>
      </c>
      <c r="D102" s="70" t="s">
        <v>29</v>
      </c>
      <c r="E102" s="54" t="s">
        <v>1270</v>
      </c>
      <c r="F102" s="70" t="s">
        <v>606</v>
      </c>
      <c r="G102" s="70" t="s">
        <v>135</v>
      </c>
      <c r="H102" s="72">
        <v>944.66942200000005</v>
      </c>
      <c r="I102" s="80">
        <v>8105</v>
      </c>
      <c r="J102" s="118" t="s">
        <v>3308</v>
      </c>
      <c r="K102" s="72">
        <v>76.565456675999997</v>
      </c>
      <c r="L102" s="73">
        <v>4.4837892363836509E-5</v>
      </c>
      <c r="M102" s="73">
        <f t="shared" si="1"/>
        <v>1.7217878953206913E-3</v>
      </c>
      <c r="N102" s="73">
        <f>K102/'סכום נכסי הקרן'!$C$41</f>
        <v>2.4748646369427118E-4</v>
      </c>
    </row>
    <row r="103" spans="1:14">
      <c r="A103" s="69" t="s">
        <v>1271</v>
      </c>
      <c r="B103" s="54" t="s">
        <v>1272</v>
      </c>
      <c r="C103" s="70" t="s">
        <v>123</v>
      </c>
      <c r="D103" s="70" t="s">
        <v>29</v>
      </c>
      <c r="E103" s="54" t="s">
        <v>621</v>
      </c>
      <c r="F103" s="70" t="s">
        <v>622</v>
      </c>
      <c r="G103" s="70" t="s">
        <v>135</v>
      </c>
      <c r="H103" s="72">
        <v>1512.945305</v>
      </c>
      <c r="I103" s="80">
        <v>39900</v>
      </c>
      <c r="J103" s="118" t="s">
        <v>3308</v>
      </c>
      <c r="K103" s="72">
        <v>603.66517677899992</v>
      </c>
      <c r="L103" s="73">
        <v>9.2100667233494831E-5</v>
      </c>
      <c r="M103" s="73">
        <f t="shared" si="1"/>
        <v>1.3575095602224883E-2</v>
      </c>
      <c r="N103" s="73">
        <f>K103/'סכום נכסי הקרן'!$C$41</f>
        <v>1.9512579999178918E-3</v>
      </c>
    </row>
    <row r="104" spans="1:14">
      <c r="A104" s="69" t="s">
        <v>1273</v>
      </c>
      <c r="B104" s="54" t="s">
        <v>1274</v>
      </c>
      <c r="C104" s="70" t="s">
        <v>123</v>
      </c>
      <c r="D104" s="70" t="s">
        <v>29</v>
      </c>
      <c r="E104" s="54" t="s">
        <v>1275</v>
      </c>
      <c r="F104" s="70" t="s">
        <v>748</v>
      </c>
      <c r="G104" s="70" t="s">
        <v>135</v>
      </c>
      <c r="H104" s="72">
        <v>9028.7819999999992</v>
      </c>
      <c r="I104" s="80">
        <v>459.3</v>
      </c>
      <c r="J104" s="118" t="s">
        <v>3308</v>
      </c>
      <c r="K104" s="72">
        <v>41.469195725999995</v>
      </c>
      <c r="L104" s="73">
        <v>3.1403366839414277E-5</v>
      </c>
      <c r="M104" s="73">
        <f t="shared" si="1"/>
        <v>9.3255055647167005E-4</v>
      </c>
      <c r="N104" s="73">
        <f>K104/'סכום נכסי הקרן'!$C$41</f>
        <v>1.3404301427866173E-4</v>
      </c>
    </row>
    <row r="105" spans="1:14">
      <c r="A105" s="69" t="s">
        <v>1276</v>
      </c>
      <c r="B105" s="54" t="s">
        <v>1277</v>
      </c>
      <c r="C105" s="70" t="s">
        <v>123</v>
      </c>
      <c r="D105" s="70" t="s">
        <v>29</v>
      </c>
      <c r="E105" s="54" t="s">
        <v>778</v>
      </c>
      <c r="F105" s="70" t="s">
        <v>606</v>
      </c>
      <c r="G105" s="70" t="s">
        <v>135</v>
      </c>
      <c r="H105" s="72">
        <v>3693.541291</v>
      </c>
      <c r="I105" s="80">
        <v>2605</v>
      </c>
      <c r="J105" s="118" t="s">
        <v>3308</v>
      </c>
      <c r="K105" s="72">
        <v>96.216750626999996</v>
      </c>
      <c r="L105" s="73">
        <v>6.8198716726285485E-5</v>
      </c>
      <c r="M105" s="73">
        <f t="shared" si="1"/>
        <v>2.1637020628989074E-3</v>
      </c>
      <c r="N105" s="73">
        <f>K105/'סכום נכסי הקרן'!$C$41</f>
        <v>3.1100635188001082E-4</v>
      </c>
    </row>
    <row r="106" spans="1:14">
      <c r="A106" s="69" t="s">
        <v>1278</v>
      </c>
      <c r="B106" s="54" t="s">
        <v>1279</v>
      </c>
      <c r="C106" s="70" t="s">
        <v>123</v>
      </c>
      <c r="D106" s="70" t="s">
        <v>29</v>
      </c>
      <c r="E106" s="54" t="s">
        <v>438</v>
      </c>
      <c r="F106" s="70" t="s">
        <v>337</v>
      </c>
      <c r="G106" s="70" t="s">
        <v>135</v>
      </c>
      <c r="H106" s="72">
        <v>1096.072064</v>
      </c>
      <c r="I106" s="80">
        <v>23770</v>
      </c>
      <c r="J106" s="72">
        <v>8.984813999</v>
      </c>
      <c r="K106" s="72">
        <v>269.52114371700003</v>
      </c>
      <c r="L106" s="73">
        <v>8.9848136630357335E-5</v>
      </c>
      <c r="M106" s="73">
        <f t="shared" si="1"/>
        <v>6.0609348253307226E-3</v>
      </c>
      <c r="N106" s="73">
        <f>K106/'סכום נכסי הקרן'!$C$41</f>
        <v>8.7118705543180362E-4</v>
      </c>
    </row>
    <row r="107" spans="1:14">
      <c r="A107" s="69" t="s">
        <v>1280</v>
      </c>
      <c r="B107" s="54" t="s">
        <v>1281</v>
      </c>
      <c r="C107" s="70" t="s">
        <v>123</v>
      </c>
      <c r="D107" s="70" t="s">
        <v>29</v>
      </c>
      <c r="E107" s="54" t="s">
        <v>441</v>
      </c>
      <c r="F107" s="70" t="s">
        <v>337</v>
      </c>
      <c r="G107" s="70" t="s">
        <v>135</v>
      </c>
      <c r="H107" s="72">
        <v>15733.807316</v>
      </c>
      <c r="I107" s="80">
        <v>1700</v>
      </c>
      <c r="J107" s="118" t="s">
        <v>3308</v>
      </c>
      <c r="K107" s="72">
        <v>267.47472436999999</v>
      </c>
      <c r="L107" s="73">
        <v>8.0955889058386888E-5</v>
      </c>
      <c r="M107" s="73">
        <f t="shared" si="1"/>
        <v>6.0149153772220921E-3</v>
      </c>
      <c r="N107" s="73">
        <f>K107/'סכום נכסי הקרן'!$C$41</f>
        <v>8.6457230892062224E-4</v>
      </c>
    </row>
    <row r="108" spans="1:14">
      <c r="A108" s="69" t="s">
        <v>1282</v>
      </c>
      <c r="B108" s="54" t="s">
        <v>1283</v>
      </c>
      <c r="C108" s="70" t="s">
        <v>123</v>
      </c>
      <c r="D108" s="70" t="s">
        <v>29</v>
      </c>
      <c r="E108" s="54" t="s">
        <v>1284</v>
      </c>
      <c r="F108" s="70" t="s">
        <v>1143</v>
      </c>
      <c r="G108" s="70" t="s">
        <v>135</v>
      </c>
      <c r="H108" s="72">
        <v>2018.546734</v>
      </c>
      <c r="I108" s="80">
        <v>7154</v>
      </c>
      <c r="J108" s="118" t="s">
        <v>3308</v>
      </c>
      <c r="K108" s="72">
        <v>144.406833363</v>
      </c>
      <c r="L108" s="73">
        <v>4.1668558597683268E-5</v>
      </c>
      <c r="M108" s="73">
        <f t="shared" si="1"/>
        <v>3.2473905136902676E-3</v>
      </c>
      <c r="N108" s="73">
        <f>K108/'סכום נכסי הקרן'!$C$41</f>
        <v>4.6677363492431616E-4</v>
      </c>
    </row>
    <row r="109" spans="1:14">
      <c r="A109" s="69" t="s">
        <v>1285</v>
      </c>
      <c r="B109" s="54" t="s">
        <v>1286</v>
      </c>
      <c r="C109" s="70" t="s">
        <v>123</v>
      </c>
      <c r="D109" s="70" t="s">
        <v>29</v>
      </c>
      <c r="E109" s="54" t="s">
        <v>1287</v>
      </c>
      <c r="F109" s="70" t="s">
        <v>1143</v>
      </c>
      <c r="G109" s="70" t="s">
        <v>135</v>
      </c>
      <c r="H109" s="72">
        <v>402.70374100000004</v>
      </c>
      <c r="I109" s="80">
        <v>20210</v>
      </c>
      <c r="J109" s="118" t="s">
        <v>3308</v>
      </c>
      <c r="K109" s="72">
        <v>81.386426087999993</v>
      </c>
      <c r="L109" s="73">
        <v>2.923315412494702E-5</v>
      </c>
      <c r="M109" s="73">
        <f t="shared" si="1"/>
        <v>1.8302008420679262E-3</v>
      </c>
      <c r="N109" s="73">
        <f>K109/'סכום נכסי הקרן'!$C$41</f>
        <v>2.6306953108722151E-4</v>
      </c>
    </row>
    <row r="110" spans="1:14">
      <c r="A110" s="69" t="s">
        <v>1288</v>
      </c>
      <c r="B110" s="54" t="s">
        <v>1289</v>
      </c>
      <c r="C110" s="70" t="s">
        <v>123</v>
      </c>
      <c r="D110" s="70" t="s">
        <v>29</v>
      </c>
      <c r="E110" s="54" t="s">
        <v>1290</v>
      </c>
      <c r="F110" s="70" t="s">
        <v>129</v>
      </c>
      <c r="G110" s="70" t="s">
        <v>135</v>
      </c>
      <c r="H110" s="72">
        <v>40058.035271000001</v>
      </c>
      <c r="I110" s="80">
        <v>299.60000000000002</v>
      </c>
      <c r="J110" s="118" t="s">
        <v>3308</v>
      </c>
      <c r="K110" s="72">
        <v>120.013873674</v>
      </c>
      <c r="L110" s="73">
        <v>3.5642907475266741E-5</v>
      </c>
      <c r="M110" s="73">
        <f t="shared" si="1"/>
        <v>2.6988467637157334E-3</v>
      </c>
      <c r="N110" s="73">
        <f>K110/'סכום נכסי הקרן'!$C$41</f>
        <v>3.879270166900147E-4</v>
      </c>
    </row>
    <row r="111" spans="1:14">
      <c r="A111" s="69" t="s">
        <v>1291</v>
      </c>
      <c r="B111" s="54" t="s">
        <v>1292</v>
      </c>
      <c r="C111" s="70" t="s">
        <v>123</v>
      </c>
      <c r="D111" s="70" t="s">
        <v>29</v>
      </c>
      <c r="E111" s="54" t="s">
        <v>791</v>
      </c>
      <c r="F111" s="70" t="s">
        <v>320</v>
      </c>
      <c r="G111" s="70" t="s">
        <v>135</v>
      </c>
      <c r="H111" s="72">
        <v>54326.830363000001</v>
      </c>
      <c r="I111" s="80">
        <v>295.7</v>
      </c>
      <c r="J111" s="118" t="s">
        <v>3308</v>
      </c>
      <c r="K111" s="72">
        <v>160.644437385</v>
      </c>
      <c r="L111" s="73">
        <v>5.9258536751882498E-5</v>
      </c>
      <c r="M111" s="73">
        <f t="shared" si="1"/>
        <v>3.6125383397183691E-3</v>
      </c>
      <c r="N111" s="73">
        <f>K111/'סכום נכסי הקרן'!$C$41</f>
        <v>5.1925927757225337E-4</v>
      </c>
    </row>
    <row r="112" spans="1:14">
      <c r="A112" s="69" t="s">
        <v>1293</v>
      </c>
      <c r="B112" s="54" t="s">
        <v>1294</v>
      </c>
      <c r="C112" s="70" t="s">
        <v>123</v>
      </c>
      <c r="D112" s="70" t="s">
        <v>29</v>
      </c>
      <c r="E112" s="54" t="s">
        <v>1295</v>
      </c>
      <c r="F112" s="70" t="s">
        <v>1143</v>
      </c>
      <c r="G112" s="70" t="s">
        <v>135</v>
      </c>
      <c r="H112" s="72">
        <v>29960.766653999999</v>
      </c>
      <c r="I112" s="80">
        <v>1709</v>
      </c>
      <c r="J112" s="118" t="s">
        <v>3308</v>
      </c>
      <c r="K112" s="72">
        <v>512.02950211099994</v>
      </c>
      <c r="L112" s="73">
        <v>1.1277623821950871E-4</v>
      </c>
      <c r="M112" s="73">
        <f t="shared" si="1"/>
        <v>1.1514411812528847E-2</v>
      </c>
      <c r="N112" s="73">
        <f>K112/'סכום נכסי הקרן'!$C$41</f>
        <v>1.6550592954839797E-3</v>
      </c>
    </row>
    <row r="113" spans="1:14">
      <c r="A113" s="69" t="s">
        <v>1296</v>
      </c>
      <c r="B113" s="54" t="s">
        <v>1297</v>
      </c>
      <c r="C113" s="70" t="s">
        <v>123</v>
      </c>
      <c r="D113" s="70" t="s">
        <v>29</v>
      </c>
      <c r="E113" s="54" t="s">
        <v>1298</v>
      </c>
      <c r="F113" s="70" t="s">
        <v>130</v>
      </c>
      <c r="G113" s="70" t="s">
        <v>135</v>
      </c>
      <c r="H113" s="72">
        <v>581.46058300000004</v>
      </c>
      <c r="I113" s="80">
        <v>26550</v>
      </c>
      <c r="J113" s="118" t="s">
        <v>3308</v>
      </c>
      <c r="K113" s="72">
        <v>154.37778483600002</v>
      </c>
      <c r="L113" s="73">
        <v>6.7721932829963567E-5</v>
      </c>
      <c r="M113" s="73">
        <f t="shared" si="1"/>
        <v>3.4716151744754861E-3</v>
      </c>
      <c r="N113" s="73">
        <f>K113/'סכום נכסי הקרן'!$C$41</f>
        <v>4.99003254218071E-4</v>
      </c>
    </row>
    <row r="114" spans="1:14">
      <c r="A114" s="119" t="s">
        <v>3308</v>
      </c>
      <c r="B114" s="118" t="s">
        <v>3308</v>
      </c>
      <c r="C114" s="118" t="s">
        <v>3308</v>
      </c>
      <c r="D114" s="118" t="s">
        <v>3308</v>
      </c>
      <c r="E114" s="118" t="s">
        <v>3308</v>
      </c>
      <c r="F114" s="118" t="s">
        <v>3308</v>
      </c>
      <c r="G114" s="118" t="s">
        <v>3308</v>
      </c>
      <c r="H114" s="118" t="s">
        <v>3308</v>
      </c>
      <c r="I114" s="118" t="s">
        <v>3308</v>
      </c>
      <c r="J114" s="118" t="s">
        <v>3308</v>
      </c>
      <c r="K114" s="118" t="s">
        <v>3308</v>
      </c>
      <c r="L114" s="118" t="s">
        <v>3308</v>
      </c>
      <c r="M114" s="118" t="s">
        <v>3308</v>
      </c>
      <c r="N114" s="118" t="s">
        <v>3308</v>
      </c>
    </row>
    <row r="115" spans="1:14">
      <c r="A115" s="68" t="s">
        <v>30</v>
      </c>
      <c r="B115" s="117" t="s">
        <v>3308</v>
      </c>
      <c r="C115" s="117" t="s">
        <v>3308</v>
      </c>
      <c r="D115" s="117" t="s">
        <v>3308</v>
      </c>
      <c r="E115" s="117" t="s">
        <v>3308</v>
      </c>
      <c r="F115" s="117" t="s">
        <v>3308</v>
      </c>
      <c r="G115" s="117" t="s">
        <v>3308</v>
      </c>
      <c r="H115" s="117" t="s">
        <v>3308</v>
      </c>
      <c r="I115" s="117" t="s">
        <v>3308</v>
      </c>
      <c r="J115" s="66">
        <v>3.0609157640000002</v>
      </c>
      <c r="K115" s="66">
        <v>2038.4722486110004</v>
      </c>
      <c r="L115" s="117" t="s">
        <v>3308</v>
      </c>
      <c r="M115" s="67">
        <f t="shared" si="1"/>
        <v>4.5840735430573737E-2</v>
      </c>
      <c r="N115" s="67">
        <f>K115/'סכום נכסי הקרן'!$C$41</f>
        <v>6.5890586963060997E-3</v>
      </c>
    </row>
    <row r="116" spans="1:14">
      <c r="A116" s="69" t="s">
        <v>1299</v>
      </c>
      <c r="B116" s="54" t="s">
        <v>1300</v>
      </c>
      <c r="C116" s="70" t="s">
        <v>123</v>
      </c>
      <c r="D116" s="70" t="s">
        <v>29</v>
      </c>
      <c r="E116" s="54" t="s">
        <v>1301</v>
      </c>
      <c r="F116" s="70" t="s">
        <v>1302</v>
      </c>
      <c r="G116" s="70" t="s">
        <v>135</v>
      </c>
      <c r="H116" s="72">
        <v>24266.548032999999</v>
      </c>
      <c r="I116" s="80">
        <v>160.30000000000001</v>
      </c>
      <c r="J116" s="118" t="s">
        <v>3308</v>
      </c>
      <c r="K116" s="72">
        <v>38.899276493999999</v>
      </c>
      <c r="L116" s="73">
        <v>8.1745982367163918E-5</v>
      </c>
      <c r="M116" s="73">
        <f t="shared" si="1"/>
        <v>8.7475875299123122E-4</v>
      </c>
      <c r="N116" s="73">
        <f>K116/'סכום נכסי הקרן'!$C$41</f>
        <v>1.2573613216341481E-4</v>
      </c>
    </row>
    <row r="117" spans="1:14">
      <c r="A117" s="69" t="s">
        <v>1303</v>
      </c>
      <c r="B117" s="54" t="s">
        <v>1304</v>
      </c>
      <c r="C117" s="70" t="s">
        <v>123</v>
      </c>
      <c r="D117" s="70" t="s">
        <v>29</v>
      </c>
      <c r="E117" s="54" t="s">
        <v>1305</v>
      </c>
      <c r="F117" s="70" t="s">
        <v>593</v>
      </c>
      <c r="G117" s="70" t="s">
        <v>135</v>
      </c>
      <c r="H117" s="72">
        <v>9830.3803399999997</v>
      </c>
      <c r="I117" s="80">
        <v>512</v>
      </c>
      <c r="J117" s="118" t="s">
        <v>3308</v>
      </c>
      <c r="K117" s="72">
        <v>50.331547338</v>
      </c>
      <c r="L117" s="73">
        <v>5.9630268062866795E-5</v>
      </c>
      <c r="M117" s="73">
        <f t="shared" si="1"/>
        <v>1.1318452566154817E-3</v>
      </c>
      <c r="N117" s="73">
        <f>K117/'סכום נכסי הקרן'!$C$41</f>
        <v>1.6268924922179653E-4</v>
      </c>
    </row>
    <row r="118" spans="1:14">
      <c r="A118" s="69" t="s">
        <v>1306</v>
      </c>
      <c r="B118" s="54" t="s">
        <v>1307</v>
      </c>
      <c r="C118" s="70" t="s">
        <v>123</v>
      </c>
      <c r="D118" s="70" t="s">
        <v>29</v>
      </c>
      <c r="E118" s="54" t="s">
        <v>1308</v>
      </c>
      <c r="F118" s="70" t="s">
        <v>1309</v>
      </c>
      <c r="G118" s="70" t="s">
        <v>135</v>
      </c>
      <c r="H118" s="72">
        <v>335.01797199999999</v>
      </c>
      <c r="I118" s="80">
        <v>1558</v>
      </c>
      <c r="J118" s="118" t="s">
        <v>3308</v>
      </c>
      <c r="K118" s="72">
        <v>5.2195800050000001</v>
      </c>
      <c r="L118" s="73">
        <v>7.4964929930570532E-5</v>
      </c>
      <c r="M118" s="73">
        <f t="shared" si="1"/>
        <v>1.1737681797284908E-4</v>
      </c>
      <c r="N118" s="73">
        <f>K118/'סכום נכסי הקרן'!$C$41</f>
        <v>1.6871516914907825E-5</v>
      </c>
    </row>
    <row r="119" spans="1:14">
      <c r="A119" s="69" t="s">
        <v>1310</v>
      </c>
      <c r="B119" s="54" t="s">
        <v>1311</v>
      </c>
      <c r="C119" s="70" t="s">
        <v>123</v>
      </c>
      <c r="D119" s="70" t="s">
        <v>29</v>
      </c>
      <c r="E119" s="54" t="s">
        <v>1312</v>
      </c>
      <c r="F119" s="70" t="s">
        <v>131</v>
      </c>
      <c r="G119" s="70" t="s">
        <v>135</v>
      </c>
      <c r="H119" s="72">
        <v>4379.0435390000002</v>
      </c>
      <c r="I119" s="80">
        <v>433</v>
      </c>
      <c r="J119" s="118" t="s">
        <v>3308</v>
      </c>
      <c r="K119" s="72">
        <v>18.961258522000001</v>
      </c>
      <c r="L119" s="73">
        <v>7.9602301819733432E-5</v>
      </c>
      <c r="M119" s="73">
        <f t="shared" si="1"/>
        <v>4.2639679589946764E-4</v>
      </c>
      <c r="N119" s="73">
        <f>K119/'סכום נכסי הקרן'!$C$41</f>
        <v>6.1289451177185892E-5</v>
      </c>
    </row>
    <row r="120" spans="1:14">
      <c r="A120" s="69" t="s">
        <v>1313</v>
      </c>
      <c r="B120" s="54" t="s">
        <v>1314</v>
      </c>
      <c r="C120" s="70" t="s">
        <v>123</v>
      </c>
      <c r="D120" s="70" t="s">
        <v>29</v>
      </c>
      <c r="E120" s="54" t="s">
        <v>1315</v>
      </c>
      <c r="F120" s="70" t="s">
        <v>131</v>
      </c>
      <c r="G120" s="70" t="s">
        <v>135</v>
      </c>
      <c r="H120" s="72">
        <v>1925.6004390000003</v>
      </c>
      <c r="I120" s="80">
        <v>1999</v>
      </c>
      <c r="J120" s="118" t="s">
        <v>3308</v>
      </c>
      <c r="K120" s="72">
        <v>38.492752785</v>
      </c>
      <c r="L120" s="73">
        <v>1.1395873039019317E-4</v>
      </c>
      <c r="M120" s="73">
        <f t="shared" si="1"/>
        <v>8.6561693327638232E-4</v>
      </c>
      <c r="N120" s="73">
        <f>K120/'סכום נכסי הקרן'!$C$41</f>
        <v>1.2442210466960603E-4</v>
      </c>
    </row>
    <row r="121" spans="1:14">
      <c r="A121" s="69" t="s">
        <v>1316</v>
      </c>
      <c r="B121" s="54" t="s">
        <v>1317</v>
      </c>
      <c r="C121" s="70" t="s">
        <v>123</v>
      </c>
      <c r="D121" s="70" t="s">
        <v>29</v>
      </c>
      <c r="E121" s="54" t="s">
        <v>1318</v>
      </c>
      <c r="F121" s="70" t="s">
        <v>130</v>
      </c>
      <c r="G121" s="70" t="s">
        <v>135</v>
      </c>
      <c r="H121" s="72">
        <v>2407.6752000000001</v>
      </c>
      <c r="I121" s="80">
        <v>468</v>
      </c>
      <c r="J121" s="118" t="s">
        <v>3308</v>
      </c>
      <c r="K121" s="72">
        <v>11.267919935999998</v>
      </c>
      <c r="L121" s="73">
        <v>4.2366709688989921E-5</v>
      </c>
      <c r="M121" s="73">
        <f t="shared" si="1"/>
        <v>2.53390614952459E-4</v>
      </c>
      <c r="N121" s="73">
        <f>K121/'סכום נכסי הקרן'!$C$41</f>
        <v>3.6421877165201357E-5</v>
      </c>
    </row>
    <row r="122" spans="1:14">
      <c r="A122" s="69" t="s">
        <v>1319</v>
      </c>
      <c r="B122" s="54" t="s">
        <v>1320</v>
      </c>
      <c r="C122" s="70" t="s">
        <v>123</v>
      </c>
      <c r="D122" s="70" t="s">
        <v>29</v>
      </c>
      <c r="E122" s="54" t="s">
        <v>794</v>
      </c>
      <c r="F122" s="70" t="s">
        <v>657</v>
      </c>
      <c r="G122" s="70" t="s">
        <v>135</v>
      </c>
      <c r="H122" s="72">
        <v>194.38867300000001</v>
      </c>
      <c r="I122" s="80">
        <v>5400</v>
      </c>
      <c r="J122" s="118" t="s">
        <v>3308</v>
      </c>
      <c r="K122" s="72">
        <v>10.496988355999997</v>
      </c>
      <c r="L122" s="73">
        <v>1.5124480639497814E-5</v>
      </c>
      <c r="M122" s="73">
        <f t="shared" si="1"/>
        <v>2.3605406763476327E-4</v>
      </c>
      <c r="N122" s="73">
        <f>K122/'סכום נכסי הקרן'!$C$41</f>
        <v>3.3929955366944213E-5</v>
      </c>
    </row>
    <row r="123" spans="1:14">
      <c r="A123" s="69" t="s">
        <v>1321</v>
      </c>
      <c r="B123" s="54" t="s">
        <v>1322</v>
      </c>
      <c r="C123" s="70" t="s">
        <v>123</v>
      </c>
      <c r="D123" s="70" t="s">
        <v>29</v>
      </c>
      <c r="E123" s="54" t="s">
        <v>1323</v>
      </c>
      <c r="F123" s="70" t="s">
        <v>1324</v>
      </c>
      <c r="G123" s="70" t="s">
        <v>135</v>
      </c>
      <c r="H123" s="72">
        <v>2194.0411760000002</v>
      </c>
      <c r="I123" s="80">
        <v>574</v>
      </c>
      <c r="J123" s="118" t="s">
        <v>3308</v>
      </c>
      <c r="K123" s="72">
        <v>12.593796352</v>
      </c>
      <c r="L123" s="73">
        <v>1.129590290771884E-4</v>
      </c>
      <c r="M123" s="73">
        <f t="shared" si="1"/>
        <v>2.8320664509017994E-4</v>
      </c>
      <c r="N123" s="73">
        <f>K123/'סכום נכסי הקרן'!$C$41</f>
        <v>4.0707575699986321E-5</v>
      </c>
    </row>
    <row r="124" spans="1:14">
      <c r="A124" s="69" t="s">
        <v>1325</v>
      </c>
      <c r="B124" s="54" t="s">
        <v>1326</v>
      </c>
      <c r="C124" s="70" t="s">
        <v>123</v>
      </c>
      <c r="D124" s="70" t="s">
        <v>29</v>
      </c>
      <c r="E124" s="54" t="s">
        <v>1327</v>
      </c>
      <c r="F124" s="70" t="s">
        <v>320</v>
      </c>
      <c r="G124" s="70" t="s">
        <v>135</v>
      </c>
      <c r="H124" s="72">
        <v>1253.683499</v>
      </c>
      <c r="I124" s="80">
        <v>2602</v>
      </c>
      <c r="J124" s="118" t="s">
        <v>3308</v>
      </c>
      <c r="K124" s="72">
        <v>32.620844644999998</v>
      </c>
      <c r="L124" s="73">
        <v>7.0069970232306493E-5</v>
      </c>
      <c r="M124" s="73">
        <f t="shared" si="1"/>
        <v>7.3357069732601086E-4</v>
      </c>
      <c r="N124" s="73">
        <f>K124/'סכום נכסי הקרן'!$C$41</f>
        <v>1.0544203397198389E-4</v>
      </c>
    </row>
    <row r="125" spans="1:14">
      <c r="A125" s="69" t="s">
        <v>1328</v>
      </c>
      <c r="B125" s="54" t="s">
        <v>1329</v>
      </c>
      <c r="C125" s="70" t="s">
        <v>123</v>
      </c>
      <c r="D125" s="70" t="s">
        <v>29</v>
      </c>
      <c r="E125" s="54" t="s">
        <v>1330</v>
      </c>
      <c r="F125" s="70" t="s">
        <v>158</v>
      </c>
      <c r="G125" s="70" t="s">
        <v>135</v>
      </c>
      <c r="H125" s="72">
        <v>46.88947499999999</v>
      </c>
      <c r="I125" s="80">
        <v>7941</v>
      </c>
      <c r="J125" s="118" t="s">
        <v>3308</v>
      </c>
      <c r="K125" s="72">
        <v>3.723493172</v>
      </c>
      <c r="L125" s="73">
        <v>4.1319859565540026E-6</v>
      </c>
      <c r="M125" s="73">
        <f t="shared" si="1"/>
        <v>8.3733131756640326E-5</v>
      </c>
      <c r="N125" s="73">
        <f>K125/'סכום נכסי הקרן'!$C$41</f>
        <v>1.2035638494622863E-5</v>
      </c>
    </row>
    <row r="126" spans="1:14">
      <c r="A126" s="69" t="s">
        <v>1331</v>
      </c>
      <c r="B126" s="54" t="s">
        <v>1332</v>
      </c>
      <c r="C126" s="70" t="s">
        <v>123</v>
      </c>
      <c r="D126" s="70" t="s">
        <v>29</v>
      </c>
      <c r="E126" s="54" t="s">
        <v>1333</v>
      </c>
      <c r="F126" s="70" t="s">
        <v>1309</v>
      </c>
      <c r="G126" s="70" t="s">
        <v>135</v>
      </c>
      <c r="H126" s="72">
        <v>1316.8575659999999</v>
      </c>
      <c r="I126" s="80">
        <v>627.29999999999995</v>
      </c>
      <c r="J126" s="118" t="s">
        <v>3308</v>
      </c>
      <c r="K126" s="72">
        <v>8.2606475069999998</v>
      </c>
      <c r="L126" s="73">
        <v>2.5270344035666011E-5</v>
      </c>
      <c r="M126" s="73">
        <f t="shared" si="1"/>
        <v>1.8576370471152658E-4</v>
      </c>
      <c r="N126" s="73">
        <f>K126/'סכום נכסי הקרן'!$C$41</f>
        <v>2.6701315816394247E-5</v>
      </c>
    </row>
    <row r="127" spans="1:14">
      <c r="A127" s="69" t="s">
        <v>1334</v>
      </c>
      <c r="B127" s="54" t="s">
        <v>1335</v>
      </c>
      <c r="C127" s="70" t="s">
        <v>123</v>
      </c>
      <c r="D127" s="70" t="s">
        <v>29</v>
      </c>
      <c r="E127" s="54" t="s">
        <v>1336</v>
      </c>
      <c r="F127" s="70" t="s">
        <v>543</v>
      </c>
      <c r="G127" s="70" t="s">
        <v>135</v>
      </c>
      <c r="H127" s="72">
        <v>1380.4596369999999</v>
      </c>
      <c r="I127" s="80">
        <v>2300</v>
      </c>
      <c r="J127" s="118" t="s">
        <v>3308</v>
      </c>
      <c r="K127" s="72">
        <v>31.750571644000001</v>
      </c>
      <c r="L127" s="73">
        <v>4.9313095011769401E-5</v>
      </c>
      <c r="M127" s="73">
        <f t="shared" si="1"/>
        <v>7.1400018101488831E-4</v>
      </c>
      <c r="N127" s="73">
        <f>K127/'סכום נכסי הקרן'!$C$41</f>
        <v>1.0262900578908529E-4</v>
      </c>
    </row>
    <row r="128" spans="1:14">
      <c r="A128" s="69" t="s">
        <v>1337</v>
      </c>
      <c r="B128" s="54" t="s">
        <v>1338</v>
      </c>
      <c r="C128" s="70" t="s">
        <v>123</v>
      </c>
      <c r="D128" s="70" t="s">
        <v>29</v>
      </c>
      <c r="E128" s="54" t="s">
        <v>1339</v>
      </c>
      <c r="F128" s="70" t="s">
        <v>131</v>
      </c>
      <c r="G128" s="70" t="s">
        <v>135</v>
      </c>
      <c r="H128" s="72">
        <v>736.9452379999999</v>
      </c>
      <c r="I128" s="80">
        <v>1762</v>
      </c>
      <c r="J128" s="118" t="s">
        <v>3308</v>
      </c>
      <c r="K128" s="72">
        <v>12.984975093999999</v>
      </c>
      <c r="L128" s="73">
        <v>1.1288399885974091E-4</v>
      </c>
      <c r="M128" s="73">
        <f t="shared" si="1"/>
        <v>2.9200339041271517E-4</v>
      </c>
      <c r="N128" s="73">
        <f>K128/'סכום נכסי הקרן'!$C$41</f>
        <v>4.1972002867705413E-5</v>
      </c>
    </row>
    <row r="129" spans="1:14">
      <c r="A129" s="69" t="s">
        <v>1340</v>
      </c>
      <c r="B129" s="54" t="s">
        <v>1341</v>
      </c>
      <c r="C129" s="70" t="s">
        <v>123</v>
      </c>
      <c r="D129" s="70" t="s">
        <v>29</v>
      </c>
      <c r="E129" s="54" t="s">
        <v>1342</v>
      </c>
      <c r="F129" s="70" t="s">
        <v>543</v>
      </c>
      <c r="G129" s="70" t="s">
        <v>135</v>
      </c>
      <c r="H129" s="72">
        <v>321.28224499999999</v>
      </c>
      <c r="I129" s="80">
        <v>9550</v>
      </c>
      <c r="J129" s="118" t="s">
        <v>3308</v>
      </c>
      <c r="K129" s="72">
        <v>30.682454423999999</v>
      </c>
      <c r="L129" s="73">
        <v>6.3481793371842084E-5</v>
      </c>
      <c r="M129" s="73">
        <f t="shared" si="1"/>
        <v>6.8998058549465339E-4</v>
      </c>
      <c r="N129" s="73">
        <f>K129/'סכום נכסי הקרן'!$C$41</f>
        <v>9.9176475561160493E-5</v>
      </c>
    </row>
    <row r="130" spans="1:14">
      <c r="A130" s="69" t="s">
        <v>1343</v>
      </c>
      <c r="B130" s="54" t="s">
        <v>1344</v>
      </c>
      <c r="C130" s="70" t="s">
        <v>123</v>
      </c>
      <c r="D130" s="70" t="s">
        <v>29</v>
      </c>
      <c r="E130" s="54" t="s">
        <v>1345</v>
      </c>
      <c r="F130" s="70" t="s">
        <v>1155</v>
      </c>
      <c r="G130" s="70" t="s">
        <v>135</v>
      </c>
      <c r="H130" s="72">
        <v>989.49230899999998</v>
      </c>
      <c r="I130" s="80">
        <v>113.3</v>
      </c>
      <c r="J130" s="118" t="s">
        <v>3308</v>
      </c>
      <c r="K130" s="72">
        <v>1.1210947819999999</v>
      </c>
      <c r="L130" s="73">
        <v>3.3405878467490458E-5</v>
      </c>
      <c r="M130" s="73">
        <f t="shared" si="1"/>
        <v>2.5210943798365037E-5</v>
      </c>
      <c r="N130" s="73">
        <f>K130/'סכום נכסי הקרן'!$C$41</f>
        <v>3.6237723264341265E-6</v>
      </c>
    </row>
    <row r="131" spans="1:14">
      <c r="A131" s="69" t="s">
        <v>1346</v>
      </c>
      <c r="B131" s="54" t="s">
        <v>1347</v>
      </c>
      <c r="C131" s="70" t="s">
        <v>123</v>
      </c>
      <c r="D131" s="70" t="s">
        <v>29</v>
      </c>
      <c r="E131" s="54" t="s">
        <v>1348</v>
      </c>
      <c r="F131" s="70" t="s">
        <v>657</v>
      </c>
      <c r="G131" s="70" t="s">
        <v>135</v>
      </c>
      <c r="H131" s="72">
        <v>2006.396</v>
      </c>
      <c r="I131" s="80">
        <v>1600</v>
      </c>
      <c r="J131" s="118" t="s">
        <v>3308</v>
      </c>
      <c r="K131" s="72">
        <v>32.102336000000001</v>
      </c>
      <c r="L131" s="73">
        <v>4.3989191844540168E-5</v>
      </c>
      <c r="M131" s="73">
        <f t="shared" si="1"/>
        <v>7.2191058391013973E-4</v>
      </c>
      <c r="N131" s="73">
        <f>K131/'סכום נכסי הקרן'!$C$41</f>
        <v>1.0376603180969048E-4</v>
      </c>
    </row>
    <row r="132" spans="1:14">
      <c r="A132" s="69" t="s">
        <v>1349</v>
      </c>
      <c r="B132" s="54" t="s">
        <v>1350</v>
      </c>
      <c r="C132" s="70" t="s">
        <v>123</v>
      </c>
      <c r="D132" s="70" t="s">
        <v>29</v>
      </c>
      <c r="E132" s="54" t="s">
        <v>1351</v>
      </c>
      <c r="F132" s="70" t="s">
        <v>1217</v>
      </c>
      <c r="G132" s="70" t="s">
        <v>135</v>
      </c>
      <c r="H132" s="72">
        <v>2032.997801</v>
      </c>
      <c r="I132" s="80">
        <v>160.1</v>
      </c>
      <c r="J132" s="118" t="s">
        <v>3308</v>
      </c>
      <c r="K132" s="72">
        <v>3.254829483</v>
      </c>
      <c r="L132" s="73">
        <v>2.065583538039352E-5</v>
      </c>
      <c r="M132" s="73">
        <f t="shared" si="1"/>
        <v>7.3193921233659386E-5</v>
      </c>
      <c r="N132" s="73">
        <f>K132/'סכום נכסי הקרן'!$C$41</f>
        <v>1.0520752747342014E-5</v>
      </c>
    </row>
    <row r="133" spans="1:14">
      <c r="A133" s="69" t="s">
        <v>1352</v>
      </c>
      <c r="B133" s="54" t="s">
        <v>1353</v>
      </c>
      <c r="C133" s="70" t="s">
        <v>123</v>
      </c>
      <c r="D133" s="70" t="s">
        <v>29</v>
      </c>
      <c r="E133" s="54" t="s">
        <v>1354</v>
      </c>
      <c r="F133" s="70" t="s">
        <v>593</v>
      </c>
      <c r="G133" s="70" t="s">
        <v>135</v>
      </c>
      <c r="H133" s="72">
        <v>180.185396</v>
      </c>
      <c r="I133" s="80">
        <v>6898</v>
      </c>
      <c r="J133" s="118" t="s">
        <v>3308</v>
      </c>
      <c r="K133" s="72">
        <v>12.429188614999999</v>
      </c>
      <c r="L133" s="73">
        <v>9.9541506261292553E-6</v>
      </c>
      <c r="M133" s="73">
        <f t="shared" si="1"/>
        <v>2.7950498090182317E-4</v>
      </c>
      <c r="N133" s="73">
        <f>K133/'סכום נכסי הקרן'!$C$41</f>
        <v>4.0175505645219489E-5</v>
      </c>
    </row>
    <row r="134" spans="1:14">
      <c r="A134" s="69" t="s">
        <v>1355</v>
      </c>
      <c r="B134" s="54" t="s">
        <v>1356</v>
      </c>
      <c r="C134" s="70" t="s">
        <v>123</v>
      </c>
      <c r="D134" s="70" t="s">
        <v>29</v>
      </c>
      <c r="E134" s="54" t="s">
        <v>1357</v>
      </c>
      <c r="F134" s="70" t="s">
        <v>748</v>
      </c>
      <c r="G134" s="70" t="s">
        <v>135</v>
      </c>
      <c r="H134" s="72">
        <v>669.26348199999995</v>
      </c>
      <c r="I134" s="80">
        <v>11590</v>
      </c>
      <c r="J134" s="118" t="s">
        <v>3308</v>
      </c>
      <c r="K134" s="72">
        <v>77.567637533999999</v>
      </c>
      <c r="L134" s="73">
        <v>7.5322671886982582E-5</v>
      </c>
      <c r="M134" s="73">
        <f t="shared" si="1"/>
        <v>1.7443247277923951E-3</v>
      </c>
      <c r="N134" s="73">
        <f>K134/'סכום נכסי הקרן'!$C$41</f>
        <v>2.5072586442792153E-4</v>
      </c>
    </row>
    <row r="135" spans="1:14">
      <c r="A135" s="69" t="s">
        <v>1358</v>
      </c>
      <c r="B135" s="54" t="s">
        <v>1359</v>
      </c>
      <c r="C135" s="70" t="s">
        <v>123</v>
      </c>
      <c r="D135" s="70" t="s">
        <v>29</v>
      </c>
      <c r="E135" s="54" t="s">
        <v>1360</v>
      </c>
      <c r="F135" s="70" t="s">
        <v>130</v>
      </c>
      <c r="G135" s="70" t="s">
        <v>135</v>
      </c>
      <c r="H135" s="72">
        <v>8306.4794399999992</v>
      </c>
      <c r="I135" s="80">
        <v>230.2</v>
      </c>
      <c r="J135" s="118" t="s">
        <v>3308</v>
      </c>
      <c r="K135" s="72">
        <v>19.121515671000001</v>
      </c>
      <c r="L135" s="73">
        <v>5.5471485689202769E-5</v>
      </c>
      <c r="M135" s="73">
        <f t="shared" si="1"/>
        <v>4.3000062497939391E-4</v>
      </c>
      <c r="N135" s="73">
        <f>K135/'סכום נכסי הקרן'!$C$41</f>
        <v>6.1807458602591449E-5</v>
      </c>
    </row>
    <row r="136" spans="1:14">
      <c r="A136" s="69" t="s">
        <v>1361</v>
      </c>
      <c r="B136" s="54" t="s">
        <v>1362</v>
      </c>
      <c r="C136" s="70" t="s">
        <v>123</v>
      </c>
      <c r="D136" s="70" t="s">
        <v>29</v>
      </c>
      <c r="E136" s="54" t="s">
        <v>1363</v>
      </c>
      <c r="F136" s="70" t="s">
        <v>131</v>
      </c>
      <c r="G136" s="70" t="s">
        <v>135</v>
      </c>
      <c r="H136" s="72">
        <v>7824.9444000000003</v>
      </c>
      <c r="I136" s="80">
        <v>397.9</v>
      </c>
      <c r="J136" s="118" t="s">
        <v>3308</v>
      </c>
      <c r="K136" s="72">
        <v>31.135453767999994</v>
      </c>
      <c r="L136" s="73">
        <v>9.8138637330635181E-5</v>
      </c>
      <c r="M136" s="73">
        <f t="shared" si="1"/>
        <v>7.0016753951999109E-4</v>
      </c>
      <c r="N136" s="73">
        <f>K136/'סכום נכסי הקרן'!$C$41</f>
        <v>1.006407286404153E-4</v>
      </c>
    </row>
    <row r="137" spans="1:14">
      <c r="A137" s="69" t="s">
        <v>1364</v>
      </c>
      <c r="B137" s="54" t="s">
        <v>1365</v>
      </c>
      <c r="C137" s="70" t="s">
        <v>123</v>
      </c>
      <c r="D137" s="70" t="s">
        <v>29</v>
      </c>
      <c r="E137" s="54" t="s">
        <v>1366</v>
      </c>
      <c r="F137" s="70" t="s">
        <v>158</v>
      </c>
      <c r="G137" s="70" t="s">
        <v>135</v>
      </c>
      <c r="H137" s="72">
        <v>8096.4288399999996</v>
      </c>
      <c r="I137" s="80">
        <v>130.1</v>
      </c>
      <c r="J137" s="118" t="s">
        <v>3308</v>
      </c>
      <c r="K137" s="72">
        <v>10.533453921</v>
      </c>
      <c r="L137" s="73">
        <v>7.4843905568929144E-5</v>
      </c>
      <c r="M137" s="73">
        <f t="shared" si="1"/>
        <v>2.3687409759525475E-4</v>
      </c>
      <c r="N137" s="73">
        <f>K137/'סכום נכסי הקרן'!$C$41</f>
        <v>3.4047824888269657E-5</v>
      </c>
    </row>
    <row r="138" spans="1:14">
      <c r="A138" s="69" t="s">
        <v>1367</v>
      </c>
      <c r="B138" s="54" t="s">
        <v>1368</v>
      </c>
      <c r="C138" s="70" t="s">
        <v>123</v>
      </c>
      <c r="D138" s="70" t="s">
        <v>29</v>
      </c>
      <c r="E138" s="54" t="s">
        <v>554</v>
      </c>
      <c r="F138" s="70" t="s">
        <v>543</v>
      </c>
      <c r="G138" s="70" t="s">
        <v>135</v>
      </c>
      <c r="H138" s="72">
        <v>157501.79105999999</v>
      </c>
      <c r="I138" s="80">
        <v>65.599999999999994</v>
      </c>
      <c r="J138" s="118" t="s">
        <v>3308</v>
      </c>
      <c r="K138" s="72">
        <v>103.321174939</v>
      </c>
      <c r="L138" s="73">
        <v>1.2451171394069709E-4</v>
      </c>
      <c r="M138" s="73">
        <f t="shared" ref="M138:M186" si="2">IFERROR(K138/$K$9,0)</f>
        <v>2.3234648634446785E-3</v>
      </c>
      <c r="N138" s="73">
        <f>K138/'סכום נכסי הקרן'!$C$41</f>
        <v>3.3397034799383042E-4</v>
      </c>
    </row>
    <row r="139" spans="1:14">
      <c r="A139" s="69" t="s">
        <v>1369</v>
      </c>
      <c r="B139" s="54" t="s">
        <v>1370</v>
      </c>
      <c r="C139" s="70" t="s">
        <v>123</v>
      </c>
      <c r="D139" s="70" t="s">
        <v>29</v>
      </c>
      <c r="E139" s="54" t="s">
        <v>1371</v>
      </c>
      <c r="F139" s="70" t="s">
        <v>456</v>
      </c>
      <c r="G139" s="70" t="s">
        <v>135</v>
      </c>
      <c r="H139" s="72">
        <v>2715.3407179999999</v>
      </c>
      <c r="I139" s="80">
        <v>900</v>
      </c>
      <c r="J139" s="118" t="s">
        <v>3308</v>
      </c>
      <c r="K139" s="72">
        <v>24.43806648</v>
      </c>
      <c r="L139" s="73">
        <v>7.9322083669594362E-5</v>
      </c>
      <c r="M139" s="73">
        <f t="shared" si="2"/>
        <v>5.4955810200888844E-4</v>
      </c>
      <c r="N139" s="73">
        <f>K139/'סכום נכסי הקרן'!$C$41</f>
        <v>7.8992419234880933E-5</v>
      </c>
    </row>
    <row r="140" spans="1:14">
      <c r="A140" s="69" t="s">
        <v>1372</v>
      </c>
      <c r="B140" s="54" t="s">
        <v>1373</v>
      </c>
      <c r="C140" s="70" t="s">
        <v>123</v>
      </c>
      <c r="D140" s="70" t="s">
        <v>29</v>
      </c>
      <c r="E140" s="54" t="s">
        <v>1374</v>
      </c>
      <c r="F140" s="70" t="s">
        <v>160</v>
      </c>
      <c r="G140" s="70" t="s">
        <v>135</v>
      </c>
      <c r="H140" s="72">
        <v>673.63742500000012</v>
      </c>
      <c r="I140" s="80">
        <v>2290</v>
      </c>
      <c r="J140" s="118" t="s">
        <v>3308</v>
      </c>
      <c r="K140" s="72">
        <v>15.426297033000003</v>
      </c>
      <c r="L140" s="73">
        <v>5.6756306626773211E-5</v>
      </c>
      <c r="M140" s="73">
        <f t="shared" si="2"/>
        <v>3.4690332499990928E-4</v>
      </c>
      <c r="N140" s="73">
        <f>K140/'סכום נכסי הקרן'!$C$41</f>
        <v>4.9863213338493877E-5</v>
      </c>
    </row>
    <row r="141" spans="1:14">
      <c r="A141" s="69" t="s">
        <v>1375</v>
      </c>
      <c r="B141" s="54" t="s">
        <v>1376</v>
      </c>
      <c r="C141" s="70" t="s">
        <v>123</v>
      </c>
      <c r="D141" s="70" t="s">
        <v>29</v>
      </c>
      <c r="E141" s="54" t="s">
        <v>1377</v>
      </c>
      <c r="F141" s="70" t="s">
        <v>456</v>
      </c>
      <c r="G141" s="70" t="s">
        <v>135</v>
      </c>
      <c r="H141" s="72">
        <v>1695.2531369999999</v>
      </c>
      <c r="I141" s="80">
        <v>951.2</v>
      </c>
      <c r="J141" s="118" t="s">
        <v>3308</v>
      </c>
      <c r="K141" s="72">
        <v>16.125247842</v>
      </c>
      <c r="L141" s="73">
        <v>1.1167846891194047E-4</v>
      </c>
      <c r="M141" s="73">
        <f t="shared" si="2"/>
        <v>3.6262118387004423E-4</v>
      </c>
      <c r="N141" s="73">
        <f>K141/'סכום נכסי הקרן'!$C$41</f>
        <v>5.2122467988376763E-5</v>
      </c>
    </row>
    <row r="142" spans="1:14">
      <c r="A142" s="69" t="s">
        <v>1378</v>
      </c>
      <c r="B142" s="54" t="s">
        <v>1379</v>
      </c>
      <c r="C142" s="70" t="s">
        <v>123</v>
      </c>
      <c r="D142" s="70" t="s">
        <v>29</v>
      </c>
      <c r="E142" s="54" t="s">
        <v>1380</v>
      </c>
      <c r="F142" s="70" t="s">
        <v>131</v>
      </c>
      <c r="G142" s="70" t="s">
        <v>135</v>
      </c>
      <c r="H142" s="72">
        <v>11447.246594</v>
      </c>
      <c r="I142" s="80">
        <v>449.6</v>
      </c>
      <c r="J142" s="118" t="s">
        <v>3308</v>
      </c>
      <c r="K142" s="72">
        <v>51.466820689000002</v>
      </c>
      <c r="L142" s="73">
        <v>1.2504220746092549E-4</v>
      </c>
      <c r="M142" s="73">
        <f t="shared" si="2"/>
        <v>1.1573750450931187E-3</v>
      </c>
      <c r="N142" s="73">
        <f>K142/'סכום נכסי הקרן'!$C$41</f>
        <v>1.6635885166607224E-4</v>
      </c>
    </row>
    <row r="143" spans="1:14">
      <c r="A143" s="69" t="s">
        <v>1381</v>
      </c>
      <c r="B143" s="54" t="s">
        <v>1382</v>
      </c>
      <c r="C143" s="70" t="s">
        <v>123</v>
      </c>
      <c r="D143" s="70" t="s">
        <v>29</v>
      </c>
      <c r="E143" s="54" t="s">
        <v>1383</v>
      </c>
      <c r="F143" s="70" t="s">
        <v>158</v>
      </c>
      <c r="G143" s="70" t="s">
        <v>135</v>
      </c>
      <c r="H143" s="72">
        <v>2039.1002550000003</v>
      </c>
      <c r="I143" s="80">
        <v>392.7</v>
      </c>
      <c r="J143" s="118" t="s">
        <v>3308</v>
      </c>
      <c r="K143" s="72">
        <v>8.0075467010000008</v>
      </c>
      <c r="L143" s="73">
        <v>8.4802121545783088E-5</v>
      </c>
      <c r="M143" s="73">
        <f t="shared" si="2"/>
        <v>1.8007202698914568E-4</v>
      </c>
      <c r="N143" s="73">
        <f>K143/'סכום נכסי הקרן'!$C$41</f>
        <v>2.5883205063131487E-5</v>
      </c>
    </row>
    <row r="144" spans="1:14">
      <c r="A144" s="69" t="s">
        <v>1384</v>
      </c>
      <c r="B144" s="54" t="s">
        <v>1385</v>
      </c>
      <c r="C144" s="70" t="s">
        <v>123</v>
      </c>
      <c r="D144" s="70" t="s">
        <v>29</v>
      </c>
      <c r="E144" s="54" t="s">
        <v>1386</v>
      </c>
      <c r="F144" s="70" t="s">
        <v>1217</v>
      </c>
      <c r="G144" s="70" t="s">
        <v>135</v>
      </c>
      <c r="H144" s="72">
        <v>844.12029099999995</v>
      </c>
      <c r="I144" s="80">
        <v>108.4</v>
      </c>
      <c r="J144" s="118" t="s">
        <v>3308</v>
      </c>
      <c r="K144" s="72">
        <v>0.91502639600000002</v>
      </c>
      <c r="L144" s="73">
        <v>4.5770199485169476E-5</v>
      </c>
      <c r="M144" s="73">
        <f t="shared" si="2"/>
        <v>2.0576921250514314E-5</v>
      </c>
      <c r="N144" s="73">
        <f>K144/'סכום נכסי הקרן'!$C$41</f>
        <v>2.9576868834106789E-6</v>
      </c>
    </row>
    <row r="145" spans="1:14">
      <c r="A145" s="69" t="s">
        <v>1387</v>
      </c>
      <c r="B145" s="54" t="s">
        <v>1388</v>
      </c>
      <c r="C145" s="70" t="s">
        <v>123</v>
      </c>
      <c r="D145" s="70" t="s">
        <v>29</v>
      </c>
      <c r="E145" s="54" t="s">
        <v>1389</v>
      </c>
      <c r="F145" s="70" t="s">
        <v>1143</v>
      </c>
      <c r="G145" s="70" t="s">
        <v>135</v>
      </c>
      <c r="H145" s="72">
        <v>5071.3595070000001</v>
      </c>
      <c r="I145" s="80">
        <v>101.4</v>
      </c>
      <c r="J145" s="118" t="s">
        <v>3308</v>
      </c>
      <c r="K145" s="72">
        <v>5.1423585380000008</v>
      </c>
      <c r="L145" s="73">
        <v>2.9004052329804249E-5</v>
      </c>
      <c r="M145" s="73">
        <f t="shared" si="2"/>
        <v>1.1564027785525866E-4</v>
      </c>
      <c r="N145" s="73">
        <f>K145/'סכום נכסי הקרן'!$C$41</f>
        <v>1.6621909995301947E-5</v>
      </c>
    </row>
    <row r="146" spans="1:14">
      <c r="A146" s="69" t="s">
        <v>1390</v>
      </c>
      <c r="B146" s="54" t="s">
        <v>1391</v>
      </c>
      <c r="C146" s="70" t="s">
        <v>123</v>
      </c>
      <c r="D146" s="70" t="s">
        <v>29</v>
      </c>
      <c r="E146" s="54" t="s">
        <v>1392</v>
      </c>
      <c r="F146" s="70" t="s">
        <v>1110</v>
      </c>
      <c r="G146" s="70" t="s">
        <v>135</v>
      </c>
      <c r="H146" s="72">
        <v>1175.9938400000001</v>
      </c>
      <c r="I146" s="80">
        <v>2373</v>
      </c>
      <c r="J146" s="118" t="s">
        <v>3308</v>
      </c>
      <c r="K146" s="72">
        <v>27.906333812</v>
      </c>
      <c r="L146" s="73">
        <v>8.2616872224048016E-5</v>
      </c>
      <c r="M146" s="73">
        <f t="shared" si="2"/>
        <v>6.2755176872524769E-4</v>
      </c>
      <c r="N146" s="73">
        <f>K146/'סכום נכסי הקרן'!$C$41</f>
        <v>9.0203078119543485E-5</v>
      </c>
    </row>
    <row r="147" spans="1:14">
      <c r="A147" s="69" t="s">
        <v>1393</v>
      </c>
      <c r="B147" s="54" t="s">
        <v>1394</v>
      </c>
      <c r="C147" s="70" t="s">
        <v>123</v>
      </c>
      <c r="D147" s="70" t="s">
        <v>29</v>
      </c>
      <c r="E147" s="54" t="s">
        <v>1395</v>
      </c>
      <c r="F147" s="70" t="s">
        <v>1396</v>
      </c>
      <c r="G147" s="70" t="s">
        <v>135</v>
      </c>
      <c r="H147" s="72">
        <v>9891.8342429999993</v>
      </c>
      <c r="I147" s="80">
        <v>592.4</v>
      </c>
      <c r="J147" s="118" t="s">
        <v>3308</v>
      </c>
      <c r="K147" s="72">
        <v>58.599226048999995</v>
      </c>
      <c r="L147" s="73">
        <v>9.2092777552238333E-5</v>
      </c>
      <c r="M147" s="73">
        <f t="shared" si="2"/>
        <v>1.317767077564569E-3</v>
      </c>
      <c r="N147" s="73">
        <f>K147/'סכום נכסי הקרן'!$C$41</f>
        <v>1.8941329236052407E-4</v>
      </c>
    </row>
    <row r="148" spans="1:14">
      <c r="A148" s="69" t="s">
        <v>1397</v>
      </c>
      <c r="B148" s="54" t="s">
        <v>1398</v>
      </c>
      <c r="C148" s="70" t="s">
        <v>123</v>
      </c>
      <c r="D148" s="70" t="s">
        <v>29</v>
      </c>
      <c r="E148" s="54" t="s">
        <v>1399</v>
      </c>
      <c r="F148" s="70" t="s">
        <v>748</v>
      </c>
      <c r="G148" s="70" t="s">
        <v>135</v>
      </c>
      <c r="H148" s="72">
        <v>1016.584975</v>
      </c>
      <c r="I148" s="80">
        <v>233.7</v>
      </c>
      <c r="J148" s="118" t="s">
        <v>3308</v>
      </c>
      <c r="K148" s="72">
        <v>2.3757590879999997</v>
      </c>
      <c r="L148" s="73">
        <v>1.3796675245269181E-5</v>
      </c>
      <c r="M148" s="73">
        <f t="shared" si="2"/>
        <v>5.342557097551719E-5</v>
      </c>
      <c r="N148" s="73">
        <f>K148/'סכום נכסי הקרן'!$C$41</f>
        <v>7.6792882953305714E-6</v>
      </c>
    </row>
    <row r="149" spans="1:14">
      <c r="A149" s="69" t="s">
        <v>1400</v>
      </c>
      <c r="B149" s="54" t="s">
        <v>1401</v>
      </c>
      <c r="C149" s="70" t="s">
        <v>123</v>
      </c>
      <c r="D149" s="70" t="s">
        <v>29</v>
      </c>
      <c r="E149" s="54" t="s">
        <v>1402</v>
      </c>
      <c r="F149" s="70" t="s">
        <v>657</v>
      </c>
      <c r="G149" s="70" t="s">
        <v>135</v>
      </c>
      <c r="H149" s="72">
        <v>2296.5469450000001</v>
      </c>
      <c r="I149" s="80">
        <v>720.6</v>
      </c>
      <c r="J149" s="118" t="s">
        <v>3308</v>
      </c>
      <c r="K149" s="72">
        <v>16.548917288000002</v>
      </c>
      <c r="L149" s="73">
        <v>3.1564148618374129E-5</v>
      </c>
      <c r="M149" s="73">
        <f t="shared" si="2"/>
        <v>3.7214857331443687E-4</v>
      </c>
      <c r="N149" s="73">
        <f>K149/'סכום נכסי הקרן'!$C$41</f>
        <v>5.3491916529767337E-5</v>
      </c>
    </row>
    <row r="150" spans="1:14">
      <c r="A150" s="69" t="s">
        <v>1403</v>
      </c>
      <c r="B150" s="54" t="s">
        <v>1404</v>
      </c>
      <c r="C150" s="70" t="s">
        <v>123</v>
      </c>
      <c r="D150" s="70" t="s">
        <v>29</v>
      </c>
      <c r="E150" s="54" t="s">
        <v>1405</v>
      </c>
      <c r="F150" s="70" t="s">
        <v>1143</v>
      </c>
      <c r="G150" s="70" t="s">
        <v>135</v>
      </c>
      <c r="H150" s="72">
        <v>3372.3804930000001</v>
      </c>
      <c r="I150" s="80">
        <v>293.60000000000002</v>
      </c>
      <c r="J150" s="118" t="s">
        <v>3308</v>
      </c>
      <c r="K150" s="72">
        <v>9.9013091270000011</v>
      </c>
      <c r="L150" s="73">
        <v>2.7005860980000029E-5</v>
      </c>
      <c r="M150" s="73">
        <f t="shared" si="2"/>
        <v>2.2265855834750986E-4</v>
      </c>
      <c r="N150" s="73">
        <f>K150/'סכום נכסי הקרן'!$C$41</f>
        <v>3.2004510756782958E-5</v>
      </c>
    </row>
    <row r="151" spans="1:14">
      <c r="A151" s="69" t="s">
        <v>1406</v>
      </c>
      <c r="B151" s="54" t="s">
        <v>1407</v>
      </c>
      <c r="C151" s="70" t="s">
        <v>123</v>
      </c>
      <c r="D151" s="70" t="s">
        <v>29</v>
      </c>
      <c r="E151" s="54" t="s">
        <v>1408</v>
      </c>
      <c r="F151" s="70" t="s">
        <v>622</v>
      </c>
      <c r="G151" s="70" t="s">
        <v>135</v>
      </c>
      <c r="H151" s="72">
        <v>809.03103299999998</v>
      </c>
      <c r="I151" s="80">
        <v>7000</v>
      </c>
      <c r="J151" s="118" t="s">
        <v>3308</v>
      </c>
      <c r="K151" s="72">
        <v>56.632172345000001</v>
      </c>
      <c r="L151" s="73">
        <v>1.3634538561209247E-5</v>
      </c>
      <c r="M151" s="73">
        <f t="shared" si="2"/>
        <v>1.2735323873527028E-3</v>
      </c>
      <c r="N151" s="73">
        <f>K151/'סכום נכסי הקרן'!$C$41</f>
        <v>1.8305508349931743E-4</v>
      </c>
    </row>
    <row r="152" spans="1:14">
      <c r="A152" s="69" t="s">
        <v>1409</v>
      </c>
      <c r="B152" s="54" t="s">
        <v>1410</v>
      </c>
      <c r="C152" s="70" t="s">
        <v>123</v>
      </c>
      <c r="D152" s="70" t="s">
        <v>29</v>
      </c>
      <c r="E152" s="54" t="s">
        <v>1411</v>
      </c>
      <c r="F152" s="70" t="s">
        <v>131</v>
      </c>
      <c r="G152" s="70" t="s">
        <v>135</v>
      </c>
      <c r="H152" s="72">
        <v>1176.968948</v>
      </c>
      <c r="I152" s="80">
        <v>1518</v>
      </c>
      <c r="J152" s="72">
        <v>0.882726711</v>
      </c>
      <c r="K152" s="72">
        <v>18.749115341</v>
      </c>
      <c r="L152" s="73">
        <v>1.0212599017968053E-4</v>
      </c>
      <c r="M152" s="73">
        <f t="shared" si="2"/>
        <v>4.216261646386066E-4</v>
      </c>
      <c r="N152" s="73">
        <f>K152/'סכום נכסי הקרן'!$C$41</f>
        <v>6.0603729861831917E-5</v>
      </c>
    </row>
    <row r="153" spans="1:14">
      <c r="A153" s="69" t="s">
        <v>1412</v>
      </c>
      <c r="B153" s="54" t="s">
        <v>1413</v>
      </c>
      <c r="C153" s="70" t="s">
        <v>123</v>
      </c>
      <c r="D153" s="70" t="s">
        <v>29</v>
      </c>
      <c r="E153" s="54" t="s">
        <v>1414</v>
      </c>
      <c r="F153" s="70" t="s">
        <v>606</v>
      </c>
      <c r="G153" s="70" t="s">
        <v>135</v>
      </c>
      <c r="H153" s="72">
        <v>493.70383199999998</v>
      </c>
      <c r="I153" s="80">
        <v>29590</v>
      </c>
      <c r="J153" s="118" t="s">
        <v>3308</v>
      </c>
      <c r="K153" s="72">
        <v>146.08696381199999</v>
      </c>
      <c r="L153" s="73">
        <v>1.3525420909365864E-4</v>
      </c>
      <c r="M153" s="73">
        <f t="shared" si="2"/>
        <v>3.2851729340562744E-3</v>
      </c>
      <c r="N153" s="73">
        <f>K153/'סכום נכסי הקרן'!$C$41</f>
        <v>4.7220440699072784E-4</v>
      </c>
    </row>
    <row r="154" spans="1:14">
      <c r="A154" s="69" t="s">
        <v>1415</v>
      </c>
      <c r="B154" s="54" t="s">
        <v>1416</v>
      </c>
      <c r="C154" s="70" t="s">
        <v>123</v>
      </c>
      <c r="D154" s="70" t="s">
        <v>29</v>
      </c>
      <c r="E154" s="54" t="s">
        <v>1417</v>
      </c>
      <c r="F154" s="70" t="s">
        <v>1217</v>
      </c>
      <c r="G154" s="70" t="s">
        <v>135</v>
      </c>
      <c r="H154" s="72">
        <v>1352.850625</v>
      </c>
      <c r="I154" s="80">
        <v>565.20000000000005</v>
      </c>
      <c r="J154" s="118" t="s">
        <v>3308</v>
      </c>
      <c r="K154" s="72">
        <v>7.6463117340000002</v>
      </c>
      <c r="L154" s="73">
        <v>6.1851547165777667E-5</v>
      </c>
      <c r="M154" s="73">
        <f t="shared" si="2"/>
        <v>1.7194865098449198E-4</v>
      </c>
      <c r="N154" s="73">
        <f>K154/'סכום נכסי הקרן'!$C$41</f>
        <v>2.4715566699477997E-5</v>
      </c>
    </row>
    <row r="155" spans="1:14">
      <c r="A155" s="69" t="s">
        <v>1418</v>
      </c>
      <c r="B155" s="54" t="s">
        <v>1419</v>
      </c>
      <c r="C155" s="70" t="s">
        <v>123</v>
      </c>
      <c r="D155" s="70" t="s">
        <v>29</v>
      </c>
      <c r="E155" s="54" t="s">
        <v>1420</v>
      </c>
      <c r="F155" s="70" t="s">
        <v>1110</v>
      </c>
      <c r="G155" s="70" t="s">
        <v>135</v>
      </c>
      <c r="H155" s="72">
        <v>49.594267000000002</v>
      </c>
      <c r="I155" s="80">
        <v>14000</v>
      </c>
      <c r="J155" s="118" t="s">
        <v>3308</v>
      </c>
      <c r="K155" s="72">
        <v>6.9431973620000011</v>
      </c>
      <c r="L155" s="73">
        <v>1.4916358580183493E-5</v>
      </c>
      <c r="M155" s="73">
        <f t="shared" si="2"/>
        <v>1.5613716278481299E-4</v>
      </c>
      <c r="N155" s="73">
        <f>K155/'סכום נכסי הקרן'!$C$41</f>
        <v>2.2442853950760815E-5</v>
      </c>
    </row>
    <row r="156" spans="1:14">
      <c r="A156" s="69" t="s">
        <v>1421</v>
      </c>
      <c r="B156" s="54" t="s">
        <v>1422</v>
      </c>
      <c r="C156" s="70" t="s">
        <v>123</v>
      </c>
      <c r="D156" s="70" t="s">
        <v>29</v>
      </c>
      <c r="E156" s="54" t="s">
        <v>1423</v>
      </c>
      <c r="F156" s="70" t="s">
        <v>130</v>
      </c>
      <c r="G156" s="70" t="s">
        <v>135</v>
      </c>
      <c r="H156" s="72">
        <v>3189.4302830000001</v>
      </c>
      <c r="I156" s="80">
        <v>776.5</v>
      </c>
      <c r="J156" s="118" t="s">
        <v>3308</v>
      </c>
      <c r="K156" s="72">
        <v>24.765926152999999</v>
      </c>
      <c r="L156" s="73">
        <v>8.0500294534792651E-5</v>
      </c>
      <c r="M156" s="73">
        <f t="shared" si="2"/>
        <v>5.569309414177096E-4</v>
      </c>
      <c r="N156" s="73">
        <f>K156/'סכום נכסי הקרן'!$C$41</f>
        <v>8.0052176919107794E-5</v>
      </c>
    </row>
    <row r="157" spans="1:14">
      <c r="A157" s="69" t="s">
        <v>1424</v>
      </c>
      <c r="B157" s="54" t="s">
        <v>1425</v>
      </c>
      <c r="C157" s="70" t="s">
        <v>123</v>
      </c>
      <c r="D157" s="70" t="s">
        <v>29</v>
      </c>
      <c r="E157" s="54" t="s">
        <v>1426</v>
      </c>
      <c r="F157" s="70" t="s">
        <v>1143</v>
      </c>
      <c r="G157" s="70" t="s">
        <v>135</v>
      </c>
      <c r="H157" s="72">
        <v>4485.8771029999998</v>
      </c>
      <c r="I157" s="80">
        <v>705</v>
      </c>
      <c r="J157" s="118" t="s">
        <v>3308</v>
      </c>
      <c r="K157" s="72">
        <v>31.625433577999999</v>
      </c>
      <c r="L157" s="73">
        <v>3.2196655951929866E-5</v>
      </c>
      <c r="M157" s="73">
        <f t="shared" si="2"/>
        <v>7.1118610249127408E-4</v>
      </c>
      <c r="N157" s="73">
        <f>K157/'סכום נכסי הקרן'!$C$41</f>
        <v>1.0222451558198137E-4</v>
      </c>
    </row>
    <row r="158" spans="1:14">
      <c r="A158" s="69" t="s">
        <v>1427</v>
      </c>
      <c r="B158" s="54" t="s">
        <v>1428</v>
      </c>
      <c r="C158" s="70" t="s">
        <v>123</v>
      </c>
      <c r="D158" s="70" t="s">
        <v>29</v>
      </c>
      <c r="E158" s="54" t="s">
        <v>1429</v>
      </c>
      <c r="F158" s="70" t="s">
        <v>131</v>
      </c>
      <c r="G158" s="70" t="s">
        <v>135</v>
      </c>
      <c r="H158" s="72">
        <v>74700.803625</v>
      </c>
      <c r="I158" s="80">
        <v>142.1</v>
      </c>
      <c r="J158" s="118" t="s">
        <v>3308</v>
      </c>
      <c r="K158" s="72">
        <v>106.14984194899998</v>
      </c>
      <c r="L158" s="73">
        <v>1.4626633397027099E-4</v>
      </c>
      <c r="M158" s="73">
        <f t="shared" si="2"/>
        <v>2.3870753325668142E-3</v>
      </c>
      <c r="N158" s="73">
        <f>K158/'סכום נכסי הקרן'!$C$41</f>
        <v>3.4311359386038289E-4</v>
      </c>
    </row>
    <row r="159" spans="1:14">
      <c r="A159" s="69" t="s">
        <v>1430</v>
      </c>
      <c r="B159" s="54" t="s">
        <v>1431</v>
      </c>
      <c r="C159" s="70" t="s">
        <v>123</v>
      </c>
      <c r="D159" s="70" t="s">
        <v>29</v>
      </c>
      <c r="E159" s="54" t="s">
        <v>1432</v>
      </c>
      <c r="F159" s="70" t="s">
        <v>158</v>
      </c>
      <c r="G159" s="70" t="s">
        <v>135</v>
      </c>
      <c r="H159" s="72">
        <v>662.11068</v>
      </c>
      <c r="I159" s="80">
        <v>243.2</v>
      </c>
      <c r="J159" s="118" t="s">
        <v>3308</v>
      </c>
      <c r="K159" s="72">
        <v>1.6102531739999999</v>
      </c>
      <c r="L159" s="73">
        <v>8.7344554660767981E-5</v>
      </c>
      <c r="M159" s="73">
        <f t="shared" si="2"/>
        <v>3.621103489432967E-5</v>
      </c>
      <c r="N159" s="73">
        <f>K159/'סכום נכסי הקרן'!$C$41</f>
        <v>5.2049041563498392E-6</v>
      </c>
    </row>
    <row r="160" spans="1:14">
      <c r="A160" s="69" t="s">
        <v>1433</v>
      </c>
      <c r="B160" s="54" t="s">
        <v>1434</v>
      </c>
      <c r="C160" s="70" t="s">
        <v>123</v>
      </c>
      <c r="D160" s="70" t="s">
        <v>29</v>
      </c>
      <c r="E160" s="54" t="s">
        <v>1435</v>
      </c>
      <c r="F160" s="70" t="s">
        <v>657</v>
      </c>
      <c r="G160" s="70" t="s">
        <v>135</v>
      </c>
      <c r="H160" s="72">
        <v>2168.7365100000002</v>
      </c>
      <c r="I160" s="80">
        <v>576.70000000000005</v>
      </c>
      <c r="J160" s="118" t="s">
        <v>3308</v>
      </c>
      <c r="K160" s="72">
        <v>12.507103451999999</v>
      </c>
      <c r="L160" s="73">
        <v>3.7120238725313115E-5</v>
      </c>
      <c r="M160" s="73">
        <f t="shared" si="2"/>
        <v>2.8125711337822405E-4</v>
      </c>
      <c r="N160" s="73">
        <f>K160/'סכום נכסי הקרן'!$C$41</f>
        <v>4.0427353780339277E-5</v>
      </c>
    </row>
    <row r="161" spans="1:14">
      <c r="A161" s="69" t="s">
        <v>1436</v>
      </c>
      <c r="B161" s="54" t="s">
        <v>1437</v>
      </c>
      <c r="C161" s="70" t="s">
        <v>123</v>
      </c>
      <c r="D161" s="70" t="s">
        <v>29</v>
      </c>
      <c r="E161" s="54" t="s">
        <v>1438</v>
      </c>
      <c r="F161" s="70" t="s">
        <v>160</v>
      </c>
      <c r="G161" s="70" t="s">
        <v>135</v>
      </c>
      <c r="H161" s="72">
        <v>13235.198236</v>
      </c>
      <c r="I161" s="80">
        <v>61.7</v>
      </c>
      <c r="J161" s="118" t="s">
        <v>3308</v>
      </c>
      <c r="K161" s="72">
        <v>8.1661173129999991</v>
      </c>
      <c r="L161" s="73">
        <v>9.5957001901841467E-5</v>
      </c>
      <c r="M161" s="73">
        <f t="shared" si="2"/>
        <v>1.8363792957953371E-4</v>
      </c>
      <c r="N161" s="73">
        <f>K161/'סכום נכסי הקרן'!$C$41</f>
        <v>2.6395761008246319E-5</v>
      </c>
    </row>
    <row r="162" spans="1:14">
      <c r="A162" s="69" t="s">
        <v>1439</v>
      </c>
      <c r="B162" s="54" t="s">
        <v>1440</v>
      </c>
      <c r="C162" s="70" t="s">
        <v>123</v>
      </c>
      <c r="D162" s="70" t="s">
        <v>29</v>
      </c>
      <c r="E162" s="54" t="s">
        <v>1441</v>
      </c>
      <c r="F162" s="70" t="s">
        <v>456</v>
      </c>
      <c r="G162" s="70" t="s">
        <v>135</v>
      </c>
      <c r="H162" s="72">
        <v>12931.619486</v>
      </c>
      <c r="I162" s="80">
        <v>1100</v>
      </c>
      <c r="J162" s="72">
        <v>2.1781890530000001</v>
      </c>
      <c r="K162" s="72">
        <v>144.42600340300001</v>
      </c>
      <c r="L162" s="73">
        <v>1.2101042755602678E-4</v>
      </c>
      <c r="M162" s="73">
        <f t="shared" si="2"/>
        <v>3.2478216055201576E-3</v>
      </c>
      <c r="N162" s="73">
        <f>K162/'סכום נכסי הקרן'!$C$41</f>
        <v>4.6683559923060321E-4</v>
      </c>
    </row>
    <row r="163" spans="1:14">
      <c r="A163" s="69" t="s">
        <v>1442</v>
      </c>
      <c r="B163" s="54" t="s">
        <v>1443</v>
      </c>
      <c r="C163" s="70" t="s">
        <v>123</v>
      </c>
      <c r="D163" s="70" t="s">
        <v>29</v>
      </c>
      <c r="E163" s="54" t="s">
        <v>1444</v>
      </c>
      <c r="F163" s="70" t="s">
        <v>158</v>
      </c>
      <c r="G163" s="70" t="s">
        <v>135</v>
      </c>
      <c r="H163" s="72">
        <v>5397.3065630000001</v>
      </c>
      <c r="I163" s="80">
        <v>460.1</v>
      </c>
      <c r="J163" s="118" t="s">
        <v>3308</v>
      </c>
      <c r="K163" s="72">
        <v>24.833007495000004</v>
      </c>
      <c r="L163" s="73">
        <v>7.0563556156778164E-5</v>
      </c>
      <c r="M163" s="73">
        <f t="shared" si="2"/>
        <v>5.5843945253580081E-4</v>
      </c>
      <c r="N163" s="73">
        <f>K163/'סכום נכסי הקרן'!$C$41</f>
        <v>8.0269007391127315E-5</v>
      </c>
    </row>
    <row r="164" spans="1:14">
      <c r="A164" s="69" t="s">
        <v>1445</v>
      </c>
      <c r="B164" s="54" t="s">
        <v>1446</v>
      </c>
      <c r="C164" s="70" t="s">
        <v>123</v>
      </c>
      <c r="D164" s="70" t="s">
        <v>29</v>
      </c>
      <c r="E164" s="54" t="s">
        <v>1447</v>
      </c>
      <c r="F164" s="70" t="s">
        <v>606</v>
      </c>
      <c r="G164" s="70" t="s">
        <v>135</v>
      </c>
      <c r="H164" s="72">
        <v>15.341937</v>
      </c>
      <c r="I164" s="80">
        <v>164.4</v>
      </c>
      <c r="J164" s="118" t="s">
        <v>3308</v>
      </c>
      <c r="K164" s="72">
        <v>2.5222152999999997E-2</v>
      </c>
      <c r="L164" s="73">
        <v>2.237868353812203E-6</v>
      </c>
      <c r="M164" s="73">
        <f t="shared" si="2"/>
        <v>5.6719047485207556E-7</v>
      </c>
      <c r="N164" s="73">
        <f>K164/'סכום נכסי הקרן'!$C$41</f>
        <v>8.1526862422313437E-8</v>
      </c>
    </row>
    <row r="165" spans="1:14">
      <c r="A165" s="69" t="s">
        <v>1448</v>
      </c>
      <c r="B165" s="54" t="s">
        <v>1449</v>
      </c>
      <c r="C165" s="70" t="s">
        <v>123</v>
      </c>
      <c r="D165" s="70" t="s">
        <v>29</v>
      </c>
      <c r="E165" s="54" t="s">
        <v>1450</v>
      </c>
      <c r="F165" s="70" t="s">
        <v>1451</v>
      </c>
      <c r="G165" s="70" t="s">
        <v>135</v>
      </c>
      <c r="H165" s="72">
        <v>1630.1967500000001</v>
      </c>
      <c r="I165" s="80">
        <v>710.8</v>
      </c>
      <c r="J165" s="118" t="s">
        <v>3308</v>
      </c>
      <c r="K165" s="72">
        <v>11.587438498999999</v>
      </c>
      <c r="L165" s="73">
        <v>3.2595456269915068E-5</v>
      </c>
      <c r="M165" s="73">
        <f t="shared" si="2"/>
        <v>2.6057588123293963E-4</v>
      </c>
      <c r="N165" s="73">
        <f>K165/'סכום נכסי הקרן'!$C$41</f>
        <v>3.7454673450557186E-5</v>
      </c>
    </row>
    <row r="166" spans="1:14">
      <c r="A166" s="69" t="s">
        <v>1452</v>
      </c>
      <c r="B166" s="54" t="s">
        <v>1453</v>
      </c>
      <c r="C166" s="70" t="s">
        <v>123</v>
      </c>
      <c r="D166" s="70" t="s">
        <v>29</v>
      </c>
      <c r="E166" s="54" t="s">
        <v>1454</v>
      </c>
      <c r="F166" s="70" t="s">
        <v>456</v>
      </c>
      <c r="G166" s="70" t="s">
        <v>135</v>
      </c>
      <c r="H166" s="72">
        <v>740.66810599999997</v>
      </c>
      <c r="I166" s="80">
        <v>417.2</v>
      </c>
      <c r="J166" s="118" t="s">
        <v>3308</v>
      </c>
      <c r="K166" s="72">
        <v>3.0900673330000004</v>
      </c>
      <c r="L166" s="73">
        <v>4.9348682342771501E-5</v>
      </c>
      <c r="M166" s="73">
        <f t="shared" si="2"/>
        <v>6.9488784638216931E-5</v>
      </c>
      <c r="N166" s="73">
        <f>K166/'סכום נכסי הקרן'!$C$41</f>
        <v>9.9881835754931821E-6</v>
      </c>
    </row>
    <row r="167" spans="1:14">
      <c r="A167" s="69" t="s">
        <v>1455</v>
      </c>
      <c r="B167" s="54" t="s">
        <v>1456</v>
      </c>
      <c r="C167" s="70" t="s">
        <v>123</v>
      </c>
      <c r="D167" s="70" t="s">
        <v>29</v>
      </c>
      <c r="E167" s="54" t="s">
        <v>1457</v>
      </c>
      <c r="F167" s="70" t="s">
        <v>456</v>
      </c>
      <c r="G167" s="70" t="s">
        <v>135</v>
      </c>
      <c r="H167" s="72">
        <v>1624.997175</v>
      </c>
      <c r="I167" s="80">
        <v>3813</v>
      </c>
      <c r="J167" s="118" t="s">
        <v>3308</v>
      </c>
      <c r="K167" s="72">
        <v>61.961142274000004</v>
      </c>
      <c r="L167" s="73">
        <v>6.316681876615203E-5</v>
      </c>
      <c r="M167" s="73">
        <f t="shared" si="2"/>
        <v>1.3933691429422015E-3</v>
      </c>
      <c r="N167" s="73">
        <f>K167/'סכום נכסי הקרן'!$C$41</f>
        <v>2.0028018709195001E-4</v>
      </c>
    </row>
    <row r="168" spans="1:14">
      <c r="A168" s="69" t="s">
        <v>1458</v>
      </c>
      <c r="B168" s="54" t="s">
        <v>1459</v>
      </c>
      <c r="C168" s="70" t="s">
        <v>123</v>
      </c>
      <c r="D168" s="70" t="s">
        <v>29</v>
      </c>
      <c r="E168" s="54" t="s">
        <v>1460</v>
      </c>
      <c r="F168" s="70" t="s">
        <v>568</v>
      </c>
      <c r="G168" s="70" t="s">
        <v>135</v>
      </c>
      <c r="H168" s="72">
        <v>22434.411538</v>
      </c>
      <c r="I168" s="80">
        <v>145.80000000000001</v>
      </c>
      <c r="J168" s="118" t="s">
        <v>3308</v>
      </c>
      <c r="K168" s="72">
        <v>32.709372023</v>
      </c>
      <c r="L168" s="73">
        <v>1.0042837074945972E-4</v>
      </c>
      <c r="M168" s="73">
        <f t="shared" si="2"/>
        <v>7.355614823936151E-4</v>
      </c>
      <c r="N168" s="73">
        <f>K168/'סכום נכסי הקרן'!$C$41</f>
        <v>1.0572818556922518E-4</v>
      </c>
    </row>
    <row r="169" spans="1:14">
      <c r="A169" s="69" t="s">
        <v>1461</v>
      </c>
      <c r="B169" s="54" t="s">
        <v>1462</v>
      </c>
      <c r="C169" s="70" t="s">
        <v>123</v>
      </c>
      <c r="D169" s="70" t="s">
        <v>29</v>
      </c>
      <c r="E169" s="54" t="s">
        <v>1463</v>
      </c>
      <c r="F169" s="70" t="s">
        <v>606</v>
      </c>
      <c r="G169" s="70" t="s">
        <v>135</v>
      </c>
      <c r="H169" s="72">
        <v>329.153277</v>
      </c>
      <c r="I169" s="80">
        <v>2774</v>
      </c>
      <c r="J169" s="118" t="s">
        <v>3308</v>
      </c>
      <c r="K169" s="72">
        <v>9.1307118929999991</v>
      </c>
      <c r="L169" s="73">
        <v>1.6439136121634113E-5</v>
      </c>
      <c r="M169" s="73">
        <f t="shared" si="2"/>
        <v>2.0532952973238103E-4</v>
      </c>
      <c r="N169" s="73">
        <f>K169/'סכום נכסי הקרן'!$C$41</f>
        <v>2.9513669682298419E-5</v>
      </c>
    </row>
    <row r="170" spans="1:14">
      <c r="A170" s="69" t="s">
        <v>1464</v>
      </c>
      <c r="B170" s="54" t="s">
        <v>1465</v>
      </c>
      <c r="C170" s="70" t="s">
        <v>123</v>
      </c>
      <c r="D170" s="70" t="s">
        <v>29</v>
      </c>
      <c r="E170" s="54" t="s">
        <v>1466</v>
      </c>
      <c r="F170" s="70" t="s">
        <v>543</v>
      </c>
      <c r="G170" s="70" t="s">
        <v>135</v>
      </c>
      <c r="H170" s="72">
        <v>7586.1832759999998</v>
      </c>
      <c r="I170" s="80">
        <v>507.8</v>
      </c>
      <c r="J170" s="118" t="s">
        <v>3308</v>
      </c>
      <c r="K170" s="72">
        <v>38.522638676</v>
      </c>
      <c r="L170" s="73">
        <v>4.9746219921256114E-5</v>
      </c>
      <c r="M170" s="73">
        <f t="shared" si="2"/>
        <v>8.6628900091103927E-4</v>
      </c>
      <c r="N170" s="73">
        <f>K170/'סכום נכסי הקרן'!$C$41</f>
        <v>1.2451870637224122E-4</v>
      </c>
    </row>
    <row r="171" spans="1:14">
      <c r="A171" s="69" t="s">
        <v>1467</v>
      </c>
      <c r="B171" s="54" t="s">
        <v>1468</v>
      </c>
      <c r="C171" s="70" t="s">
        <v>123</v>
      </c>
      <c r="D171" s="70" t="s">
        <v>29</v>
      </c>
      <c r="E171" s="54" t="s">
        <v>1469</v>
      </c>
      <c r="F171" s="70" t="s">
        <v>748</v>
      </c>
      <c r="G171" s="70" t="s">
        <v>135</v>
      </c>
      <c r="H171" s="72">
        <v>140.84599</v>
      </c>
      <c r="I171" s="80">
        <v>19800</v>
      </c>
      <c r="J171" s="118" t="s">
        <v>3308</v>
      </c>
      <c r="K171" s="72">
        <v>27.887505942000004</v>
      </c>
      <c r="L171" s="73">
        <v>6.2841175727847357E-5</v>
      </c>
      <c r="M171" s="73">
        <f t="shared" si="2"/>
        <v>6.2712837154239225E-4</v>
      </c>
      <c r="N171" s="73">
        <f>K171/'סכום נכסי הקרן'!$C$41</f>
        <v>9.0142219826946704E-5</v>
      </c>
    </row>
    <row r="172" spans="1:14">
      <c r="A172" s="69" t="s">
        <v>1470</v>
      </c>
      <c r="B172" s="54" t="s">
        <v>1471</v>
      </c>
      <c r="C172" s="70" t="s">
        <v>123</v>
      </c>
      <c r="D172" s="70" t="s">
        <v>29</v>
      </c>
      <c r="E172" s="54" t="s">
        <v>1472</v>
      </c>
      <c r="F172" s="70" t="s">
        <v>1473</v>
      </c>
      <c r="G172" s="70" t="s">
        <v>135</v>
      </c>
      <c r="H172" s="72">
        <v>665.79743300000007</v>
      </c>
      <c r="I172" s="80">
        <v>2227</v>
      </c>
      <c r="J172" s="118" t="s">
        <v>3308</v>
      </c>
      <c r="K172" s="72">
        <v>14.827308824999999</v>
      </c>
      <c r="L172" s="73">
        <v>1.1584360805547334E-5</v>
      </c>
      <c r="M172" s="73">
        <f t="shared" si="2"/>
        <v>3.3343340408846625E-4</v>
      </c>
      <c r="N172" s="73">
        <f>K172/'סכום נכסי הקרן'!$C$41</f>
        <v>4.7927072945316329E-5</v>
      </c>
    </row>
    <row r="173" spans="1:14">
      <c r="A173" s="69" t="s">
        <v>1474</v>
      </c>
      <c r="B173" s="54" t="s">
        <v>1475</v>
      </c>
      <c r="C173" s="70" t="s">
        <v>123</v>
      </c>
      <c r="D173" s="70" t="s">
        <v>29</v>
      </c>
      <c r="E173" s="54">
        <v>1154</v>
      </c>
      <c r="F173" s="70" t="s">
        <v>543</v>
      </c>
      <c r="G173" s="70" t="s">
        <v>135</v>
      </c>
      <c r="H173" s="72">
        <v>1075.318055</v>
      </c>
      <c r="I173" s="80">
        <v>4.9000000000000004</v>
      </c>
      <c r="J173" s="118" t="s">
        <v>3308</v>
      </c>
      <c r="K173" s="72">
        <v>5.2690587000000011E-2</v>
      </c>
      <c r="L173" s="73">
        <v>4.3747912875539497E-5</v>
      </c>
      <c r="M173" s="73">
        <f t="shared" si="2"/>
        <v>1.1848948446536109E-6</v>
      </c>
      <c r="N173" s="73">
        <f>K173/'סכום נכסי הקרן'!$C$41</f>
        <v>1.7031449445651758E-7</v>
      </c>
    </row>
    <row r="174" spans="1:14">
      <c r="A174" s="69" t="s">
        <v>1476</v>
      </c>
      <c r="B174" s="54" t="s">
        <v>1477</v>
      </c>
      <c r="C174" s="70" t="s">
        <v>123</v>
      </c>
      <c r="D174" s="70" t="s">
        <v>29</v>
      </c>
      <c r="E174" s="54" t="s">
        <v>788</v>
      </c>
      <c r="F174" s="70" t="s">
        <v>606</v>
      </c>
      <c r="G174" s="70" t="s">
        <v>135</v>
      </c>
      <c r="H174" s="72">
        <v>10128.525769</v>
      </c>
      <c r="I174" s="80">
        <v>420</v>
      </c>
      <c r="J174" s="118" t="s">
        <v>3308</v>
      </c>
      <c r="K174" s="72">
        <v>42.539808229999998</v>
      </c>
      <c r="L174" s="73">
        <v>5.4820700253492521E-5</v>
      </c>
      <c r="M174" s="73">
        <f t="shared" si="2"/>
        <v>9.5662626541397685E-4</v>
      </c>
      <c r="N174" s="73">
        <f>K174/'סכום נכסי הקרן'!$C$41</f>
        <v>1.3750361014140257E-4</v>
      </c>
    </row>
    <row r="175" spans="1:14">
      <c r="A175" s="69" t="s">
        <v>1478</v>
      </c>
      <c r="B175" s="54" t="s">
        <v>1479</v>
      </c>
      <c r="C175" s="70" t="s">
        <v>123</v>
      </c>
      <c r="D175" s="70" t="s">
        <v>29</v>
      </c>
      <c r="E175" s="54" t="s">
        <v>1480</v>
      </c>
      <c r="F175" s="70" t="s">
        <v>1110</v>
      </c>
      <c r="G175" s="70" t="s">
        <v>135</v>
      </c>
      <c r="H175" s="72">
        <v>856.16729499999997</v>
      </c>
      <c r="I175" s="80">
        <v>6480</v>
      </c>
      <c r="J175" s="118" t="s">
        <v>3308</v>
      </c>
      <c r="K175" s="72">
        <v>55.479640698000004</v>
      </c>
      <c r="L175" s="73">
        <v>6.8071157271369721E-5</v>
      </c>
      <c r="M175" s="73">
        <f t="shared" si="2"/>
        <v>1.2476144979423906E-3</v>
      </c>
      <c r="N175" s="73">
        <f>K175/'סכום נכסי הקרן'!$C$41</f>
        <v>1.7932969617721488E-4</v>
      </c>
    </row>
    <row r="176" spans="1:14">
      <c r="A176" s="69" t="s">
        <v>1481</v>
      </c>
      <c r="B176" s="54" t="s">
        <v>1482</v>
      </c>
      <c r="C176" s="70" t="s">
        <v>123</v>
      </c>
      <c r="D176" s="70" t="s">
        <v>29</v>
      </c>
      <c r="E176" s="54" t="s">
        <v>1483</v>
      </c>
      <c r="F176" s="70" t="s">
        <v>456</v>
      </c>
      <c r="G176" s="70" t="s">
        <v>135</v>
      </c>
      <c r="H176" s="72">
        <v>8306.2206150000002</v>
      </c>
      <c r="I176" s="80">
        <v>311.2</v>
      </c>
      <c r="J176" s="118" t="s">
        <v>3308</v>
      </c>
      <c r="K176" s="72">
        <v>25.848958549999999</v>
      </c>
      <c r="L176" s="73">
        <v>9.8928277843538973E-5</v>
      </c>
      <c r="M176" s="73">
        <f t="shared" si="2"/>
        <v>5.8128594630308197E-4</v>
      </c>
      <c r="N176" s="73">
        <f>K176/'סכום נכסי הקרן'!$C$41</f>
        <v>8.3552918240799385E-5</v>
      </c>
    </row>
    <row r="177" spans="1:14">
      <c r="A177" s="69" t="s">
        <v>1484</v>
      </c>
      <c r="B177" s="54" t="s">
        <v>1485</v>
      </c>
      <c r="C177" s="70" t="s">
        <v>123</v>
      </c>
      <c r="D177" s="70" t="s">
        <v>29</v>
      </c>
      <c r="E177" s="54" t="s">
        <v>801</v>
      </c>
      <c r="F177" s="70" t="s">
        <v>337</v>
      </c>
      <c r="G177" s="70" t="s">
        <v>135</v>
      </c>
      <c r="H177" s="72">
        <v>15259.756133000001</v>
      </c>
      <c r="I177" s="80">
        <v>394</v>
      </c>
      <c r="J177" s="118" t="s">
        <v>3308</v>
      </c>
      <c r="K177" s="72">
        <v>60.123439164000004</v>
      </c>
      <c r="L177" s="73">
        <v>1.61302754856189E-4</v>
      </c>
      <c r="M177" s="73">
        <f t="shared" si="2"/>
        <v>1.3520432616981207E-3</v>
      </c>
      <c r="N177" s="73">
        <f>K177/'סכום נכסי הקרן'!$C$41</f>
        <v>1.9434008480876953E-4</v>
      </c>
    </row>
    <row r="178" spans="1:14">
      <c r="A178" s="69" t="s">
        <v>1486</v>
      </c>
      <c r="B178" s="54" t="s">
        <v>1487</v>
      </c>
      <c r="C178" s="70" t="s">
        <v>123</v>
      </c>
      <c r="D178" s="70" t="s">
        <v>29</v>
      </c>
      <c r="E178" s="54" t="s">
        <v>1488</v>
      </c>
      <c r="F178" s="70" t="s">
        <v>160</v>
      </c>
      <c r="G178" s="70" t="s">
        <v>135</v>
      </c>
      <c r="H178" s="72">
        <v>1887.0154379999999</v>
      </c>
      <c r="I178" s="80">
        <v>163.5</v>
      </c>
      <c r="J178" s="118" t="s">
        <v>3308</v>
      </c>
      <c r="K178" s="72">
        <v>3.0852702410000004</v>
      </c>
      <c r="L178" s="73">
        <v>4.8061106484457387E-5</v>
      </c>
      <c r="M178" s="73">
        <f t="shared" si="2"/>
        <v>6.9380908641691609E-5</v>
      </c>
      <c r="N178" s="73">
        <f>K178/'סכום נכסי הקרן'!$C$41</f>
        <v>9.9726776882871541E-6</v>
      </c>
    </row>
    <row r="179" spans="1:14">
      <c r="A179" s="69" t="s">
        <v>1489</v>
      </c>
      <c r="B179" s="54" t="s">
        <v>1490</v>
      </c>
      <c r="C179" s="70" t="s">
        <v>123</v>
      </c>
      <c r="D179" s="70" t="s">
        <v>29</v>
      </c>
      <c r="E179" s="54" t="s">
        <v>1491</v>
      </c>
      <c r="F179" s="70" t="s">
        <v>606</v>
      </c>
      <c r="G179" s="70" t="s">
        <v>135</v>
      </c>
      <c r="H179" s="72">
        <v>2301.535848</v>
      </c>
      <c r="I179" s="80">
        <v>3575</v>
      </c>
      <c r="J179" s="118" t="s">
        <v>3308</v>
      </c>
      <c r="K179" s="72">
        <v>82.279906580000002</v>
      </c>
      <c r="L179" s="73">
        <v>6.4486854805267577E-5</v>
      </c>
      <c r="M179" s="73">
        <f t="shared" si="2"/>
        <v>1.8502932435583363E-3</v>
      </c>
      <c r="N179" s="73">
        <f>K179/'סכום נכסי הקרן'!$C$41</f>
        <v>2.6595757403693744E-4</v>
      </c>
    </row>
    <row r="180" spans="1:14">
      <c r="A180" s="69" t="s">
        <v>1492</v>
      </c>
      <c r="B180" s="54" t="s">
        <v>1493</v>
      </c>
      <c r="C180" s="70" t="s">
        <v>123</v>
      </c>
      <c r="D180" s="70" t="s">
        <v>29</v>
      </c>
      <c r="E180" s="54" t="s">
        <v>1494</v>
      </c>
      <c r="F180" s="70" t="s">
        <v>456</v>
      </c>
      <c r="G180" s="70" t="s">
        <v>135</v>
      </c>
      <c r="H180" s="72">
        <v>501.59899999999999</v>
      </c>
      <c r="I180" s="80">
        <v>5397</v>
      </c>
      <c r="J180" s="118" t="s">
        <v>3308</v>
      </c>
      <c r="K180" s="72">
        <v>27.071298030000001</v>
      </c>
      <c r="L180" s="73">
        <v>5.9687165329969773E-5</v>
      </c>
      <c r="M180" s="73">
        <f t="shared" si="2"/>
        <v>6.0877365958797252E-4</v>
      </c>
      <c r="N180" s="73">
        <f>K180/'סכום נכסי הקרן'!$C$41</f>
        <v>8.7503949012015557E-5</v>
      </c>
    </row>
    <row r="181" spans="1:14">
      <c r="A181" s="69" t="s">
        <v>1495</v>
      </c>
      <c r="B181" s="54" t="s">
        <v>1496</v>
      </c>
      <c r="C181" s="70" t="s">
        <v>123</v>
      </c>
      <c r="D181" s="70" t="s">
        <v>29</v>
      </c>
      <c r="E181" s="54" t="s">
        <v>1497</v>
      </c>
      <c r="F181" s="70" t="s">
        <v>456</v>
      </c>
      <c r="G181" s="70" t="s">
        <v>135</v>
      </c>
      <c r="H181" s="72">
        <v>1966.861973</v>
      </c>
      <c r="I181" s="80">
        <v>1035</v>
      </c>
      <c r="J181" s="118" t="s">
        <v>3308</v>
      </c>
      <c r="K181" s="72">
        <v>20.357021422999999</v>
      </c>
      <c r="L181" s="73">
        <v>1.1795953308256427E-4</v>
      </c>
      <c r="M181" s="73">
        <f t="shared" si="2"/>
        <v>4.5778441862140971E-4</v>
      </c>
      <c r="N181" s="73">
        <f>K181/'סכום נכסי הקרן'!$C$41</f>
        <v>6.5801047391989437E-5</v>
      </c>
    </row>
    <row r="182" spans="1:14">
      <c r="A182" s="69" t="s">
        <v>1498</v>
      </c>
      <c r="B182" s="54" t="s">
        <v>1499</v>
      </c>
      <c r="C182" s="70" t="s">
        <v>123</v>
      </c>
      <c r="D182" s="70" t="s">
        <v>29</v>
      </c>
      <c r="E182" s="54" t="s">
        <v>1500</v>
      </c>
      <c r="F182" s="70" t="s">
        <v>129</v>
      </c>
      <c r="G182" s="70" t="s">
        <v>135</v>
      </c>
      <c r="H182" s="72">
        <v>1595.586419</v>
      </c>
      <c r="I182" s="80">
        <v>1336</v>
      </c>
      <c r="J182" s="118" t="s">
        <v>3308</v>
      </c>
      <c r="K182" s="72">
        <v>21.317034558</v>
      </c>
      <c r="L182" s="73">
        <v>7.9775332183390835E-5</v>
      </c>
      <c r="M182" s="73">
        <f t="shared" si="2"/>
        <v>4.7937299220213777E-4</v>
      </c>
      <c r="N182" s="73">
        <f>K182/'סכום נכסי הקרן'!$C$41</f>
        <v>6.8904147225725239E-5</v>
      </c>
    </row>
    <row r="183" spans="1:14">
      <c r="A183" s="69" t="s">
        <v>1501</v>
      </c>
      <c r="B183" s="54" t="s">
        <v>1502</v>
      </c>
      <c r="C183" s="70" t="s">
        <v>123</v>
      </c>
      <c r="D183" s="70" t="s">
        <v>29</v>
      </c>
      <c r="E183" s="54" t="s">
        <v>1503</v>
      </c>
      <c r="F183" s="70" t="s">
        <v>1110</v>
      </c>
      <c r="G183" s="70" t="s">
        <v>135</v>
      </c>
      <c r="H183" s="72">
        <v>5436.4724159999996</v>
      </c>
      <c r="I183" s="80">
        <v>1411</v>
      </c>
      <c r="J183" s="118" t="s">
        <v>3308</v>
      </c>
      <c r="K183" s="72">
        <v>76.708625791000003</v>
      </c>
      <c r="L183" s="73">
        <v>5.4318674960115811E-5</v>
      </c>
      <c r="M183" s="73">
        <f t="shared" si="2"/>
        <v>1.7250074522840086E-3</v>
      </c>
      <c r="N183" s="73">
        <f>K183/'סכום נכסי הקרן'!$C$41</f>
        <v>2.4794923658846976E-4</v>
      </c>
    </row>
    <row r="184" spans="1:14">
      <c r="A184" s="119" t="s">
        <v>3308</v>
      </c>
      <c r="B184" s="118" t="s">
        <v>3308</v>
      </c>
      <c r="C184" s="118" t="s">
        <v>3308</v>
      </c>
      <c r="D184" s="118" t="s">
        <v>3308</v>
      </c>
      <c r="E184" s="118" t="s">
        <v>3308</v>
      </c>
      <c r="F184" s="118" t="s">
        <v>3308</v>
      </c>
      <c r="G184" s="118" t="s">
        <v>3308</v>
      </c>
      <c r="H184" s="118" t="s">
        <v>3308</v>
      </c>
      <c r="I184" s="118" t="s">
        <v>3308</v>
      </c>
      <c r="J184" s="118" t="s">
        <v>3308</v>
      </c>
      <c r="K184" s="118" t="s">
        <v>3308</v>
      </c>
      <c r="L184" s="118" t="s">
        <v>3308</v>
      </c>
      <c r="M184" s="118" t="s">
        <v>3308</v>
      </c>
      <c r="N184" s="118" t="s">
        <v>3308</v>
      </c>
    </row>
    <row r="185" spans="1:14">
      <c r="A185" s="63" t="s">
        <v>189</v>
      </c>
      <c r="B185" s="117" t="s">
        <v>3308</v>
      </c>
      <c r="C185" s="117" t="s">
        <v>3308</v>
      </c>
      <c r="D185" s="117" t="s">
        <v>3308</v>
      </c>
      <c r="E185" s="117" t="s">
        <v>3308</v>
      </c>
      <c r="F185" s="117" t="s">
        <v>3308</v>
      </c>
      <c r="G185" s="117" t="s">
        <v>3308</v>
      </c>
      <c r="H185" s="117" t="s">
        <v>3308</v>
      </c>
      <c r="I185" s="117" t="s">
        <v>3308</v>
      </c>
      <c r="J185" s="66">
        <v>4.2437361009999996</v>
      </c>
      <c r="K185" s="66">
        <v>11348.784048936999</v>
      </c>
      <c r="L185" s="117" t="s">
        <v>3308</v>
      </c>
      <c r="M185" s="67">
        <f t="shared" si="2"/>
        <v>0.25520907012617988</v>
      </c>
      <c r="N185" s="67">
        <f>K185/'סכום נכסי הקרן'!$C$41</f>
        <v>3.668325839662586E-2</v>
      </c>
    </row>
    <row r="186" spans="1:14">
      <c r="A186" s="68" t="s">
        <v>69</v>
      </c>
      <c r="B186" s="117" t="s">
        <v>3308</v>
      </c>
      <c r="C186" s="117" t="s">
        <v>3308</v>
      </c>
      <c r="D186" s="117" t="s">
        <v>3308</v>
      </c>
      <c r="E186" s="117" t="s">
        <v>3308</v>
      </c>
      <c r="F186" s="117" t="s">
        <v>3308</v>
      </c>
      <c r="G186" s="117" t="s">
        <v>3308</v>
      </c>
      <c r="H186" s="117" t="s">
        <v>3308</v>
      </c>
      <c r="I186" s="117" t="s">
        <v>3308</v>
      </c>
      <c r="J186" s="66">
        <v>1.2735097000000001E-2</v>
      </c>
      <c r="K186" s="66">
        <f>SUM(K187:K214)</f>
        <v>4285.2005730790006</v>
      </c>
      <c r="L186" s="117" t="s">
        <v>3308</v>
      </c>
      <c r="M186" s="67">
        <f t="shared" si="2"/>
        <v>9.6364689718639998E-2</v>
      </c>
      <c r="N186" s="67">
        <f>K186/'סכום נכסי הקרן'!$C$41</f>
        <v>1.3851274218082431E-2</v>
      </c>
    </row>
    <row r="187" spans="1:14">
      <c r="A187" s="69" t="s">
        <v>1504</v>
      </c>
      <c r="B187" s="54" t="s">
        <v>1505</v>
      </c>
      <c r="C187" s="70" t="s">
        <v>1506</v>
      </c>
      <c r="D187" s="70" t="s">
        <v>807</v>
      </c>
      <c r="E187" s="54" t="s">
        <v>1507</v>
      </c>
      <c r="F187" s="70" t="s">
        <v>1508</v>
      </c>
      <c r="G187" s="70" t="s">
        <v>134</v>
      </c>
      <c r="H187" s="72">
        <v>1404.4772</v>
      </c>
      <c r="I187" s="80">
        <v>218</v>
      </c>
      <c r="J187" s="118" t="s">
        <v>3308</v>
      </c>
      <c r="K187" s="72">
        <v>11.105004594</v>
      </c>
      <c r="L187" s="73">
        <v>1.8121369861034125E-5</v>
      </c>
      <c r="M187" s="73">
        <f t="shared" ref="M187:M214" si="3">IFERROR(K187/$K$9,0)</f>
        <v>2.4972700898711307E-4</v>
      </c>
      <c r="N187" s="73">
        <f>K187/'סכום נכסי הקרן'!$C$41</f>
        <v>3.5895277525839957E-5</v>
      </c>
    </row>
    <row r="188" spans="1:14">
      <c r="A188" s="69" t="s">
        <v>1509</v>
      </c>
      <c r="B188" s="54" t="s">
        <v>1510</v>
      </c>
      <c r="C188" s="70" t="s">
        <v>1506</v>
      </c>
      <c r="D188" s="70" t="s">
        <v>807</v>
      </c>
      <c r="E188" s="54" t="s">
        <v>1511</v>
      </c>
      <c r="F188" s="70" t="s">
        <v>969</v>
      </c>
      <c r="G188" s="70" t="s">
        <v>134</v>
      </c>
      <c r="H188" s="72">
        <v>96.981679</v>
      </c>
      <c r="I188" s="80">
        <v>585</v>
      </c>
      <c r="J188" s="118" t="s">
        <v>3308</v>
      </c>
      <c r="K188" s="72">
        <v>2.0577523339999999</v>
      </c>
      <c r="L188" s="73">
        <v>4.5086158259066586E-5</v>
      </c>
      <c r="M188" s="73">
        <f t="shared" si="3"/>
        <v>4.6274301938039422E-5</v>
      </c>
      <c r="N188" s="73">
        <f>K188/'סכום נכסי הקרן'!$C$41</f>
        <v>6.6513787079640822E-6</v>
      </c>
    </row>
    <row r="189" spans="1:14">
      <c r="A189" s="69" t="s">
        <v>1512</v>
      </c>
      <c r="B189" s="54" t="s">
        <v>1513</v>
      </c>
      <c r="C189" s="70" t="s">
        <v>1506</v>
      </c>
      <c r="D189" s="70" t="s">
        <v>807</v>
      </c>
      <c r="E189" s="54" t="s">
        <v>1106</v>
      </c>
      <c r="F189" s="70" t="s">
        <v>1514</v>
      </c>
      <c r="G189" s="70" t="s">
        <v>134</v>
      </c>
      <c r="H189" s="72">
        <v>952.00781600000005</v>
      </c>
      <c r="I189" s="80">
        <v>6938</v>
      </c>
      <c r="J189" s="118" t="s">
        <v>3308</v>
      </c>
      <c r="K189" s="72">
        <v>239.56444626500002</v>
      </c>
      <c r="L189" s="73">
        <v>2.1212467882147437E-5</v>
      </c>
      <c r="M189" s="73">
        <f t="shared" si="3"/>
        <v>5.3872749100649696E-3</v>
      </c>
      <c r="N189" s="73">
        <f>K189/'סכום נכסי הקרן'!$C$41</f>
        <v>7.7435648145994355E-4</v>
      </c>
    </row>
    <row r="190" spans="1:14">
      <c r="A190" s="69" t="s">
        <v>1515</v>
      </c>
      <c r="B190" s="54" t="s">
        <v>1516</v>
      </c>
      <c r="C190" s="70" t="s">
        <v>1506</v>
      </c>
      <c r="D190" s="70" t="s">
        <v>807</v>
      </c>
      <c r="E190" s="54" t="s">
        <v>1517</v>
      </c>
      <c r="F190" s="70" t="s">
        <v>1514</v>
      </c>
      <c r="G190" s="70" t="s">
        <v>134</v>
      </c>
      <c r="H190" s="72">
        <v>180.385032</v>
      </c>
      <c r="I190" s="80">
        <v>2271</v>
      </c>
      <c r="J190" s="118" t="s">
        <v>3308</v>
      </c>
      <c r="K190" s="72">
        <v>14.858165400000001</v>
      </c>
      <c r="L190" s="73">
        <v>7.6560491711936171E-6</v>
      </c>
      <c r="M190" s="73">
        <f t="shared" si="3"/>
        <v>3.3412730026087306E-4</v>
      </c>
      <c r="N190" s="73">
        <f>K190/'סכום נכסי הקרן'!$C$41</f>
        <v>4.8026812239771045E-5</v>
      </c>
    </row>
    <row r="191" spans="1:14">
      <c r="A191" s="69" t="s">
        <v>1518</v>
      </c>
      <c r="B191" s="54" t="s">
        <v>1519</v>
      </c>
      <c r="C191" s="70" t="s">
        <v>1506</v>
      </c>
      <c r="D191" s="70" t="s">
        <v>807</v>
      </c>
      <c r="E191" s="54" t="s">
        <v>1520</v>
      </c>
      <c r="F191" s="70" t="s">
        <v>1521</v>
      </c>
      <c r="G191" s="70" t="s">
        <v>134</v>
      </c>
      <c r="H191" s="72">
        <v>88.281424000000001</v>
      </c>
      <c r="I191" s="80">
        <v>21905</v>
      </c>
      <c r="J191" s="118" t="s">
        <v>3308</v>
      </c>
      <c r="K191" s="72">
        <v>70.139092578000003</v>
      </c>
      <c r="L191" s="73">
        <v>2.1137623486576078E-6</v>
      </c>
      <c r="M191" s="73">
        <f t="shared" si="3"/>
        <v>1.5772731703359944E-3</v>
      </c>
      <c r="N191" s="73">
        <f>K191/'סכום נכסי הקרן'!$C$41</f>
        <v>2.2671419648562566E-4</v>
      </c>
    </row>
    <row r="192" spans="1:14">
      <c r="A192" s="69" t="s">
        <v>1522</v>
      </c>
      <c r="B192" s="54" t="s">
        <v>1523</v>
      </c>
      <c r="C192" s="70" t="s">
        <v>1506</v>
      </c>
      <c r="D192" s="70" t="s">
        <v>807</v>
      </c>
      <c r="E192" s="54" t="s">
        <v>804</v>
      </c>
      <c r="F192" s="70" t="s">
        <v>1524</v>
      </c>
      <c r="G192" s="70" t="s">
        <v>134</v>
      </c>
      <c r="H192" s="72">
        <v>7.022386</v>
      </c>
      <c r="I192" s="80">
        <v>21325</v>
      </c>
      <c r="J192" s="72">
        <v>1.2735097000000001E-2</v>
      </c>
      <c r="K192" s="72">
        <v>5.4442539720000003</v>
      </c>
      <c r="L192" s="73">
        <v>1.5797025454488195E-7</v>
      </c>
      <c r="M192" s="73">
        <f t="shared" si="3"/>
        <v>1.2242923891524958E-4</v>
      </c>
      <c r="N192" s="73">
        <f>K192/'סכום נכסי הקרן'!$C$41</f>
        <v>1.7597742134360124E-5</v>
      </c>
    </row>
    <row r="193" spans="1:14">
      <c r="A193" s="69" t="s">
        <v>1527</v>
      </c>
      <c r="B193" s="54" t="s">
        <v>1528</v>
      </c>
      <c r="C193" s="70" t="s">
        <v>1506</v>
      </c>
      <c r="D193" s="70" t="s">
        <v>807</v>
      </c>
      <c r="E193" s="54" t="s">
        <v>759</v>
      </c>
      <c r="F193" s="70" t="s">
        <v>948</v>
      </c>
      <c r="G193" s="70" t="s">
        <v>134</v>
      </c>
      <c r="H193" s="72">
        <v>1635.9360459999998</v>
      </c>
      <c r="I193" s="80">
        <v>1914</v>
      </c>
      <c r="J193" s="118" t="s">
        <v>3308</v>
      </c>
      <c r="K193" s="72">
        <v>113.56795632399999</v>
      </c>
      <c r="L193" s="73">
        <v>1.3880628832000898E-5</v>
      </c>
      <c r="M193" s="73">
        <f t="shared" si="3"/>
        <v>2.553892329310243E-3</v>
      </c>
      <c r="N193" s="73">
        <f>K193/'סכום נכסי הקרן'!$C$41</f>
        <v>3.6709154649922435E-4</v>
      </c>
    </row>
    <row r="194" spans="1:14">
      <c r="A194" s="69" t="s">
        <v>1529</v>
      </c>
      <c r="B194" s="54" t="s">
        <v>1530</v>
      </c>
      <c r="C194" s="70" t="s">
        <v>1531</v>
      </c>
      <c r="D194" s="70" t="s">
        <v>807</v>
      </c>
      <c r="E194" s="54" t="s">
        <v>1532</v>
      </c>
      <c r="F194" s="70" t="s">
        <v>911</v>
      </c>
      <c r="G194" s="70" t="s">
        <v>134</v>
      </c>
      <c r="H194" s="72">
        <v>865.71473000000003</v>
      </c>
      <c r="I194" s="80">
        <v>2722</v>
      </c>
      <c r="J194" s="118" t="s">
        <v>3308</v>
      </c>
      <c r="K194" s="72">
        <v>85.469366217000001</v>
      </c>
      <c r="L194" s="73">
        <v>2.2645197926439331E-5</v>
      </c>
      <c r="M194" s="73">
        <f t="shared" si="3"/>
        <v>1.9220171414361883E-3</v>
      </c>
      <c r="N194" s="73">
        <f>K194/'סכום נכסי הקרן'!$C$41</f>
        <v>2.7626702846881012E-4</v>
      </c>
    </row>
    <row r="195" spans="1:14">
      <c r="A195" s="69" t="s">
        <v>1533</v>
      </c>
      <c r="B195" s="54" t="s">
        <v>1534</v>
      </c>
      <c r="C195" s="70" t="s">
        <v>1506</v>
      </c>
      <c r="D195" s="70" t="s">
        <v>807</v>
      </c>
      <c r="E195" s="54" t="s">
        <v>1535</v>
      </c>
      <c r="F195" s="70" t="s">
        <v>863</v>
      </c>
      <c r="G195" s="70" t="s">
        <v>134</v>
      </c>
      <c r="H195" s="72">
        <v>525.67575199999999</v>
      </c>
      <c r="I195" s="80">
        <v>3963</v>
      </c>
      <c r="J195" s="118" t="s">
        <v>3308</v>
      </c>
      <c r="K195" s="72">
        <v>75.559586498000002</v>
      </c>
      <c r="L195" s="73">
        <v>3.2003920865100102E-6</v>
      </c>
      <c r="M195" s="73">
        <f t="shared" si="3"/>
        <v>1.6991680981963395E-3</v>
      </c>
      <c r="N195" s="73">
        <f>K195/'סכום נכסי הקרן'!$C$41</f>
        <v>2.442351377818277E-4</v>
      </c>
    </row>
    <row r="196" spans="1:14">
      <c r="A196" s="69" t="s">
        <v>1536</v>
      </c>
      <c r="B196" s="54" t="s">
        <v>1537</v>
      </c>
      <c r="C196" s="70" t="s">
        <v>1506</v>
      </c>
      <c r="D196" s="70" t="s">
        <v>807</v>
      </c>
      <c r="E196" s="54" t="s">
        <v>1538</v>
      </c>
      <c r="F196" s="70" t="s">
        <v>1539</v>
      </c>
      <c r="G196" s="70" t="s">
        <v>134</v>
      </c>
      <c r="H196" s="72">
        <v>902.04153299999996</v>
      </c>
      <c r="I196" s="80">
        <v>2224</v>
      </c>
      <c r="J196" s="118" t="s">
        <v>3308</v>
      </c>
      <c r="K196" s="72">
        <v>72.762711183999997</v>
      </c>
      <c r="L196" s="73">
        <v>1.0857364071338504E-5</v>
      </c>
      <c r="M196" s="73">
        <f t="shared" si="3"/>
        <v>1.6362725540510911E-3</v>
      </c>
      <c r="N196" s="73">
        <f>K196/'סכום נכסי הקרן'!$C$41</f>
        <v>2.351946538494353E-4</v>
      </c>
    </row>
    <row r="197" spans="1:14">
      <c r="A197" s="69" t="s">
        <v>1540</v>
      </c>
      <c r="B197" s="54" t="s">
        <v>1541</v>
      </c>
      <c r="C197" s="70" t="s">
        <v>1506</v>
      </c>
      <c r="D197" s="70" t="s">
        <v>807</v>
      </c>
      <c r="E197" s="54" t="s">
        <v>1542</v>
      </c>
      <c r="F197" s="70" t="s">
        <v>1508</v>
      </c>
      <c r="G197" s="70" t="s">
        <v>134</v>
      </c>
      <c r="H197" s="72">
        <v>5813.5324099999989</v>
      </c>
      <c r="I197" s="80">
        <v>253</v>
      </c>
      <c r="J197" s="118" t="s">
        <v>3308</v>
      </c>
      <c r="K197" s="72">
        <v>53.346775588999996</v>
      </c>
      <c r="L197" s="73">
        <v>3.5257014989457427E-5</v>
      </c>
      <c r="M197" s="73">
        <f t="shared" si="3"/>
        <v>1.1996510757091999E-3</v>
      </c>
      <c r="N197" s="73">
        <f>K197/'סכום נכסי הקרן'!$C$41</f>
        <v>1.724355265832553E-4</v>
      </c>
    </row>
    <row r="198" spans="1:14">
      <c r="A198" s="69" t="s">
        <v>1543</v>
      </c>
      <c r="B198" s="54" t="s">
        <v>1544</v>
      </c>
      <c r="C198" s="70" t="s">
        <v>1506</v>
      </c>
      <c r="D198" s="70" t="s">
        <v>807</v>
      </c>
      <c r="E198" s="54" t="s">
        <v>1545</v>
      </c>
      <c r="F198" s="70" t="s">
        <v>1521</v>
      </c>
      <c r="G198" s="70" t="s">
        <v>134</v>
      </c>
      <c r="H198" s="72">
        <v>455.49904199999997</v>
      </c>
      <c r="I198" s="80">
        <v>3461</v>
      </c>
      <c r="J198" s="118" t="s">
        <v>3308</v>
      </c>
      <c r="K198" s="72">
        <v>57.179008863</v>
      </c>
      <c r="L198" s="73">
        <v>4.3427586744617964E-6</v>
      </c>
      <c r="M198" s="73">
        <f t="shared" si="3"/>
        <v>1.2858295320219496E-3</v>
      </c>
      <c r="N198" s="73">
        <f>K198/'סכום נכסי הקרן'!$C$41</f>
        <v>1.8482265130252926E-4</v>
      </c>
    </row>
    <row r="199" spans="1:14">
      <c r="A199" s="69" t="s">
        <v>1546</v>
      </c>
      <c r="B199" s="54" t="s">
        <v>1547</v>
      </c>
      <c r="C199" s="70" t="s">
        <v>1506</v>
      </c>
      <c r="D199" s="70" t="s">
        <v>807</v>
      </c>
      <c r="E199" s="54" t="s">
        <v>1548</v>
      </c>
      <c r="F199" s="70" t="s">
        <v>982</v>
      </c>
      <c r="G199" s="70" t="s">
        <v>134</v>
      </c>
      <c r="H199" s="72">
        <v>956.73187499999995</v>
      </c>
      <c r="I199" s="80">
        <v>1916</v>
      </c>
      <c r="J199" s="118" t="s">
        <v>3308</v>
      </c>
      <c r="K199" s="72">
        <v>66.486474342000008</v>
      </c>
      <c r="L199" s="73">
        <v>1.9090434362850194E-5</v>
      </c>
      <c r="M199" s="73">
        <f t="shared" si="3"/>
        <v>1.4951338592418865E-3</v>
      </c>
      <c r="N199" s="73">
        <f>K199/'סכום נכסי הקרן'!$C$41</f>
        <v>2.1490765069202887E-4</v>
      </c>
    </row>
    <row r="200" spans="1:14">
      <c r="A200" s="69" t="s">
        <v>1549</v>
      </c>
      <c r="B200" s="54" t="s">
        <v>1550</v>
      </c>
      <c r="C200" s="70" t="s">
        <v>1506</v>
      </c>
      <c r="D200" s="70" t="s">
        <v>807</v>
      </c>
      <c r="E200" s="54" t="s">
        <v>1551</v>
      </c>
      <c r="F200" s="70" t="s">
        <v>875</v>
      </c>
      <c r="G200" s="70" t="s">
        <v>134</v>
      </c>
      <c r="H200" s="72">
        <v>383.42227600000001</v>
      </c>
      <c r="I200" s="80">
        <v>4332</v>
      </c>
      <c r="J200" s="118" t="s">
        <v>3308</v>
      </c>
      <c r="K200" s="72">
        <v>60.243936757</v>
      </c>
      <c r="L200" s="73">
        <v>4.0510360741659558E-6</v>
      </c>
      <c r="M200" s="73">
        <f t="shared" si="3"/>
        <v>1.3547529862403594E-3</v>
      </c>
      <c r="N200" s="73">
        <f>K200/'סכום נכסי הקרן'!$C$41</f>
        <v>1.9472957537631667E-4</v>
      </c>
    </row>
    <row r="201" spans="1:14">
      <c r="A201" s="69" t="s">
        <v>1552</v>
      </c>
      <c r="B201" s="54" t="s">
        <v>1553</v>
      </c>
      <c r="C201" s="70" t="s">
        <v>1506</v>
      </c>
      <c r="D201" s="70" t="s">
        <v>807</v>
      </c>
      <c r="E201" s="54" t="s">
        <v>1554</v>
      </c>
      <c r="F201" s="70" t="s">
        <v>1521</v>
      </c>
      <c r="G201" s="70" t="s">
        <v>134</v>
      </c>
      <c r="H201" s="72">
        <v>157.109836</v>
      </c>
      <c r="I201" s="80">
        <v>18781</v>
      </c>
      <c r="J201" s="118" t="s">
        <v>3308</v>
      </c>
      <c r="K201" s="72">
        <v>107.02115714199999</v>
      </c>
      <c r="L201" s="73">
        <v>3.2910945247910946E-6</v>
      </c>
      <c r="M201" s="73">
        <f t="shared" si="3"/>
        <v>2.4066692854725598E-3</v>
      </c>
      <c r="N201" s="73">
        <f>K201/'סכום נכסי הקרן'!$C$41</f>
        <v>3.4592999077408748E-4</v>
      </c>
    </row>
    <row r="202" spans="1:14">
      <c r="A202" s="69" t="s">
        <v>1555</v>
      </c>
      <c r="B202" s="54" t="s">
        <v>1556</v>
      </c>
      <c r="C202" s="70" t="s">
        <v>1506</v>
      </c>
      <c r="D202" s="70" t="s">
        <v>807</v>
      </c>
      <c r="E202" s="54" t="s">
        <v>1099</v>
      </c>
      <c r="F202" s="70" t="s">
        <v>1521</v>
      </c>
      <c r="G202" s="70" t="s">
        <v>134</v>
      </c>
      <c r="H202" s="72">
        <v>1160.4693500000001</v>
      </c>
      <c r="I202" s="80">
        <v>19951</v>
      </c>
      <c r="J202" s="118" t="s">
        <v>3308</v>
      </c>
      <c r="K202" s="72">
        <v>839.74204587700001</v>
      </c>
      <c r="L202" s="73">
        <v>1.8324037092999244E-5</v>
      </c>
      <c r="M202" s="73">
        <f t="shared" si="3"/>
        <v>1.8883942610063029E-2</v>
      </c>
      <c r="N202" s="73">
        <f>K202/'סכום נכסי הקרן'!$C$41</f>
        <v>2.7143414063203171E-3</v>
      </c>
    </row>
    <row r="203" spans="1:14">
      <c r="A203" s="69" t="s">
        <v>1557</v>
      </c>
      <c r="B203" s="54" t="s">
        <v>1558</v>
      </c>
      <c r="C203" s="70" t="s">
        <v>1506</v>
      </c>
      <c r="D203" s="70" t="s">
        <v>807</v>
      </c>
      <c r="E203" s="54" t="s">
        <v>1093</v>
      </c>
      <c r="F203" s="70" t="s">
        <v>1514</v>
      </c>
      <c r="G203" s="70" t="s">
        <v>134</v>
      </c>
      <c r="H203" s="72">
        <v>1073.9084109999999</v>
      </c>
      <c r="I203" s="80">
        <v>13739</v>
      </c>
      <c r="J203" s="118" t="s">
        <v>3308</v>
      </c>
      <c r="K203" s="72">
        <v>535.14309119500001</v>
      </c>
      <c r="L203" s="73">
        <v>3.7113682337913502E-5</v>
      </c>
      <c r="M203" s="73">
        <f t="shared" si="3"/>
        <v>1.2034185345267696E-2</v>
      </c>
      <c r="N203" s="73">
        <f>K203/'סכום נכסי הקרן'!$C$41</f>
        <v>1.7297705383083795E-3</v>
      </c>
    </row>
    <row r="204" spans="1:14">
      <c r="A204" s="69" t="s">
        <v>1561</v>
      </c>
      <c r="B204" s="54" t="s">
        <v>1562</v>
      </c>
      <c r="C204" s="70" t="s">
        <v>1506</v>
      </c>
      <c r="D204" s="70" t="s">
        <v>807</v>
      </c>
      <c r="E204" s="54" t="s">
        <v>1267</v>
      </c>
      <c r="F204" s="70" t="s">
        <v>966</v>
      </c>
      <c r="G204" s="70" t="s">
        <v>134</v>
      </c>
      <c r="H204" s="72">
        <v>2306.3913269999998</v>
      </c>
      <c r="I204" s="80">
        <v>3087</v>
      </c>
      <c r="J204" s="118" t="s">
        <v>3308</v>
      </c>
      <c r="K204" s="72">
        <v>258.236235024</v>
      </c>
      <c r="L204" s="73">
        <v>4.9030961540227644E-5</v>
      </c>
      <c r="M204" s="73">
        <f t="shared" si="3"/>
        <v>5.8071621707819609E-3</v>
      </c>
      <c r="N204" s="73">
        <f>K204/'סכום נכסי הקרן'!$C$41</f>
        <v>8.3471026463354848E-4</v>
      </c>
    </row>
    <row r="205" spans="1:14">
      <c r="A205" s="69" t="s">
        <v>1563</v>
      </c>
      <c r="B205" s="54" t="s">
        <v>1564</v>
      </c>
      <c r="C205" s="70" t="s">
        <v>1531</v>
      </c>
      <c r="D205" s="70" t="s">
        <v>807</v>
      </c>
      <c r="E205" s="54" t="s">
        <v>1565</v>
      </c>
      <c r="F205" s="70" t="s">
        <v>1521</v>
      </c>
      <c r="G205" s="70" t="s">
        <v>134</v>
      </c>
      <c r="H205" s="72">
        <v>740.91088000000002</v>
      </c>
      <c r="I205" s="80">
        <v>468</v>
      </c>
      <c r="J205" s="118" t="s">
        <v>3308</v>
      </c>
      <c r="K205" s="72">
        <v>12.576487995999999</v>
      </c>
      <c r="L205" s="73">
        <v>6.0599375209904762E-6</v>
      </c>
      <c r="M205" s="73">
        <f t="shared" si="3"/>
        <v>2.8281741841874755E-4</v>
      </c>
      <c r="N205" s="73">
        <f>K205/'סכום נכסי הקרן'!$C$41</f>
        <v>4.0651629010646657E-5</v>
      </c>
    </row>
    <row r="206" spans="1:14">
      <c r="A206" s="69" t="s">
        <v>1566</v>
      </c>
      <c r="B206" s="54" t="s">
        <v>1567</v>
      </c>
      <c r="C206" s="70" t="s">
        <v>1531</v>
      </c>
      <c r="D206" s="70" t="s">
        <v>807</v>
      </c>
      <c r="E206" s="54" t="s">
        <v>1568</v>
      </c>
      <c r="F206" s="70" t="s">
        <v>1521</v>
      </c>
      <c r="G206" s="70" t="s">
        <v>134</v>
      </c>
      <c r="H206" s="72">
        <v>1592.0250659999999</v>
      </c>
      <c r="I206" s="80">
        <v>533</v>
      </c>
      <c r="J206" s="118" t="s">
        <v>3308</v>
      </c>
      <c r="K206" s="72">
        <v>30.776885290999999</v>
      </c>
      <c r="L206" s="73">
        <v>2.0339700692218616E-5</v>
      </c>
      <c r="M206" s="73">
        <f t="shared" si="3"/>
        <v>6.9210412698194918E-4</v>
      </c>
      <c r="N206" s="73">
        <f>K206/'סכום נכסי הקרן'!$C$41</f>
        <v>9.9481709309537516E-5</v>
      </c>
    </row>
    <row r="207" spans="1:14">
      <c r="A207" s="69" t="s">
        <v>1569</v>
      </c>
      <c r="B207" s="54" t="s">
        <v>1570</v>
      </c>
      <c r="C207" s="70" t="s">
        <v>1506</v>
      </c>
      <c r="D207" s="70" t="s">
        <v>807</v>
      </c>
      <c r="E207" s="54" t="s">
        <v>1571</v>
      </c>
      <c r="F207" s="70" t="s">
        <v>828</v>
      </c>
      <c r="G207" s="70" t="s">
        <v>134</v>
      </c>
      <c r="H207" s="72">
        <v>1231.4736989999999</v>
      </c>
      <c r="I207" s="80">
        <v>110.5</v>
      </c>
      <c r="J207" s="118" t="s">
        <v>3308</v>
      </c>
      <c r="K207" s="72">
        <v>4.9355433919999996</v>
      </c>
      <c r="L207" s="73">
        <v>4.4288129765301342E-5</v>
      </c>
      <c r="M207" s="73">
        <f t="shared" si="3"/>
        <v>1.1098946232550028E-4</v>
      </c>
      <c r="N207" s="73">
        <f>K207/'סכום נכסי הקרן'!$C$41</f>
        <v>1.5953410761521518E-5</v>
      </c>
    </row>
    <row r="208" spans="1:14">
      <c r="A208" s="69" t="s">
        <v>1572</v>
      </c>
      <c r="B208" s="54" t="s">
        <v>1573</v>
      </c>
      <c r="C208" s="70" t="s">
        <v>1506</v>
      </c>
      <c r="D208" s="70" t="s">
        <v>807</v>
      </c>
      <c r="E208" s="54" t="s">
        <v>1574</v>
      </c>
      <c r="F208" s="70" t="s">
        <v>1508</v>
      </c>
      <c r="G208" s="70" t="s">
        <v>134</v>
      </c>
      <c r="H208" s="72">
        <v>1031.8693989999999</v>
      </c>
      <c r="I208" s="80">
        <v>1428</v>
      </c>
      <c r="J208" s="118" t="s">
        <v>3308</v>
      </c>
      <c r="K208" s="72">
        <v>53.444189616000003</v>
      </c>
      <c r="L208" s="73">
        <v>1.491895321333044E-5</v>
      </c>
      <c r="M208" s="73">
        <f t="shared" si="3"/>
        <v>1.201841701871502E-3</v>
      </c>
      <c r="N208" s="73">
        <f>K208/'סכום נכסי הקרן'!$C$41</f>
        <v>1.7275040295313668E-4</v>
      </c>
    </row>
    <row r="209" spans="1:14">
      <c r="A209" s="69" t="s">
        <v>1575</v>
      </c>
      <c r="B209" s="54" t="s">
        <v>1576</v>
      </c>
      <c r="C209" s="70" t="s">
        <v>1506</v>
      </c>
      <c r="D209" s="70" t="s">
        <v>807</v>
      </c>
      <c r="E209" s="54">
        <v>513870683</v>
      </c>
      <c r="F209" s="70" t="s">
        <v>966</v>
      </c>
      <c r="G209" s="70" t="s">
        <v>134</v>
      </c>
      <c r="H209" s="72">
        <v>4056.165266</v>
      </c>
      <c r="I209" s="80">
        <v>433</v>
      </c>
      <c r="J209" s="118" t="s">
        <v>3308</v>
      </c>
      <c r="K209" s="72">
        <v>63.701710435999999</v>
      </c>
      <c r="L209" s="73">
        <v>1.3600362346369277E-5</v>
      </c>
      <c r="M209" s="73">
        <f t="shared" si="3"/>
        <v>1.4325106738938686E-3</v>
      </c>
      <c r="N209" s="73">
        <f>K209/'סכום נכסי הקרן'!$C$41</f>
        <v>2.0590631508665501E-4</v>
      </c>
    </row>
    <row r="210" spans="1:14">
      <c r="A210" s="69" t="s">
        <v>1577</v>
      </c>
      <c r="B210" s="54" t="s">
        <v>1578</v>
      </c>
      <c r="C210" s="70" t="s">
        <v>1531</v>
      </c>
      <c r="D210" s="70" t="s">
        <v>807</v>
      </c>
      <c r="E210" s="54" t="s">
        <v>827</v>
      </c>
      <c r="F210" s="70" t="s">
        <v>828</v>
      </c>
      <c r="G210" s="70" t="s">
        <v>134</v>
      </c>
      <c r="H210" s="72">
        <v>28975.167194000001</v>
      </c>
      <c r="I210" s="80">
        <v>1044</v>
      </c>
      <c r="J210" s="118" t="s">
        <v>3308</v>
      </c>
      <c r="K210" s="72">
        <v>1097.170203959</v>
      </c>
      <c r="L210" s="73">
        <v>2.5848270805087106E-5</v>
      </c>
      <c r="M210" s="73">
        <f t="shared" si="3"/>
        <v>2.4672932916434763E-2</v>
      </c>
      <c r="N210" s="73">
        <f>K210/'סכום נכסי הקרן'!$C$41</f>
        <v>3.5464396822914752E-3</v>
      </c>
    </row>
    <row r="211" spans="1:14">
      <c r="A211" s="69" t="s">
        <v>1579</v>
      </c>
      <c r="B211" s="54" t="s">
        <v>1580</v>
      </c>
      <c r="C211" s="70" t="s">
        <v>1506</v>
      </c>
      <c r="D211" s="70" t="s">
        <v>807</v>
      </c>
      <c r="E211" s="54" t="s">
        <v>1078</v>
      </c>
      <c r="F211" s="70" t="s">
        <v>1514</v>
      </c>
      <c r="G211" s="70" t="s">
        <v>134</v>
      </c>
      <c r="H211" s="72">
        <v>1749.3826919999999</v>
      </c>
      <c r="I211" s="80">
        <v>3052</v>
      </c>
      <c r="J211" s="118" t="s">
        <v>3308</v>
      </c>
      <c r="K211" s="72">
        <v>193.649736405</v>
      </c>
      <c r="L211" s="73">
        <v>1.5835547112341221E-5</v>
      </c>
      <c r="M211" s="73">
        <f t="shared" si="3"/>
        <v>4.3547545662153114E-3</v>
      </c>
      <c r="N211" s="73">
        <f>K211/'סכום נכסי הקרן'!$C$41</f>
        <v>6.2594400319464E-4</v>
      </c>
    </row>
    <row r="212" spans="1:14">
      <c r="A212" s="69" t="s">
        <v>1581</v>
      </c>
      <c r="B212" s="54" t="s">
        <v>1582</v>
      </c>
      <c r="C212" s="70" t="s">
        <v>1506</v>
      </c>
      <c r="D212" s="70" t="s">
        <v>807</v>
      </c>
      <c r="E212" s="54" t="s">
        <v>1583</v>
      </c>
      <c r="F212" s="70" t="s">
        <v>828</v>
      </c>
      <c r="G212" s="70" t="s">
        <v>134</v>
      </c>
      <c r="H212" s="72">
        <v>650.37527</v>
      </c>
      <c r="I212" s="80">
        <v>1500</v>
      </c>
      <c r="J212" s="118" t="s">
        <v>3308</v>
      </c>
      <c r="K212" s="72">
        <v>35.383666553000005</v>
      </c>
      <c r="L212" s="73">
        <v>2.1070709757431403E-5</v>
      </c>
      <c r="M212" s="73">
        <f t="shared" si="3"/>
        <v>7.95700455635313E-4</v>
      </c>
      <c r="N212" s="73">
        <f>K212/'סכום נכסי הקרן'!$C$41</f>
        <v>1.1437244532865395E-4</v>
      </c>
    </row>
    <row r="213" spans="1:14">
      <c r="A213" s="69" t="s">
        <v>1584</v>
      </c>
      <c r="B213" s="54" t="s">
        <v>1585</v>
      </c>
      <c r="C213" s="70" t="s">
        <v>1506</v>
      </c>
      <c r="D213" s="70" t="s">
        <v>807</v>
      </c>
      <c r="E213" s="54" t="s">
        <v>1586</v>
      </c>
      <c r="F213" s="70" t="s">
        <v>1521</v>
      </c>
      <c r="G213" s="70" t="s">
        <v>134</v>
      </c>
      <c r="H213" s="72">
        <v>267.88797499999998</v>
      </c>
      <c r="I213" s="80">
        <v>12302</v>
      </c>
      <c r="J213" s="118" t="s">
        <v>3308</v>
      </c>
      <c r="K213" s="72">
        <v>119.52988376899999</v>
      </c>
      <c r="L213" s="73">
        <v>4.6865443673850295E-6</v>
      </c>
      <c r="M213" s="73">
        <f t="shared" si="3"/>
        <v>2.6879629004689849E-3</v>
      </c>
      <c r="N213" s="73">
        <f>K213/'סכום נכסי הקרן'!$C$41</f>
        <v>3.8636259122646591E-4</v>
      </c>
    </row>
    <row r="214" spans="1:14">
      <c r="A214" s="69" t="s">
        <v>1587</v>
      </c>
      <c r="B214" s="54" t="s">
        <v>1588</v>
      </c>
      <c r="C214" s="70" t="s">
        <v>1531</v>
      </c>
      <c r="D214" s="70" t="s">
        <v>807</v>
      </c>
      <c r="E214" s="54" t="s">
        <v>1589</v>
      </c>
      <c r="F214" s="70" t="s">
        <v>1590</v>
      </c>
      <c r="G214" s="70" t="s">
        <v>134</v>
      </c>
      <c r="H214" s="72">
        <v>170.54365999999999</v>
      </c>
      <c r="I214" s="80">
        <v>987</v>
      </c>
      <c r="J214" s="118" t="s">
        <v>3308</v>
      </c>
      <c r="K214" s="72">
        <v>6.1052055070000009</v>
      </c>
      <c r="L214" s="73">
        <v>1.4186167618858281E-6</v>
      </c>
      <c r="M214" s="73">
        <f t="shared" si="3"/>
        <v>1.3729257809929379E-4</v>
      </c>
      <c r="N214" s="73">
        <f>K214/'סכום נכסי הקרן'!$C$41</f>
        <v>1.9734169776431833E-5</v>
      </c>
    </row>
    <row r="215" spans="1:14">
      <c r="A215" s="119" t="s">
        <v>3308</v>
      </c>
      <c r="B215" s="118" t="s">
        <v>3308</v>
      </c>
      <c r="C215" s="118" t="s">
        <v>3308</v>
      </c>
      <c r="D215" s="118" t="s">
        <v>3308</v>
      </c>
      <c r="E215" s="118" t="s">
        <v>3308</v>
      </c>
      <c r="F215" s="118" t="s">
        <v>3308</v>
      </c>
      <c r="G215" s="118" t="s">
        <v>3308</v>
      </c>
      <c r="H215" s="118" t="s">
        <v>3308</v>
      </c>
      <c r="I215" s="118" t="s">
        <v>3308</v>
      </c>
      <c r="J215" s="118" t="s">
        <v>3308</v>
      </c>
      <c r="K215" s="118" t="s">
        <v>3308</v>
      </c>
      <c r="L215" s="118" t="s">
        <v>3308</v>
      </c>
      <c r="M215" s="118" t="s">
        <v>3308</v>
      </c>
      <c r="N215" s="118" t="s">
        <v>3308</v>
      </c>
    </row>
    <row r="216" spans="1:14">
      <c r="A216" s="68" t="s">
        <v>68</v>
      </c>
      <c r="B216" s="117" t="s">
        <v>3308</v>
      </c>
      <c r="C216" s="117" t="s">
        <v>3308</v>
      </c>
      <c r="D216" s="117" t="s">
        <v>3308</v>
      </c>
      <c r="E216" s="117" t="s">
        <v>3308</v>
      </c>
      <c r="F216" s="117" t="s">
        <v>3308</v>
      </c>
      <c r="G216" s="117" t="s">
        <v>3308</v>
      </c>
      <c r="H216" s="117" t="s">
        <v>3308</v>
      </c>
      <c r="I216" s="117" t="s">
        <v>3308</v>
      </c>
      <c r="J216" s="66">
        <v>4.2310010039999995</v>
      </c>
      <c r="K216" s="66">
        <f>SUM(K217:K257)</f>
        <v>7063.5834758579995</v>
      </c>
      <c r="L216" s="117" t="s">
        <v>3308</v>
      </c>
      <c r="M216" s="67">
        <f t="shared" ref="M216" si="4">IFERROR(K216/$K$9,0)</f>
        <v>0.1588443804075399</v>
      </c>
      <c r="N216" s="67">
        <f>K216/'סכום נכסי הקרן'!$C$41</f>
        <v>2.2831984178543433E-2</v>
      </c>
    </row>
    <row r="217" spans="1:14">
      <c r="A217" s="69" t="s">
        <v>1591</v>
      </c>
      <c r="B217" s="54" t="s">
        <v>1592</v>
      </c>
      <c r="C217" s="70" t="s">
        <v>1506</v>
      </c>
      <c r="D217" s="70" t="s">
        <v>807</v>
      </c>
      <c r="E217" s="118" t="s">
        <v>3308</v>
      </c>
      <c r="F217" s="70" t="s">
        <v>1521</v>
      </c>
      <c r="G217" s="70" t="s">
        <v>134</v>
      </c>
      <c r="H217" s="72">
        <v>73.055070000000001</v>
      </c>
      <c r="I217" s="80">
        <v>59660</v>
      </c>
      <c r="J217" s="118" t="s">
        <v>3308</v>
      </c>
      <c r="K217" s="72">
        <v>158.08154282199999</v>
      </c>
      <c r="L217" s="73">
        <v>1.6045479903360421E-7</v>
      </c>
      <c r="M217" s="73">
        <f t="shared" ref="M217:M257" si="5">IFERROR(K217/$K$9,0)</f>
        <v>3.5549045055177841E-3</v>
      </c>
      <c r="N217" s="73">
        <f>K217/'סכום נכסי הקרן'!$C$41</f>
        <v>5.1097510165592315E-4</v>
      </c>
    </row>
    <row r="218" spans="1:14">
      <c r="A218" s="69" t="s">
        <v>1593</v>
      </c>
      <c r="B218" s="54" t="s">
        <v>1594</v>
      </c>
      <c r="C218" s="70" t="s">
        <v>1531</v>
      </c>
      <c r="D218" s="70" t="s">
        <v>807</v>
      </c>
      <c r="E218" s="118" t="s">
        <v>3308</v>
      </c>
      <c r="F218" s="70" t="s">
        <v>982</v>
      </c>
      <c r="G218" s="70" t="s">
        <v>134</v>
      </c>
      <c r="H218" s="72">
        <v>351.99261000000001</v>
      </c>
      <c r="I218" s="80">
        <v>12141</v>
      </c>
      <c r="J218" s="118" t="s">
        <v>3308</v>
      </c>
      <c r="K218" s="72">
        <v>155.00137842299998</v>
      </c>
      <c r="L218" s="73">
        <v>4.7007599645817016E-6</v>
      </c>
      <c r="M218" s="73">
        <f t="shared" si="5"/>
        <v>3.4856384159777168E-3</v>
      </c>
      <c r="N218" s="73">
        <f>K218/'סכום נכסי הקרן'!$C$41</f>
        <v>5.0101892784334718E-4</v>
      </c>
    </row>
    <row r="219" spans="1:14">
      <c r="A219" s="69" t="s">
        <v>1595</v>
      </c>
      <c r="B219" s="54" t="s">
        <v>1596</v>
      </c>
      <c r="C219" s="70" t="s">
        <v>1506</v>
      </c>
      <c r="D219" s="70" t="s">
        <v>807</v>
      </c>
      <c r="E219" s="118" t="s">
        <v>3308</v>
      </c>
      <c r="F219" s="70" t="s">
        <v>894</v>
      </c>
      <c r="G219" s="70" t="s">
        <v>134</v>
      </c>
      <c r="H219" s="72">
        <v>92.975386999999998</v>
      </c>
      <c r="I219" s="80">
        <v>170</v>
      </c>
      <c r="J219" s="118" t="s">
        <v>3308</v>
      </c>
      <c r="K219" s="72">
        <v>0.57327694499999993</v>
      </c>
      <c r="L219" s="73">
        <v>3.4083007421468365E-6</v>
      </c>
      <c r="M219" s="73">
        <f t="shared" si="5"/>
        <v>1.2891731433724044E-5</v>
      </c>
      <c r="N219" s="73">
        <f>K219/'סכום נכסי הקרן'!$C$41</f>
        <v>1.8530325553452613E-6</v>
      </c>
    </row>
    <row r="220" spans="1:14">
      <c r="A220" s="69" t="s">
        <v>1597</v>
      </c>
      <c r="B220" s="54" t="s">
        <v>1598</v>
      </c>
      <c r="C220" s="70" t="s">
        <v>1531</v>
      </c>
      <c r="D220" s="70" t="s">
        <v>807</v>
      </c>
      <c r="E220" s="118" t="s">
        <v>3308</v>
      </c>
      <c r="F220" s="70" t="s">
        <v>1599</v>
      </c>
      <c r="G220" s="70" t="s">
        <v>134</v>
      </c>
      <c r="H220" s="72">
        <v>453.82695000000001</v>
      </c>
      <c r="I220" s="80">
        <v>7751</v>
      </c>
      <c r="J220" s="72">
        <v>1.646030348</v>
      </c>
      <c r="K220" s="72">
        <v>129.22984259399999</v>
      </c>
      <c r="L220" s="73">
        <v>1.7843148674122671E-7</v>
      </c>
      <c r="M220" s="73">
        <f t="shared" si="5"/>
        <v>2.9060935355498733E-3</v>
      </c>
      <c r="N220" s="73">
        <f>K220/'סכום נכסי הקרן'!$C$41</f>
        <v>4.1771626704580929E-4</v>
      </c>
    </row>
    <row r="221" spans="1:14">
      <c r="A221" s="69" t="s">
        <v>1600</v>
      </c>
      <c r="B221" s="54" t="s">
        <v>1601</v>
      </c>
      <c r="C221" s="70" t="s">
        <v>1506</v>
      </c>
      <c r="D221" s="70" t="s">
        <v>807</v>
      </c>
      <c r="E221" s="118" t="s">
        <v>3308</v>
      </c>
      <c r="F221" s="70" t="s">
        <v>1602</v>
      </c>
      <c r="G221" s="70" t="s">
        <v>134</v>
      </c>
      <c r="H221" s="72">
        <v>1004.3668579999999</v>
      </c>
      <c r="I221" s="80">
        <v>14093</v>
      </c>
      <c r="J221" s="118" t="s">
        <v>3308</v>
      </c>
      <c r="K221" s="72">
        <v>513.385243178</v>
      </c>
      <c r="L221" s="73">
        <v>1.7543525903930129E-7</v>
      </c>
      <c r="M221" s="73">
        <f t="shared" si="5"/>
        <v>1.1544899432660571E-2</v>
      </c>
      <c r="N221" s="73">
        <f>K221/'סכום נכסי הקרן'!$C$41</f>
        <v>1.6594415270662557E-3</v>
      </c>
    </row>
    <row r="222" spans="1:14">
      <c r="A222" s="69" t="s">
        <v>1603</v>
      </c>
      <c r="B222" s="54" t="s">
        <v>1604</v>
      </c>
      <c r="C222" s="70" t="s">
        <v>1506</v>
      </c>
      <c r="D222" s="70" t="s">
        <v>807</v>
      </c>
      <c r="E222" s="118" t="s">
        <v>3308</v>
      </c>
      <c r="F222" s="70" t="s">
        <v>1599</v>
      </c>
      <c r="G222" s="70" t="s">
        <v>134</v>
      </c>
      <c r="H222" s="72">
        <v>1319.4188399999998</v>
      </c>
      <c r="I222" s="80">
        <v>15194</v>
      </c>
      <c r="J222" s="118" t="s">
        <v>3308</v>
      </c>
      <c r="K222" s="72">
        <v>727.11375223900006</v>
      </c>
      <c r="L222" s="73">
        <v>1.2767707904672539E-7</v>
      </c>
      <c r="M222" s="73">
        <f t="shared" si="5"/>
        <v>1.6351181217714162E-2</v>
      </c>
      <c r="N222" s="73">
        <f>K222/'סכום נכסי הקרן'!$C$41</f>
        <v>2.3502871798518178E-3</v>
      </c>
    </row>
    <row r="223" spans="1:14">
      <c r="A223" s="69" t="s">
        <v>1605</v>
      </c>
      <c r="B223" s="54" t="s">
        <v>1606</v>
      </c>
      <c r="C223" s="70" t="s">
        <v>1531</v>
      </c>
      <c r="D223" s="70" t="s">
        <v>807</v>
      </c>
      <c r="E223" s="118" t="s">
        <v>3308</v>
      </c>
      <c r="F223" s="70" t="s">
        <v>1607</v>
      </c>
      <c r="G223" s="70" t="s">
        <v>134</v>
      </c>
      <c r="H223" s="72">
        <v>143.89635000000001</v>
      </c>
      <c r="I223" s="80">
        <v>21588</v>
      </c>
      <c r="J223" s="72">
        <v>0.88725050399999994</v>
      </c>
      <c r="K223" s="72">
        <v>113.55762633000001</v>
      </c>
      <c r="L223" s="73">
        <v>3.0868107553255414E-7</v>
      </c>
      <c r="M223" s="73">
        <f t="shared" si="5"/>
        <v>2.5536600305765835E-3</v>
      </c>
      <c r="N223" s="73">
        <f>K223/'סכום נכסי הקרן'!$C$41</f>
        <v>3.6705815632830351E-4</v>
      </c>
    </row>
    <row r="224" spans="1:14">
      <c r="A224" s="69" t="s">
        <v>1608</v>
      </c>
      <c r="B224" s="54" t="s">
        <v>1609</v>
      </c>
      <c r="C224" s="70" t="s">
        <v>1506</v>
      </c>
      <c r="D224" s="70" t="s">
        <v>807</v>
      </c>
      <c r="E224" s="118" t="s">
        <v>3308</v>
      </c>
      <c r="F224" s="70" t="s">
        <v>1514</v>
      </c>
      <c r="G224" s="70" t="s">
        <v>134</v>
      </c>
      <c r="H224" s="72">
        <v>136.14808500000001</v>
      </c>
      <c r="I224" s="80">
        <v>16207</v>
      </c>
      <c r="J224" s="118" t="s">
        <v>3308</v>
      </c>
      <c r="K224" s="72">
        <v>80.031641532999998</v>
      </c>
      <c r="L224" s="73">
        <v>1.6382321497371745E-7</v>
      </c>
      <c r="M224" s="73">
        <f t="shared" si="5"/>
        <v>1.7997347317769963E-3</v>
      </c>
      <c r="N224" s="73">
        <f>K224/'סכום נכסי הקרן'!$C$41</f>
        <v>2.5869039128788085E-4</v>
      </c>
    </row>
    <row r="225" spans="1:14">
      <c r="A225" s="69" t="s">
        <v>1610</v>
      </c>
      <c r="B225" s="54" t="s">
        <v>1611</v>
      </c>
      <c r="C225" s="70" t="s">
        <v>29</v>
      </c>
      <c r="D225" s="70" t="s">
        <v>807</v>
      </c>
      <c r="E225" s="118" t="s">
        <v>3308</v>
      </c>
      <c r="F225" s="70" t="s">
        <v>1019</v>
      </c>
      <c r="G225" s="70" t="s">
        <v>136</v>
      </c>
      <c r="H225" s="72">
        <v>22840.710740999999</v>
      </c>
      <c r="I225" s="80">
        <v>247.5</v>
      </c>
      <c r="J225" s="118" t="s">
        <v>3308</v>
      </c>
      <c r="K225" s="72">
        <v>226.77879316100001</v>
      </c>
      <c r="L225" s="73">
        <v>1.4860331934131098E-5</v>
      </c>
      <c r="M225" s="73">
        <f t="shared" si="5"/>
        <v>5.0997538306649806E-3</v>
      </c>
      <c r="N225" s="73">
        <f>K225/'סכום נכסי הקרן'!$C$41</f>
        <v>7.3302875731247558E-4</v>
      </c>
    </row>
    <row r="226" spans="1:14">
      <c r="A226" s="69" t="s">
        <v>1612</v>
      </c>
      <c r="B226" s="54" t="s">
        <v>1613</v>
      </c>
      <c r="C226" s="70" t="s">
        <v>29</v>
      </c>
      <c r="D226" s="70" t="s">
        <v>807</v>
      </c>
      <c r="E226" s="118" t="s">
        <v>3308</v>
      </c>
      <c r="F226" s="70" t="s">
        <v>1514</v>
      </c>
      <c r="G226" s="70" t="s">
        <v>136</v>
      </c>
      <c r="H226" s="72">
        <v>84.124020000000002</v>
      </c>
      <c r="I226" s="80">
        <v>68170</v>
      </c>
      <c r="J226" s="118" t="s">
        <v>3308</v>
      </c>
      <c r="K226" s="72">
        <v>230.054606931</v>
      </c>
      <c r="L226" s="73">
        <v>2.0867280680954644E-7</v>
      </c>
      <c r="M226" s="73">
        <f t="shared" si="5"/>
        <v>5.1734196421337024E-3</v>
      </c>
      <c r="N226" s="73">
        <f>K226/'סכום נכסי הקרן'!$C$41</f>
        <v>7.4361733864999684E-4</v>
      </c>
    </row>
    <row r="227" spans="1:14">
      <c r="A227" s="69" t="s">
        <v>1614</v>
      </c>
      <c r="B227" s="54" t="s">
        <v>1615</v>
      </c>
      <c r="C227" s="70" t="s">
        <v>1531</v>
      </c>
      <c r="D227" s="70" t="s">
        <v>807</v>
      </c>
      <c r="E227" s="118" t="s">
        <v>3308</v>
      </c>
      <c r="F227" s="70" t="s">
        <v>812</v>
      </c>
      <c r="G227" s="70" t="s">
        <v>134</v>
      </c>
      <c r="H227" s="72">
        <v>1095.8260499999999</v>
      </c>
      <c r="I227" s="80">
        <v>3367</v>
      </c>
      <c r="J227" s="118" t="s">
        <v>3308</v>
      </c>
      <c r="K227" s="72">
        <v>133.823471676</v>
      </c>
      <c r="L227" s="73">
        <v>1.3847146302925086E-7</v>
      </c>
      <c r="M227" s="73">
        <f t="shared" si="5"/>
        <v>3.0093941007440454E-3</v>
      </c>
      <c r="N227" s="73">
        <f>K227/'סכום נכסי הקרן'!$C$41</f>
        <v>4.3256449059704034E-4</v>
      </c>
    </row>
    <row r="228" spans="1:14">
      <c r="A228" s="69" t="s">
        <v>1616</v>
      </c>
      <c r="B228" s="54" t="s">
        <v>1617</v>
      </c>
      <c r="C228" s="70" t="s">
        <v>1531</v>
      </c>
      <c r="D228" s="70" t="s">
        <v>807</v>
      </c>
      <c r="E228" s="118" t="s">
        <v>3308</v>
      </c>
      <c r="F228" s="70" t="s">
        <v>894</v>
      </c>
      <c r="G228" s="70" t="s">
        <v>134</v>
      </c>
      <c r="H228" s="72">
        <v>7.7482999999999996E-2</v>
      </c>
      <c r="I228" s="80">
        <v>54262500</v>
      </c>
      <c r="J228" s="118" t="s">
        <v>3308</v>
      </c>
      <c r="K228" s="72">
        <v>152.49367126199999</v>
      </c>
      <c r="L228" s="73">
        <v>1.3552470938876313E-7</v>
      </c>
      <c r="M228" s="73">
        <f t="shared" si="5"/>
        <v>3.4292456244726646E-3</v>
      </c>
      <c r="N228" s="73">
        <f>K228/'סכום נכסי הקרן'!$C$41</f>
        <v>4.9291313700501962E-4</v>
      </c>
    </row>
    <row r="229" spans="1:14">
      <c r="A229" s="69" t="s">
        <v>1618</v>
      </c>
      <c r="B229" s="54" t="s">
        <v>1619</v>
      </c>
      <c r="C229" s="70" t="s">
        <v>1506</v>
      </c>
      <c r="D229" s="70" t="s">
        <v>807</v>
      </c>
      <c r="E229" s="118" t="s">
        <v>3308</v>
      </c>
      <c r="F229" s="70" t="s">
        <v>1521</v>
      </c>
      <c r="G229" s="70" t="s">
        <v>134</v>
      </c>
      <c r="H229" s="72">
        <v>205.88247000000004</v>
      </c>
      <c r="I229" s="80">
        <v>12138</v>
      </c>
      <c r="J229" s="118" t="s">
        <v>3308</v>
      </c>
      <c r="K229" s="72">
        <v>90.638781535000007</v>
      </c>
      <c r="L229" s="73">
        <v>6.8136087314520993E-7</v>
      </c>
      <c r="M229" s="73">
        <f t="shared" si="5"/>
        <v>2.0382658664726281E-3</v>
      </c>
      <c r="N229" s="73">
        <f>K229/'סכום נכסי הקרן'!$C$41</f>
        <v>2.9297639548574899E-4</v>
      </c>
    </row>
    <row r="230" spans="1:14">
      <c r="A230" s="69" t="s">
        <v>1620</v>
      </c>
      <c r="B230" s="54" t="s">
        <v>1621</v>
      </c>
      <c r="C230" s="70" t="s">
        <v>1531</v>
      </c>
      <c r="D230" s="70" t="s">
        <v>807</v>
      </c>
      <c r="E230" s="118" t="s">
        <v>3308</v>
      </c>
      <c r="F230" s="70" t="s">
        <v>1019</v>
      </c>
      <c r="G230" s="70" t="s">
        <v>134</v>
      </c>
      <c r="H230" s="72">
        <v>138.361875</v>
      </c>
      <c r="I230" s="80">
        <v>13458</v>
      </c>
      <c r="J230" s="72">
        <v>0.6122429949999999</v>
      </c>
      <c r="K230" s="72">
        <v>68.149671100999996</v>
      </c>
      <c r="L230" s="73">
        <v>4.5687201786164432E-7</v>
      </c>
      <c r="M230" s="73">
        <f t="shared" si="5"/>
        <v>1.5325354783467121E-3</v>
      </c>
      <c r="N230" s="73">
        <f>K230/'סכום נכסי הקרן'!$C$41</f>
        <v>2.2028368712128331E-4</v>
      </c>
    </row>
    <row r="231" spans="1:14">
      <c r="A231" s="69" t="s">
        <v>1622</v>
      </c>
      <c r="B231" s="54" t="s">
        <v>1623</v>
      </c>
      <c r="C231" s="70" t="s">
        <v>1531</v>
      </c>
      <c r="D231" s="70" t="s">
        <v>807</v>
      </c>
      <c r="E231" s="118" t="s">
        <v>3308</v>
      </c>
      <c r="F231" s="70" t="s">
        <v>1624</v>
      </c>
      <c r="G231" s="70" t="s">
        <v>134</v>
      </c>
      <c r="H231" s="72">
        <v>49.810275000000004</v>
      </c>
      <c r="I231" s="80">
        <v>41223</v>
      </c>
      <c r="J231" s="118" t="s">
        <v>3308</v>
      </c>
      <c r="K231" s="72">
        <v>74.474241609000003</v>
      </c>
      <c r="L231" s="73">
        <v>1.4280066304324051E-6</v>
      </c>
      <c r="M231" s="73">
        <f t="shared" si="5"/>
        <v>1.6747610904769676E-3</v>
      </c>
      <c r="N231" s="73">
        <f>K231/'סכום נכסי הקרן'!$C$41</f>
        <v>2.4072692167330343E-4</v>
      </c>
    </row>
    <row r="232" spans="1:14">
      <c r="A232" s="69" t="s">
        <v>1625</v>
      </c>
      <c r="B232" s="54" t="s">
        <v>1626</v>
      </c>
      <c r="C232" s="70" t="s">
        <v>1531</v>
      </c>
      <c r="D232" s="70" t="s">
        <v>807</v>
      </c>
      <c r="E232" s="118" t="s">
        <v>3308</v>
      </c>
      <c r="F232" s="70" t="s">
        <v>1521</v>
      </c>
      <c r="G232" s="70" t="s">
        <v>134</v>
      </c>
      <c r="H232" s="72">
        <v>370.80982499999999</v>
      </c>
      <c r="I232" s="80">
        <v>5469</v>
      </c>
      <c r="J232" s="118" t="s">
        <v>3308</v>
      </c>
      <c r="K232" s="72">
        <v>73.554070496999998</v>
      </c>
      <c r="L232" s="73">
        <v>1.2595678508675308E-6</v>
      </c>
      <c r="M232" s="73">
        <f t="shared" si="5"/>
        <v>1.6540684759344879E-3</v>
      </c>
      <c r="N232" s="73">
        <f>K232/'סכום נכסי הקרן'!$C$41</f>
        <v>2.3775260525975175E-4</v>
      </c>
    </row>
    <row r="233" spans="1:14">
      <c r="A233" s="69" t="s">
        <v>1627</v>
      </c>
      <c r="B233" s="54" t="s">
        <v>1628</v>
      </c>
      <c r="C233" s="70" t="s">
        <v>29</v>
      </c>
      <c r="D233" s="70" t="s">
        <v>807</v>
      </c>
      <c r="E233" s="118" t="s">
        <v>3308</v>
      </c>
      <c r="F233" s="70" t="s">
        <v>918</v>
      </c>
      <c r="G233" s="70" t="s">
        <v>136</v>
      </c>
      <c r="H233" s="72">
        <v>337.60297500000001</v>
      </c>
      <c r="I233" s="80">
        <v>9702</v>
      </c>
      <c r="J233" s="118" t="s">
        <v>3308</v>
      </c>
      <c r="K233" s="72">
        <v>131.39691172900001</v>
      </c>
      <c r="L233" s="73">
        <v>3.4449283163265308E-6</v>
      </c>
      <c r="M233" s="73">
        <f t="shared" si="5"/>
        <v>2.9548261307299093E-3</v>
      </c>
      <c r="N233" s="73">
        <f>K233/'סכום נכסי הקרן'!$C$41</f>
        <v>4.2472099607226429E-4</v>
      </c>
    </row>
    <row r="234" spans="1:14">
      <c r="A234" s="69" t="s">
        <v>1525</v>
      </c>
      <c r="B234" s="54" t="s">
        <v>1526</v>
      </c>
      <c r="C234" s="70" t="s">
        <v>124</v>
      </c>
      <c r="D234" s="70" t="s">
        <v>807</v>
      </c>
      <c r="E234" s="118" t="s">
        <v>3308</v>
      </c>
      <c r="F234" s="70" t="s">
        <v>899</v>
      </c>
      <c r="G234" s="70" t="s">
        <v>137</v>
      </c>
      <c r="H234" s="72">
        <v>5517.4114339999996</v>
      </c>
      <c r="I234" s="80">
        <v>1044</v>
      </c>
      <c r="J234" s="118" t="s">
        <v>3308</v>
      </c>
      <c r="K234" s="72">
        <v>266.17204380800001</v>
      </c>
      <c r="L234" s="73">
        <v>3.0070757554738963E-5</v>
      </c>
      <c r="M234" s="73">
        <f t="shared" si="5"/>
        <v>5.9856209705732499E-3</v>
      </c>
      <c r="N234" s="73">
        <f>K234/'סכום נכסי הקרן'!$C$41</f>
        <v>8.6036158753778104E-4</v>
      </c>
    </row>
    <row r="235" spans="1:14">
      <c r="A235" s="69" t="s">
        <v>1629</v>
      </c>
      <c r="B235" s="54" t="s">
        <v>1630</v>
      </c>
      <c r="C235" s="70" t="s">
        <v>1506</v>
      </c>
      <c r="D235" s="70" t="s">
        <v>807</v>
      </c>
      <c r="E235" s="118" t="s">
        <v>3308</v>
      </c>
      <c r="F235" s="70" t="s">
        <v>1607</v>
      </c>
      <c r="G235" s="70" t="s">
        <v>134</v>
      </c>
      <c r="H235" s="72">
        <v>23.798242999999999</v>
      </c>
      <c r="I235" s="80">
        <v>80539</v>
      </c>
      <c r="J235" s="118" t="s">
        <v>3308</v>
      </c>
      <c r="K235" s="72">
        <v>69.518224898999989</v>
      </c>
      <c r="L235" s="73">
        <v>2.5348716510382068E-7</v>
      </c>
      <c r="M235" s="73">
        <f t="shared" si="5"/>
        <v>1.563311228479868E-3</v>
      </c>
      <c r="N235" s="73">
        <f>K235/'סכום נכסי הקרן'!$C$41</f>
        <v>2.2470733395298242E-4</v>
      </c>
    </row>
    <row r="236" spans="1:14">
      <c r="A236" s="69" t="s">
        <v>1631</v>
      </c>
      <c r="B236" s="54" t="s">
        <v>1632</v>
      </c>
      <c r="C236" s="70" t="s">
        <v>1531</v>
      </c>
      <c r="D236" s="70" t="s">
        <v>807</v>
      </c>
      <c r="E236" s="118" t="s">
        <v>3308</v>
      </c>
      <c r="F236" s="70" t="s">
        <v>880</v>
      </c>
      <c r="G236" s="70" t="s">
        <v>134</v>
      </c>
      <c r="H236" s="72">
        <v>184.29801800000001</v>
      </c>
      <c r="I236" s="80">
        <v>38577</v>
      </c>
      <c r="J236" s="118" t="s">
        <v>3308</v>
      </c>
      <c r="K236" s="72">
        <v>257.86753581299996</v>
      </c>
      <c r="L236" s="73">
        <v>5.6513638190780718E-7</v>
      </c>
      <c r="M236" s="73">
        <f t="shared" si="5"/>
        <v>5.7988709404272528E-3</v>
      </c>
      <c r="N236" s="73">
        <f>K236/'סכום נכסי הקרן'!$C$41</f>
        <v>8.3351849921009654E-4</v>
      </c>
    </row>
    <row r="237" spans="1:14">
      <c r="A237" s="69" t="s">
        <v>1633</v>
      </c>
      <c r="B237" s="54" t="s">
        <v>1634</v>
      </c>
      <c r="C237" s="70" t="s">
        <v>1531</v>
      </c>
      <c r="D237" s="70" t="s">
        <v>807</v>
      </c>
      <c r="E237" s="118" t="s">
        <v>3308</v>
      </c>
      <c r="F237" s="70" t="s">
        <v>1635</v>
      </c>
      <c r="G237" s="70" t="s">
        <v>134</v>
      </c>
      <c r="H237" s="72">
        <v>90.211943000000005</v>
      </c>
      <c r="I237" s="80">
        <v>34655</v>
      </c>
      <c r="J237" s="118" t="s">
        <v>3308</v>
      </c>
      <c r="K237" s="72">
        <v>113.390714844</v>
      </c>
      <c r="L237" s="73">
        <v>9.0641416169873792E-8</v>
      </c>
      <c r="M237" s="73">
        <f t="shared" si="5"/>
        <v>2.5499065601649732E-3</v>
      </c>
      <c r="N237" s="73">
        <f>K237/'סכום נכסי הקרן'!$C$41</f>
        <v>3.6651863974715258E-4</v>
      </c>
    </row>
    <row r="238" spans="1:14">
      <c r="A238" s="69" t="s">
        <v>1636</v>
      </c>
      <c r="B238" s="54" t="s">
        <v>1637</v>
      </c>
      <c r="C238" s="70" t="s">
        <v>1531</v>
      </c>
      <c r="D238" s="70" t="s">
        <v>807</v>
      </c>
      <c r="E238" s="118" t="s">
        <v>3308</v>
      </c>
      <c r="F238" s="70" t="s">
        <v>812</v>
      </c>
      <c r="G238" s="70" t="s">
        <v>134</v>
      </c>
      <c r="H238" s="72">
        <v>264.54790500000001</v>
      </c>
      <c r="I238" s="80">
        <v>17010</v>
      </c>
      <c r="J238" s="118" t="s">
        <v>3308</v>
      </c>
      <c r="K238" s="72">
        <v>163.21354426900001</v>
      </c>
      <c r="L238" s="73">
        <v>9.1507139999635172E-8</v>
      </c>
      <c r="M238" s="73">
        <f t="shared" si="5"/>
        <v>3.6703118752877432E-3</v>
      </c>
      <c r="N238" s="73">
        <f>K238/'סכום נכסי הקרן'!$C$41</f>
        <v>5.2756353389327745E-4</v>
      </c>
    </row>
    <row r="239" spans="1:14">
      <c r="A239" s="69" t="s">
        <v>1638</v>
      </c>
      <c r="B239" s="54" t="s">
        <v>1639</v>
      </c>
      <c r="C239" s="70" t="s">
        <v>29</v>
      </c>
      <c r="D239" s="70" t="s">
        <v>807</v>
      </c>
      <c r="E239" s="118" t="s">
        <v>3308</v>
      </c>
      <c r="F239" s="70" t="s">
        <v>887</v>
      </c>
      <c r="G239" s="70" t="s">
        <v>136</v>
      </c>
      <c r="H239" s="72">
        <v>45.382694999999991</v>
      </c>
      <c r="I239" s="80">
        <v>73360</v>
      </c>
      <c r="J239" s="118" t="s">
        <v>3308</v>
      </c>
      <c r="K239" s="72">
        <v>133.557176051</v>
      </c>
      <c r="L239" s="73">
        <v>9.0395059520157797E-8</v>
      </c>
      <c r="M239" s="73">
        <f t="shared" si="5"/>
        <v>3.003405700705604E-3</v>
      </c>
      <c r="N239" s="73">
        <f>K239/'סכום נכסי הקרן'!$C$41</f>
        <v>4.3170372955165934E-4</v>
      </c>
    </row>
    <row r="240" spans="1:14">
      <c r="A240" s="69" t="s">
        <v>1640</v>
      </c>
      <c r="B240" s="54" t="s">
        <v>1641</v>
      </c>
      <c r="C240" s="70" t="s">
        <v>1531</v>
      </c>
      <c r="D240" s="70" t="s">
        <v>807</v>
      </c>
      <c r="E240" s="118" t="s">
        <v>3308</v>
      </c>
      <c r="F240" s="70" t="s">
        <v>894</v>
      </c>
      <c r="G240" s="70" t="s">
        <v>134</v>
      </c>
      <c r="H240" s="72">
        <v>105.15502499999998</v>
      </c>
      <c r="I240" s="80">
        <v>42651</v>
      </c>
      <c r="J240" s="118" t="s">
        <v>3308</v>
      </c>
      <c r="K240" s="72">
        <v>162.66975204799999</v>
      </c>
      <c r="L240" s="73">
        <v>1.1301665484845518E-7</v>
      </c>
      <c r="M240" s="73">
        <f t="shared" si="5"/>
        <v>3.6580831901295071E-3</v>
      </c>
      <c r="N240" s="73">
        <f>K240/'סכום נכסי הקרן'!$C$41</f>
        <v>5.2580580632783952E-4</v>
      </c>
    </row>
    <row r="241" spans="1:14">
      <c r="A241" s="69" t="s">
        <v>1642</v>
      </c>
      <c r="B241" s="54" t="s">
        <v>1643</v>
      </c>
      <c r="C241" s="70" t="s">
        <v>1506</v>
      </c>
      <c r="D241" s="70" t="s">
        <v>807</v>
      </c>
      <c r="E241" s="118" t="s">
        <v>3308</v>
      </c>
      <c r="F241" s="70" t="s">
        <v>1602</v>
      </c>
      <c r="G241" s="70" t="s">
        <v>134</v>
      </c>
      <c r="H241" s="72">
        <v>310.05125199999998</v>
      </c>
      <c r="I241" s="80">
        <v>35396</v>
      </c>
      <c r="J241" s="118" t="s">
        <v>3308</v>
      </c>
      <c r="K241" s="72">
        <v>398.04780261000002</v>
      </c>
      <c r="L241" s="73">
        <v>1.3968745294465471E-7</v>
      </c>
      <c r="M241" s="73">
        <f t="shared" si="5"/>
        <v>8.9512153136249387E-3</v>
      </c>
      <c r="N241" s="73">
        <f>K241/'סכום נכסי הקרן'!$C$41</f>
        <v>1.2866303856332033E-3</v>
      </c>
    </row>
    <row r="242" spans="1:14">
      <c r="A242" s="69" t="s">
        <v>1644</v>
      </c>
      <c r="B242" s="54" t="s">
        <v>1645</v>
      </c>
      <c r="C242" s="70" t="s">
        <v>1506</v>
      </c>
      <c r="D242" s="70" t="s">
        <v>807</v>
      </c>
      <c r="E242" s="118" t="s">
        <v>3308</v>
      </c>
      <c r="F242" s="70" t="s">
        <v>1521</v>
      </c>
      <c r="G242" s="70" t="s">
        <v>134</v>
      </c>
      <c r="H242" s="72">
        <v>166.03424999999999</v>
      </c>
      <c r="I242" s="80">
        <v>37604</v>
      </c>
      <c r="J242" s="118" t="s">
        <v>3308</v>
      </c>
      <c r="K242" s="72">
        <v>226.45362875500001</v>
      </c>
      <c r="L242" s="73">
        <v>2.2339664916313531E-8</v>
      </c>
      <c r="M242" s="73">
        <f t="shared" si="5"/>
        <v>5.092441601853898E-3</v>
      </c>
      <c r="N242" s="73">
        <f>K242/'סכום נכסי הקרן'!$C$41</f>
        <v>7.3197771167840162E-4</v>
      </c>
    </row>
    <row r="243" spans="1:14">
      <c r="A243" s="69" t="s">
        <v>1646</v>
      </c>
      <c r="B243" s="54" t="s">
        <v>1647</v>
      </c>
      <c r="C243" s="70" t="s">
        <v>1531</v>
      </c>
      <c r="D243" s="70" t="s">
        <v>807</v>
      </c>
      <c r="E243" s="118" t="s">
        <v>3308</v>
      </c>
      <c r="F243" s="70" t="s">
        <v>880</v>
      </c>
      <c r="G243" s="70" t="s">
        <v>134</v>
      </c>
      <c r="H243" s="72">
        <v>488.328867</v>
      </c>
      <c r="I243" s="80">
        <v>9325</v>
      </c>
      <c r="J243" s="118" t="s">
        <v>3308</v>
      </c>
      <c r="K243" s="72">
        <v>165.16149071000001</v>
      </c>
      <c r="L243" s="73">
        <v>2.975235616140599E-7</v>
      </c>
      <c r="M243" s="73">
        <f t="shared" si="5"/>
        <v>3.7141168853856996E-3</v>
      </c>
      <c r="N243" s="73">
        <f>K243/'סכום נכסי הקרן'!$C$41</f>
        <v>5.3385998136552305E-4</v>
      </c>
    </row>
    <row r="244" spans="1:14">
      <c r="A244" s="69" t="s">
        <v>1648</v>
      </c>
      <c r="B244" s="54" t="s">
        <v>1649</v>
      </c>
      <c r="C244" s="70" t="s">
        <v>1506</v>
      </c>
      <c r="D244" s="70" t="s">
        <v>807</v>
      </c>
      <c r="E244" s="118" t="s">
        <v>3308</v>
      </c>
      <c r="F244" s="70" t="s">
        <v>942</v>
      </c>
      <c r="G244" s="70" t="s">
        <v>134</v>
      </c>
      <c r="H244" s="72">
        <v>64.199910000000003</v>
      </c>
      <c r="I244" s="80">
        <v>48688</v>
      </c>
      <c r="J244" s="118" t="s">
        <v>3308</v>
      </c>
      <c r="K244" s="72">
        <v>113.37150446000001</v>
      </c>
      <c r="L244" s="73">
        <v>1.4668241306863172E-7</v>
      </c>
      <c r="M244" s="73">
        <f t="shared" si="5"/>
        <v>2.5494745610876919E-3</v>
      </c>
      <c r="N244" s="73">
        <f>K244/'סכום נכסי הקרן'!$C$41</f>
        <v>3.6645654503487935E-4</v>
      </c>
    </row>
    <row r="245" spans="1:14">
      <c r="A245" s="69" t="s">
        <v>1650</v>
      </c>
      <c r="B245" s="54" t="s">
        <v>1651</v>
      </c>
      <c r="C245" s="70" t="s">
        <v>1506</v>
      </c>
      <c r="D245" s="70" t="s">
        <v>807</v>
      </c>
      <c r="E245" s="118" t="s">
        <v>3308</v>
      </c>
      <c r="F245" s="70" t="s">
        <v>1514</v>
      </c>
      <c r="G245" s="70" t="s">
        <v>134</v>
      </c>
      <c r="H245" s="72">
        <v>58.665434999999995</v>
      </c>
      <c r="I245" s="80">
        <v>49522</v>
      </c>
      <c r="J245" s="118" t="s">
        <v>3308</v>
      </c>
      <c r="K245" s="72">
        <v>105.372680206</v>
      </c>
      <c r="L245" s="73">
        <v>2.375118825910931E-8</v>
      </c>
      <c r="M245" s="73">
        <f t="shared" si="5"/>
        <v>2.3695986826531837E-3</v>
      </c>
      <c r="N245" s="73">
        <f>K245/'סכום נכסי הקרן'!$C$41</f>
        <v>3.4060153398581769E-4</v>
      </c>
    </row>
    <row r="246" spans="1:14">
      <c r="A246" s="69" t="s">
        <v>1559</v>
      </c>
      <c r="B246" s="54" t="s">
        <v>1560</v>
      </c>
      <c r="C246" s="70" t="s">
        <v>1531</v>
      </c>
      <c r="D246" s="70" t="s">
        <v>807</v>
      </c>
      <c r="E246" s="118" t="s">
        <v>3308</v>
      </c>
      <c r="F246" s="70" t="s">
        <v>908</v>
      </c>
      <c r="G246" s="70" t="s">
        <v>134</v>
      </c>
      <c r="H246" s="72">
        <v>1048.869592</v>
      </c>
      <c r="I246" s="80">
        <v>7579</v>
      </c>
      <c r="J246" s="118" t="s">
        <v>3308</v>
      </c>
      <c r="K246" s="72">
        <v>288.324108309</v>
      </c>
      <c r="L246" s="73">
        <v>1.7378602361974457E-5</v>
      </c>
      <c r="M246" s="73">
        <f t="shared" si="5"/>
        <v>6.4837719406064575E-3</v>
      </c>
      <c r="N246" s="73">
        <f>K246/'סכום נכסי הקרן'!$C$41</f>
        <v>9.3196484499733412E-4</v>
      </c>
    </row>
    <row r="247" spans="1:14">
      <c r="A247" s="69" t="s">
        <v>1652</v>
      </c>
      <c r="B247" s="54" t="s">
        <v>1653</v>
      </c>
      <c r="C247" s="70" t="s">
        <v>1506</v>
      </c>
      <c r="D247" s="70" t="s">
        <v>807</v>
      </c>
      <c r="E247" s="118" t="s">
        <v>3308</v>
      </c>
      <c r="F247" s="70" t="s">
        <v>1521</v>
      </c>
      <c r="G247" s="70" t="s">
        <v>134</v>
      </c>
      <c r="H247" s="72">
        <v>216.69076799999999</v>
      </c>
      <c r="I247" s="80">
        <v>29488</v>
      </c>
      <c r="J247" s="118" t="s">
        <v>3308</v>
      </c>
      <c r="K247" s="72">
        <v>231.75722509299999</v>
      </c>
      <c r="L247" s="73">
        <v>6.8725267364414836E-7</v>
      </c>
      <c r="M247" s="73">
        <f t="shared" si="5"/>
        <v>5.2117077614626328E-3</v>
      </c>
      <c r="N247" s="73">
        <f>K247/'סכום נכסי הקרן'!$C$41</f>
        <v>7.4912079890777526E-4</v>
      </c>
    </row>
    <row r="248" spans="1:14">
      <c r="A248" s="69" t="s">
        <v>1654</v>
      </c>
      <c r="B248" s="54" t="s">
        <v>1655</v>
      </c>
      <c r="C248" s="70" t="s">
        <v>1506</v>
      </c>
      <c r="D248" s="70" t="s">
        <v>807</v>
      </c>
      <c r="E248" s="118" t="s">
        <v>3308</v>
      </c>
      <c r="F248" s="70" t="s">
        <v>894</v>
      </c>
      <c r="G248" s="70" t="s">
        <v>134</v>
      </c>
      <c r="H248" s="72">
        <v>2407.6752000000001</v>
      </c>
      <c r="I248" s="80">
        <v>521</v>
      </c>
      <c r="J248" s="118" t="s">
        <v>3308</v>
      </c>
      <c r="K248" s="72">
        <v>45.497043722000001</v>
      </c>
      <c r="L248" s="73">
        <v>6.6545573315477035E-6</v>
      </c>
      <c r="M248" s="73">
        <f t="shared" si="5"/>
        <v>1.0231279555336463E-3</v>
      </c>
      <c r="N248" s="73">
        <f>K248/'סכום נכסי הקרן'!$C$41</f>
        <v>1.4706243452513646E-4</v>
      </c>
    </row>
    <row r="249" spans="1:14">
      <c r="A249" s="69" t="s">
        <v>1656</v>
      </c>
      <c r="B249" s="54" t="s">
        <v>1657</v>
      </c>
      <c r="C249" s="70" t="s">
        <v>1531</v>
      </c>
      <c r="D249" s="70" t="s">
        <v>807</v>
      </c>
      <c r="E249" s="118" t="s">
        <v>3308</v>
      </c>
      <c r="F249" s="70" t="s">
        <v>1658</v>
      </c>
      <c r="G249" s="70" t="s">
        <v>134</v>
      </c>
      <c r="H249" s="72">
        <v>340.92366000000004</v>
      </c>
      <c r="I249" s="80">
        <v>13330</v>
      </c>
      <c r="J249" s="118" t="s">
        <v>3308</v>
      </c>
      <c r="K249" s="72">
        <v>164.82946430600001</v>
      </c>
      <c r="L249" s="73">
        <v>3.6902011339355882E-7</v>
      </c>
      <c r="M249" s="73">
        <f t="shared" si="5"/>
        <v>3.7066503454060164E-3</v>
      </c>
      <c r="N249" s="73">
        <f>K249/'סכום נכסי הקרן'!$C$41</f>
        <v>5.3278675534237257E-4</v>
      </c>
    </row>
    <row r="250" spans="1:14">
      <c r="A250" s="69" t="s">
        <v>1659</v>
      </c>
      <c r="B250" s="54" t="s">
        <v>1660</v>
      </c>
      <c r="C250" s="70" t="s">
        <v>29</v>
      </c>
      <c r="D250" s="70" t="s">
        <v>807</v>
      </c>
      <c r="E250" s="118" t="s">
        <v>3308</v>
      </c>
      <c r="F250" s="70" t="s">
        <v>1661</v>
      </c>
      <c r="G250" s="70" t="s">
        <v>136</v>
      </c>
      <c r="H250" s="72">
        <v>365.27535000000006</v>
      </c>
      <c r="I250" s="80">
        <v>5052</v>
      </c>
      <c r="J250" s="118" t="s">
        <v>3308</v>
      </c>
      <c r="K250" s="72">
        <v>74.028905772000002</v>
      </c>
      <c r="L250" s="73">
        <v>2.4218546120846039E-6</v>
      </c>
      <c r="M250" s="73">
        <f t="shared" si="5"/>
        <v>1.6647464717861413E-3</v>
      </c>
      <c r="N250" s="73">
        <f>K250/'סכום נכסי הקרן'!$C$41</f>
        <v>2.392874397418908E-4</v>
      </c>
    </row>
    <row r="251" spans="1:14">
      <c r="A251" s="69" t="s">
        <v>1662</v>
      </c>
      <c r="B251" s="54" t="s">
        <v>1663</v>
      </c>
      <c r="C251" s="70" t="s">
        <v>1531</v>
      </c>
      <c r="D251" s="70" t="s">
        <v>807</v>
      </c>
      <c r="E251" s="118" t="s">
        <v>3308</v>
      </c>
      <c r="F251" s="70" t="s">
        <v>1508</v>
      </c>
      <c r="G251" s="70" t="s">
        <v>134</v>
      </c>
      <c r="H251" s="72">
        <v>857.84362499999997</v>
      </c>
      <c r="I251" s="80">
        <v>3566</v>
      </c>
      <c r="J251" s="118" t="s">
        <v>3308</v>
      </c>
      <c r="K251" s="72">
        <v>110.952482202</v>
      </c>
      <c r="L251" s="73">
        <v>2.7149285340428963E-6</v>
      </c>
      <c r="M251" s="73">
        <f t="shared" si="5"/>
        <v>2.4950760970393307E-3</v>
      </c>
      <c r="N251" s="73">
        <f>K251/'סכום נכסי הקרן'!$C$41</f>
        <v>3.5863741496995263E-4</v>
      </c>
    </row>
    <row r="252" spans="1:14">
      <c r="A252" s="69" t="s">
        <v>1664</v>
      </c>
      <c r="B252" s="54" t="s">
        <v>1665</v>
      </c>
      <c r="C252" s="70" t="s">
        <v>29</v>
      </c>
      <c r="D252" s="70" t="s">
        <v>807</v>
      </c>
      <c r="E252" s="118" t="s">
        <v>3308</v>
      </c>
      <c r="F252" s="70" t="s">
        <v>1508</v>
      </c>
      <c r="G252" s="70" t="s">
        <v>134</v>
      </c>
      <c r="H252" s="72">
        <v>40.512357000000002</v>
      </c>
      <c r="I252" s="80">
        <v>149800</v>
      </c>
      <c r="J252" s="118" t="s">
        <v>3308</v>
      </c>
      <c r="K252" s="72">
        <v>220.11360162100002</v>
      </c>
      <c r="L252" s="73">
        <v>1.6965591569160254E-7</v>
      </c>
      <c r="M252" s="73">
        <f t="shared" si="5"/>
        <v>4.9498684043672086E-3</v>
      </c>
      <c r="N252" s="73">
        <f>K252/'סכום נכסי הקרן'!$C$41</f>
        <v>7.1148451587916303E-4</v>
      </c>
    </row>
    <row r="253" spans="1:14">
      <c r="A253" s="69" t="s">
        <v>1666</v>
      </c>
      <c r="B253" s="54" t="s">
        <v>1667</v>
      </c>
      <c r="C253" s="70" t="s">
        <v>1531</v>
      </c>
      <c r="D253" s="70" t="s">
        <v>807</v>
      </c>
      <c r="E253" s="118" t="s">
        <v>3308</v>
      </c>
      <c r="F253" s="70" t="s">
        <v>1521</v>
      </c>
      <c r="G253" s="70" t="s">
        <v>134</v>
      </c>
      <c r="H253" s="72">
        <v>501.59899999999999</v>
      </c>
      <c r="I253" s="80">
        <v>2744</v>
      </c>
      <c r="J253" s="118" t="s">
        <v>3308</v>
      </c>
      <c r="K253" s="72">
        <v>49.921580283000004</v>
      </c>
      <c r="L253" s="73">
        <v>2.0164801510600713E-6</v>
      </c>
      <c r="M253" s="73">
        <f t="shared" si="5"/>
        <v>1.122626003659592E-3</v>
      </c>
      <c r="N253" s="73">
        <f>K253/'סכום נכסי הקרן'!$C$41</f>
        <v>1.6136409162360632E-4</v>
      </c>
    </row>
    <row r="254" spans="1:14">
      <c r="A254" s="69" t="s">
        <v>1668</v>
      </c>
      <c r="B254" s="54" t="s">
        <v>1669</v>
      </c>
      <c r="C254" s="70" t="s">
        <v>1506</v>
      </c>
      <c r="D254" s="70" t="s">
        <v>807</v>
      </c>
      <c r="E254" s="118" t="s">
        <v>3308</v>
      </c>
      <c r="F254" s="70" t="s">
        <v>1514</v>
      </c>
      <c r="G254" s="70" t="s">
        <v>134</v>
      </c>
      <c r="H254" s="72">
        <v>506.18160799999998</v>
      </c>
      <c r="I254" s="80">
        <v>9360</v>
      </c>
      <c r="J254" s="118" t="s">
        <v>3308</v>
      </c>
      <c r="K254" s="72">
        <v>171.84217694899999</v>
      </c>
      <c r="L254" s="73">
        <v>8.9098866000592945E-6</v>
      </c>
      <c r="M254" s="73">
        <f t="shared" si="5"/>
        <v>3.8643507532175269E-3</v>
      </c>
      <c r="N254" s="73">
        <f>K254/'סכום נכסי הקרן'!$C$41</f>
        <v>5.5545430711137012E-4</v>
      </c>
    </row>
    <row r="255" spans="1:14">
      <c r="A255" s="69" t="s">
        <v>1670</v>
      </c>
      <c r="B255" s="54" t="s">
        <v>1671</v>
      </c>
      <c r="C255" s="70" t="s">
        <v>1531</v>
      </c>
      <c r="D255" s="70" t="s">
        <v>807</v>
      </c>
      <c r="E255" s="118" t="s">
        <v>3308</v>
      </c>
      <c r="F255" s="70" t="s">
        <v>1514</v>
      </c>
      <c r="G255" s="70" t="s">
        <v>134</v>
      </c>
      <c r="H255" s="72">
        <v>791.42992500000003</v>
      </c>
      <c r="I255" s="80">
        <v>10400</v>
      </c>
      <c r="J255" s="72">
        <v>1.0854771570000001</v>
      </c>
      <c r="K255" s="72">
        <v>299.61917630699998</v>
      </c>
      <c r="L255" s="73">
        <v>1.525967450315082E-7</v>
      </c>
      <c r="M255" s="73">
        <f t="shared" si="5"/>
        <v>6.7377730554705256E-3</v>
      </c>
      <c r="N255" s="73">
        <f>K255/'סכום נכסי הקרן'!$C$41</f>
        <v>9.6847447423967594E-4</v>
      </c>
    </row>
    <row r="256" spans="1:14">
      <c r="A256" s="69" t="s">
        <v>1672</v>
      </c>
      <c r="B256" s="54" t="s">
        <v>1673</v>
      </c>
      <c r="C256" s="70" t="s">
        <v>1506</v>
      </c>
      <c r="D256" s="70" t="s">
        <v>807</v>
      </c>
      <c r="E256" s="118" t="s">
        <v>3308</v>
      </c>
      <c r="F256" s="70" t="s">
        <v>1539</v>
      </c>
      <c r="G256" s="70" t="s">
        <v>134</v>
      </c>
      <c r="H256" s="72">
        <v>1253.9974999999999</v>
      </c>
      <c r="I256" s="80">
        <v>254</v>
      </c>
      <c r="J256" s="118" t="s">
        <v>3308</v>
      </c>
      <c r="K256" s="72">
        <v>11.552552288999999</v>
      </c>
      <c r="L256" s="73">
        <v>7.5046970729869567E-6</v>
      </c>
      <c r="M256" s="73">
        <f t="shared" si="5"/>
        <v>2.5979136747570052E-4</v>
      </c>
      <c r="N256" s="73">
        <f>K256/'סכום נכסי הקרן'!$C$41</f>
        <v>3.7341908959631054E-5</v>
      </c>
    </row>
    <row r="257" spans="1:14">
      <c r="A257" s="69" t="s">
        <v>1674</v>
      </c>
      <c r="B257" s="54" t="s">
        <v>1675</v>
      </c>
      <c r="C257" s="70" t="s">
        <v>1531</v>
      </c>
      <c r="D257" s="70" t="s">
        <v>807</v>
      </c>
      <c r="E257" s="118" t="s">
        <v>3308</v>
      </c>
      <c r="F257" s="70" t="s">
        <v>894</v>
      </c>
      <c r="G257" s="70" t="s">
        <v>134</v>
      </c>
      <c r="H257" s="72">
        <v>171.568725</v>
      </c>
      <c r="I257" s="80">
        <v>26035</v>
      </c>
      <c r="J257" s="118" t="s">
        <v>3308</v>
      </c>
      <c r="K257" s="72">
        <v>162.01053696699998</v>
      </c>
      <c r="L257" s="73">
        <v>1.0841459897915266E-7</v>
      </c>
      <c r="M257" s="73">
        <f t="shared" si="5"/>
        <v>3.6432588999580039E-3</v>
      </c>
      <c r="N257" s="73">
        <f>K257/'סכום נכסי הקרן'!$C$41</f>
        <v>5.236749915153451E-4</v>
      </c>
    </row>
    <row r="258" spans="1:14">
      <c r="A258" s="120" t="s">
        <v>3308</v>
      </c>
      <c r="B258" s="120" t="s">
        <v>3308</v>
      </c>
      <c r="C258" s="120" t="s">
        <v>3308</v>
      </c>
      <c r="D258" s="121" t="s">
        <v>3308</v>
      </c>
      <c r="E258" s="121" t="s">
        <v>3308</v>
      </c>
      <c r="F258" s="121" t="s">
        <v>3308</v>
      </c>
      <c r="G258" s="121" t="s">
        <v>3308</v>
      </c>
      <c r="H258" s="121" t="s">
        <v>3308</v>
      </c>
      <c r="I258" s="121" t="s">
        <v>3308</v>
      </c>
      <c r="J258" s="121" t="s">
        <v>3308</v>
      </c>
      <c r="K258" s="121" t="s">
        <v>3308</v>
      </c>
      <c r="L258" s="121" t="s">
        <v>3308</v>
      </c>
      <c r="M258" s="121" t="s">
        <v>3308</v>
      </c>
      <c r="N258" s="121" t="s">
        <v>3308</v>
      </c>
    </row>
    <row r="259" spans="1:14">
      <c r="A259" s="86" t="s">
        <v>213</v>
      </c>
      <c r="B259" s="120" t="s">
        <v>3308</v>
      </c>
      <c r="C259" s="120" t="s">
        <v>3308</v>
      </c>
      <c r="D259" s="121" t="s">
        <v>3308</v>
      </c>
      <c r="E259" s="121" t="s">
        <v>3308</v>
      </c>
      <c r="F259" s="121" t="s">
        <v>3308</v>
      </c>
      <c r="G259" s="121" t="s">
        <v>3308</v>
      </c>
      <c r="H259" s="121" t="s">
        <v>3308</v>
      </c>
      <c r="I259" s="121" t="s">
        <v>3308</v>
      </c>
      <c r="J259" s="121" t="s">
        <v>3308</v>
      </c>
      <c r="K259" s="121" t="s">
        <v>3308</v>
      </c>
      <c r="L259" s="121" t="s">
        <v>3308</v>
      </c>
      <c r="M259" s="121" t="s">
        <v>3308</v>
      </c>
      <c r="N259" s="121" t="s">
        <v>3308</v>
      </c>
    </row>
    <row r="260" spans="1:14">
      <c r="A260" s="86" t="s">
        <v>115</v>
      </c>
      <c r="B260" s="120" t="s">
        <v>3308</v>
      </c>
      <c r="C260" s="120" t="s">
        <v>3308</v>
      </c>
      <c r="D260" s="121" t="s">
        <v>3308</v>
      </c>
      <c r="E260" s="121" t="s">
        <v>3308</v>
      </c>
      <c r="F260" s="121" t="s">
        <v>3308</v>
      </c>
      <c r="G260" s="121" t="s">
        <v>3308</v>
      </c>
      <c r="H260" s="121" t="s">
        <v>3308</v>
      </c>
      <c r="I260" s="121" t="s">
        <v>3308</v>
      </c>
      <c r="J260" s="121" t="s">
        <v>3308</v>
      </c>
      <c r="K260" s="121" t="s">
        <v>3308</v>
      </c>
      <c r="L260" s="121" t="s">
        <v>3308</v>
      </c>
      <c r="M260" s="121" t="s">
        <v>3308</v>
      </c>
      <c r="N260" s="121" t="s">
        <v>3308</v>
      </c>
    </row>
    <row r="261" spans="1:14">
      <c r="A261" s="86" t="s">
        <v>196</v>
      </c>
      <c r="B261" s="120" t="s">
        <v>3308</v>
      </c>
      <c r="C261" s="120" t="s">
        <v>3308</v>
      </c>
      <c r="D261" s="121" t="s">
        <v>3308</v>
      </c>
      <c r="E261" s="121" t="s">
        <v>3308</v>
      </c>
      <c r="F261" s="121" t="s">
        <v>3308</v>
      </c>
      <c r="G261" s="121" t="s">
        <v>3308</v>
      </c>
      <c r="H261" s="121" t="s">
        <v>3308</v>
      </c>
      <c r="I261" s="121" t="s">
        <v>3308</v>
      </c>
      <c r="J261" s="121" t="s">
        <v>3308</v>
      </c>
      <c r="K261" s="121" t="s">
        <v>3308</v>
      </c>
      <c r="L261" s="121" t="s">
        <v>3308</v>
      </c>
      <c r="M261" s="121" t="s">
        <v>3308</v>
      </c>
      <c r="N261" s="121" t="s">
        <v>3308</v>
      </c>
    </row>
    <row r="262" spans="1:14">
      <c r="A262" s="86" t="s">
        <v>204</v>
      </c>
      <c r="B262" s="120" t="s">
        <v>3308</v>
      </c>
      <c r="C262" s="120" t="s">
        <v>3308</v>
      </c>
      <c r="D262" s="121" t="s">
        <v>3308</v>
      </c>
      <c r="E262" s="121" t="s">
        <v>3308</v>
      </c>
      <c r="F262" s="121" t="s">
        <v>3308</v>
      </c>
      <c r="G262" s="121" t="s">
        <v>3308</v>
      </c>
      <c r="H262" s="121" t="s">
        <v>3308</v>
      </c>
      <c r="I262" s="121" t="s">
        <v>3308</v>
      </c>
      <c r="J262" s="121" t="s">
        <v>3308</v>
      </c>
      <c r="K262" s="121" t="s">
        <v>3308</v>
      </c>
      <c r="L262" s="121" t="s">
        <v>3308</v>
      </c>
      <c r="M262" s="121" t="s">
        <v>3308</v>
      </c>
      <c r="N262" s="121" t="s">
        <v>3308</v>
      </c>
    </row>
    <row r="263" spans="1:14">
      <c r="A263" s="86" t="s">
        <v>210</v>
      </c>
      <c r="B263" s="120" t="s">
        <v>3308</v>
      </c>
      <c r="C263" s="120" t="s">
        <v>3308</v>
      </c>
      <c r="D263" s="121" t="s">
        <v>3308</v>
      </c>
      <c r="E263" s="121" t="s">
        <v>3308</v>
      </c>
      <c r="F263" s="121" t="s">
        <v>3308</v>
      </c>
      <c r="G263" s="121" t="s">
        <v>3308</v>
      </c>
      <c r="H263" s="121" t="s">
        <v>3308</v>
      </c>
      <c r="I263" s="121" t="s">
        <v>3308</v>
      </c>
      <c r="J263" s="121" t="s">
        <v>3308</v>
      </c>
      <c r="K263" s="121" t="s">
        <v>3308</v>
      </c>
      <c r="L263" s="121" t="s">
        <v>3308</v>
      </c>
      <c r="M263" s="121" t="s">
        <v>3308</v>
      </c>
      <c r="N263" s="121" t="s">
        <v>3308</v>
      </c>
    </row>
    <row r="264" spans="1:14" hidden="1">
      <c r="D264" s="1"/>
      <c r="E264" s="1"/>
      <c r="F264" s="1"/>
    </row>
    <row r="265" spans="1:14" hidden="1">
      <c r="D265" s="1"/>
      <c r="E265" s="1"/>
      <c r="F265" s="1"/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A269" s="31"/>
      <c r="D269" s="1"/>
      <c r="E269" s="1"/>
      <c r="F269" s="1"/>
    </row>
    <row r="270" spans="1:14" hidden="1">
      <c r="A270" s="31"/>
      <c r="D270" s="1"/>
      <c r="E270" s="1"/>
      <c r="F270" s="1"/>
    </row>
    <row r="271" spans="1:14" hidden="1">
      <c r="A271" s="3"/>
      <c r="D271" s="1"/>
      <c r="E271" s="1"/>
      <c r="F271" s="1"/>
    </row>
    <row r="272" spans="1:14" hidden="1">
      <c r="D272" s="1"/>
      <c r="E272" s="1"/>
      <c r="F272" s="1"/>
    </row>
    <row r="273" spans="4:6" hidden="1">
      <c r="D273" s="1"/>
      <c r="E273" s="1"/>
      <c r="F273" s="1"/>
    </row>
    <row r="274" spans="4:6" hidden="1">
      <c r="D274" s="1"/>
      <c r="E274" s="1"/>
      <c r="F274" s="1"/>
    </row>
    <row r="275" spans="4:6" hidden="1">
      <c r="D275" s="1"/>
      <c r="E275" s="1"/>
      <c r="F275" s="1"/>
    </row>
    <row r="276" spans="4:6" hidden="1">
      <c r="D276" s="1"/>
      <c r="E276" s="1"/>
      <c r="F276" s="1"/>
    </row>
    <row r="277" spans="4:6" hidden="1">
      <c r="D277" s="1"/>
      <c r="E277" s="1"/>
      <c r="F277" s="1"/>
    </row>
    <row r="278" spans="4:6" hidden="1">
      <c r="D278" s="1"/>
      <c r="E278" s="1"/>
      <c r="F278" s="1"/>
    </row>
    <row r="279" spans="4:6" hidden="1">
      <c r="D279" s="1"/>
      <c r="E279" s="1"/>
      <c r="F279" s="1"/>
    </row>
    <row r="280" spans="4:6" hidden="1">
      <c r="D280" s="1"/>
      <c r="E280" s="1"/>
      <c r="F280" s="1"/>
    </row>
    <row r="281" spans="4:6" hidden="1">
      <c r="D281" s="1"/>
      <c r="E281" s="1"/>
      <c r="F281" s="1"/>
    </row>
    <row r="282" spans="4:6" hidden="1">
      <c r="D282" s="1"/>
      <c r="E282" s="1"/>
      <c r="F282" s="1"/>
    </row>
    <row r="283" spans="4:6" hidden="1">
      <c r="D283" s="1"/>
      <c r="E283" s="1"/>
      <c r="F283" s="1"/>
    </row>
    <row r="284" spans="4:6" hidden="1">
      <c r="D284" s="1"/>
      <c r="E284" s="1"/>
      <c r="F284" s="1"/>
    </row>
    <row r="285" spans="4:6" hidden="1">
      <c r="D285" s="1"/>
      <c r="E285" s="1"/>
      <c r="F285" s="1"/>
    </row>
    <row r="286" spans="4:6" hidden="1">
      <c r="D286" s="1"/>
      <c r="E286" s="1"/>
      <c r="F286" s="1"/>
    </row>
    <row r="287" spans="4:6" hidden="1">
      <c r="D287" s="1"/>
      <c r="E287" s="1"/>
      <c r="F287" s="1"/>
    </row>
    <row r="288" spans="4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A290" s="31"/>
      <c r="D290" s="1"/>
      <c r="E290" s="1"/>
      <c r="F290" s="1"/>
    </row>
    <row r="291" spans="1:6" hidden="1">
      <c r="A291" s="31"/>
      <c r="D291" s="1"/>
      <c r="E291" s="1"/>
      <c r="F291" s="1"/>
    </row>
    <row r="292" spans="1:6" hidden="1">
      <c r="A292" s="3"/>
      <c r="D292" s="1"/>
      <c r="E292" s="1"/>
      <c r="F292" s="1"/>
    </row>
    <row r="293" spans="1:6" hidden="1">
      <c r="D293" s="1"/>
      <c r="E293" s="1"/>
      <c r="F293" s="1"/>
    </row>
    <row r="294" spans="1:6" hidden="1"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A303" s="1"/>
      <c r="B303" s="1"/>
      <c r="C303" s="1"/>
      <c r="D303" s="1"/>
      <c r="E303" s="1"/>
      <c r="F303" s="1"/>
    </row>
    <row r="304" spans="1:6" hidden="1">
      <c r="A304" s="1"/>
      <c r="B304" s="1"/>
      <c r="C304" s="1"/>
      <c r="D304" s="1"/>
      <c r="E304" s="1"/>
      <c r="F304" s="1"/>
    </row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pans="1:6" hidden="1">
      <c r="A337" s="1"/>
      <c r="B337" s="1"/>
      <c r="C337" s="1"/>
      <c r="D337" s="1"/>
      <c r="E337" s="1"/>
      <c r="F337" s="1"/>
    </row>
    <row r="338" spans="1:6" hidden="1">
      <c r="A338" s="1"/>
      <c r="B338" s="1"/>
      <c r="C338" s="1"/>
      <c r="D338" s="1"/>
      <c r="E338" s="1"/>
      <c r="F338" s="1"/>
    </row>
    <row r="339" spans="1:6" hidden="1">
      <c r="A339" s="1"/>
      <c r="B339" s="1"/>
      <c r="C339" s="1"/>
      <c r="D339" s="1"/>
      <c r="E339" s="1"/>
      <c r="F339" s="1"/>
    </row>
    <row r="340" spans="1:6" hidden="1">
      <c r="A340" s="1"/>
      <c r="B340" s="1"/>
      <c r="C340" s="1"/>
      <c r="D340" s="1"/>
      <c r="E340" s="1"/>
      <c r="F340" s="1"/>
    </row>
    <row r="341" spans="1:6" hidden="1">
      <c r="A341" s="1"/>
      <c r="B341" s="1"/>
      <c r="C341" s="1"/>
      <c r="D341" s="1"/>
      <c r="E341" s="1"/>
      <c r="F341" s="1"/>
    </row>
    <row r="342" spans="1:6" hidden="1">
      <c r="A342" s="1"/>
      <c r="B342" s="1"/>
      <c r="C342" s="1"/>
      <c r="D342" s="1"/>
      <c r="E342" s="1"/>
      <c r="F342" s="1"/>
    </row>
    <row r="343" spans="1:6" hidden="1">
      <c r="A343" s="1"/>
      <c r="B343" s="1"/>
      <c r="C343" s="1"/>
      <c r="D343" s="1"/>
      <c r="E343" s="1"/>
      <c r="F343" s="1"/>
    </row>
    <row r="344" spans="1:6" hidden="1">
      <c r="A344" s="1"/>
      <c r="B344" s="1"/>
      <c r="C344" s="1"/>
      <c r="D344" s="1"/>
      <c r="E344" s="1"/>
      <c r="F344" s="1"/>
    </row>
    <row r="345" spans="1:6" hidden="1">
      <c r="A345" s="1"/>
      <c r="B345" s="1"/>
      <c r="C345" s="1"/>
      <c r="D345" s="1"/>
      <c r="E345" s="1"/>
      <c r="F345" s="1"/>
    </row>
    <row r="346" spans="1:6" hidden="1">
      <c r="A346" s="1"/>
      <c r="B346" s="1"/>
      <c r="C346" s="1"/>
      <c r="D346" s="1"/>
      <c r="E346" s="1"/>
      <c r="F346" s="1"/>
    </row>
    <row r="347" spans="1:6" hidden="1">
      <c r="A347" s="1"/>
      <c r="B347" s="1"/>
      <c r="C347" s="1"/>
      <c r="D347" s="1"/>
      <c r="E347" s="1"/>
      <c r="F347" s="1"/>
    </row>
    <row r="348" spans="1:6" hidden="1">
      <c r="A348" s="1"/>
      <c r="B348" s="1"/>
      <c r="C348" s="1"/>
      <c r="D348" s="1"/>
      <c r="E348" s="1"/>
      <c r="F348" s="1"/>
    </row>
    <row r="349" spans="1:6" hidden="1">
      <c r="A349" s="1"/>
      <c r="B349" s="1"/>
      <c r="C349" s="1"/>
      <c r="D349" s="1"/>
      <c r="E349" s="1"/>
      <c r="F349" s="1"/>
    </row>
    <row r="350" spans="1:6" hidden="1">
      <c r="A350" s="1"/>
      <c r="B350" s="1"/>
      <c r="C350" s="1"/>
      <c r="D350" s="1"/>
      <c r="E350" s="1"/>
      <c r="F350" s="1"/>
    </row>
    <row r="351" spans="1:6" hidden="1">
      <c r="D351" s="1"/>
      <c r="E351" s="1"/>
      <c r="F351" s="1"/>
    </row>
    <row r="352" spans="1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A357" s="31"/>
      <c r="D357" s="1"/>
      <c r="E357" s="1"/>
      <c r="F357" s="1"/>
    </row>
    <row r="358" spans="1:6" hidden="1">
      <c r="A358" s="31"/>
      <c r="D358" s="1"/>
      <c r="E358" s="1"/>
      <c r="F358" s="1"/>
    </row>
    <row r="359" spans="1:6" hidden="1">
      <c r="A359" s="3"/>
    </row>
    <row r="10000" spans="52:52" hidden="1">
      <c r="AZ10000"/>
    </row>
  </sheetData>
  <sheetProtection sheet="1" objects="1" scenarios="1"/>
  <sortState xmlns:xlrd2="http://schemas.microsoft.com/office/spreadsheetml/2017/richdata2" ref="A217:N257">
    <sortCondition ref="A217:A257"/>
  </sortState>
  <mergeCells count="1">
    <mergeCell ref="A5:N5"/>
  </mergeCells>
  <phoneticPr fontId="3" type="noConversion"/>
  <dataValidations count="3">
    <dataValidation allowBlank="1" showInputMessage="1" showErrorMessage="1" sqref="A32 J7 A34:H34 A261 A263" xr:uid="{00000000-0002-0000-0500-000000000000}"/>
    <dataValidation type="list" allowBlank="1" showInputMessage="1" showErrorMessage="1" sqref="D10:D33 D35:D353" xr:uid="{00000000-0002-0000-0500-000001000000}">
      <formula1>#REF!</formula1>
    </dataValidation>
    <dataValidation type="list" allowBlank="1" showInputMessage="1" showErrorMessage="1" sqref="G35:G353 F10:G33 F35:F359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47.57031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148</v>
      </c>
      <c r="B1" s="36" t="s" vm="1">
        <v>221</v>
      </c>
    </row>
    <row r="2" spans="1:13">
      <c r="A2" s="36" t="s">
        <v>147</v>
      </c>
      <c r="B2" s="36" t="s">
        <v>222</v>
      </c>
    </row>
    <row r="3" spans="1:13">
      <c r="A3" s="36" t="s">
        <v>149</v>
      </c>
      <c r="B3" s="36" t="s">
        <v>223</v>
      </c>
    </row>
    <row r="4" spans="1:13">
      <c r="A4" s="36" t="s">
        <v>150</v>
      </c>
      <c r="B4" s="36">
        <v>9454</v>
      </c>
    </row>
    <row r="5" spans="1:13" ht="18.75">
      <c r="A5" s="146" t="s">
        <v>219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</row>
    <row r="6" spans="1:13" s="3" customFormat="1">
      <c r="A6" s="37" t="s">
        <v>118</v>
      </c>
      <c r="B6" s="38" t="s">
        <v>48</v>
      </c>
      <c r="C6" s="38" t="s">
        <v>122</v>
      </c>
      <c r="D6" s="38" t="s">
        <v>120</v>
      </c>
      <c r="E6" s="38" t="s">
        <v>70</v>
      </c>
      <c r="F6" s="38" t="s">
        <v>106</v>
      </c>
      <c r="G6" s="38" t="s">
        <v>198</v>
      </c>
      <c r="H6" s="38" t="s">
        <v>197</v>
      </c>
      <c r="I6" s="38" t="s">
        <v>212</v>
      </c>
      <c r="J6" s="38" t="s">
        <v>66</v>
      </c>
      <c r="K6" s="38" t="s">
        <v>63</v>
      </c>
      <c r="L6" s="38" t="s">
        <v>151</v>
      </c>
      <c r="M6" s="41" t="s">
        <v>153</v>
      </c>
    </row>
    <row r="7" spans="1:13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114" t="s">
        <v>3308</v>
      </c>
      <c r="G7" s="26" t="s">
        <v>205</v>
      </c>
      <c r="H7" s="114" t="s">
        <v>3308</v>
      </c>
      <c r="I7" s="12" t="s">
        <v>201</v>
      </c>
      <c r="J7" s="12" t="s">
        <v>201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9" t="s">
        <v>215</v>
      </c>
      <c r="B9" s="116" t="s">
        <v>3308</v>
      </c>
      <c r="C9" s="116" t="s">
        <v>3308</v>
      </c>
      <c r="D9" s="116" t="s">
        <v>3308</v>
      </c>
      <c r="E9" s="116" t="s">
        <v>3308</v>
      </c>
      <c r="F9" s="116" t="s">
        <v>3308</v>
      </c>
      <c r="G9" s="116" t="s">
        <v>3308</v>
      </c>
      <c r="H9" s="116" t="s">
        <v>3308</v>
      </c>
      <c r="I9" s="61">
        <v>5.1640304999999997E-2</v>
      </c>
      <c r="J9" s="61">
        <v>39612.656717687008</v>
      </c>
      <c r="K9" s="116" t="s">
        <v>3308</v>
      </c>
      <c r="L9" s="62">
        <f>IFERROR(J9/$J$9,0)</f>
        <v>1</v>
      </c>
      <c r="M9" s="62">
        <f>J9/'סכום נכסי הקרן'!$C$41</f>
        <v>0.12804202775255544</v>
      </c>
    </row>
    <row r="10" spans="1:13">
      <c r="A10" s="63" t="s">
        <v>190</v>
      </c>
      <c r="B10" s="117" t="s">
        <v>3308</v>
      </c>
      <c r="C10" s="117" t="s">
        <v>3308</v>
      </c>
      <c r="D10" s="117" t="s">
        <v>3308</v>
      </c>
      <c r="E10" s="117" t="s">
        <v>3308</v>
      </c>
      <c r="F10" s="117" t="s">
        <v>3308</v>
      </c>
      <c r="G10" s="117" t="s">
        <v>3308</v>
      </c>
      <c r="H10" s="117" t="s">
        <v>3308</v>
      </c>
      <c r="I10" s="117" t="s">
        <v>3308</v>
      </c>
      <c r="J10" s="66">
        <v>10982.000713647998</v>
      </c>
      <c r="K10" s="117" t="s">
        <v>3308</v>
      </c>
      <c r="L10" s="67">
        <f t="shared" ref="L10:L73" si="0">IFERROR(J10/$J$9,0)</f>
        <v>0.27723464224868682</v>
      </c>
      <c r="M10" s="67">
        <f>J10/'סכום נכסי הקרן'!$C$41</f>
        <v>3.5497685756776136E-2</v>
      </c>
    </row>
    <row r="11" spans="1:13">
      <c r="A11" s="68" t="s">
        <v>216</v>
      </c>
      <c r="B11" s="117" t="s">
        <v>3308</v>
      </c>
      <c r="C11" s="117" t="s">
        <v>3308</v>
      </c>
      <c r="D11" s="117" t="s">
        <v>3308</v>
      </c>
      <c r="E11" s="117" t="s">
        <v>3308</v>
      </c>
      <c r="F11" s="117" t="s">
        <v>3308</v>
      </c>
      <c r="G11" s="117" t="s">
        <v>3308</v>
      </c>
      <c r="H11" s="117" t="s">
        <v>3308</v>
      </c>
      <c r="I11" s="117" t="s">
        <v>3308</v>
      </c>
      <c r="J11" s="66">
        <v>10113.87244908</v>
      </c>
      <c r="K11" s="117" t="s">
        <v>3308</v>
      </c>
      <c r="L11" s="67">
        <f t="shared" si="0"/>
        <v>0.25531921580417921</v>
      </c>
      <c r="M11" s="67">
        <f>J11/'סכום נכסי הקרן'!$C$41</f>
        <v>3.2691590115759409E-2</v>
      </c>
    </row>
    <row r="12" spans="1:13">
      <c r="A12" s="69" t="s">
        <v>1676</v>
      </c>
      <c r="B12" s="54" t="s">
        <v>1677</v>
      </c>
      <c r="C12" s="70" t="s">
        <v>123</v>
      </c>
      <c r="D12" s="54" t="s">
        <v>1678</v>
      </c>
      <c r="E12" s="70" t="s">
        <v>1679</v>
      </c>
      <c r="F12" s="70" t="s">
        <v>135</v>
      </c>
      <c r="G12" s="72">
        <v>40743.883571999999</v>
      </c>
      <c r="H12" s="80">
        <v>1855</v>
      </c>
      <c r="I12" s="118" t="s">
        <v>3308</v>
      </c>
      <c r="J12" s="72">
        <v>755.79904026100007</v>
      </c>
      <c r="K12" s="73">
        <v>3.9844250986914229E-4</v>
      </c>
      <c r="L12" s="73">
        <f t="shared" si="0"/>
        <v>1.9079736197636466E-2</v>
      </c>
      <c r="M12" s="73">
        <f>J12/'סכום נכסי הקרן'!$C$41</f>
        <v>2.4430081117292049E-3</v>
      </c>
    </row>
    <row r="13" spans="1:13">
      <c r="A13" s="69" t="s">
        <v>1680</v>
      </c>
      <c r="B13" s="54" t="s">
        <v>1681</v>
      </c>
      <c r="C13" s="70" t="s">
        <v>123</v>
      </c>
      <c r="D13" s="54" t="s">
        <v>1678</v>
      </c>
      <c r="E13" s="70" t="s">
        <v>1679</v>
      </c>
      <c r="F13" s="70" t="s">
        <v>135</v>
      </c>
      <c r="G13" s="72">
        <v>35018</v>
      </c>
      <c r="H13" s="80">
        <v>1850</v>
      </c>
      <c r="I13" s="118" t="s">
        <v>3308</v>
      </c>
      <c r="J13" s="72">
        <v>647.83299999999997</v>
      </c>
      <c r="K13" s="73">
        <v>7.1840421616987612E-4</v>
      </c>
      <c r="L13" s="73">
        <f t="shared" si="0"/>
        <v>1.6354192161788111E-2</v>
      </c>
      <c r="M13" s="73">
        <f>J13/'סכום נכסי הקרן'!$C$41</f>
        <v>2.0940239266502977E-3</v>
      </c>
    </row>
    <row r="14" spans="1:13">
      <c r="A14" s="69" t="s">
        <v>1682</v>
      </c>
      <c r="B14" s="54" t="s">
        <v>1683</v>
      </c>
      <c r="C14" s="70" t="s">
        <v>123</v>
      </c>
      <c r="D14" s="54" t="s">
        <v>1678</v>
      </c>
      <c r="E14" s="70" t="s">
        <v>1679</v>
      </c>
      <c r="F14" s="70" t="s">
        <v>135</v>
      </c>
      <c r="G14" s="72">
        <v>18352.279495999999</v>
      </c>
      <c r="H14" s="80">
        <v>3429</v>
      </c>
      <c r="I14" s="118" t="s">
        <v>3308</v>
      </c>
      <c r="J14" s="72">
        <v>629.29966390599998</v>
      </c>
      <c r="K14" s="73">
        <v>2.6762543363606441E-4</v>
      </c>
      <c r="L14" s="73">
        <f t="shared" si="0"/>
        <v>1.5886328159984746E-2</v>
      </c>
      <c r="M14" s="73">
        <f>J14/'סכום נכסי הקרן'!$C$41</f>
        <v>2.0341176711469698E-3</v>
      </c>
    </row>
    <row r="15" spans="1:13">
      <c r="A15" s="69" t="s">
        <v>1684</v>
      </c>
      <c r="B15" s="54" t="s">
        <v>1685</v>
      </c>
      <c r="C15" s="70" t="s">
        <v>123</v>
      </c>
      <c r="D15" s="54" t="s">
        <v>1686</v>
      </c>
      <c r="E15" s="70" t="s">
        <v>1679</v>
      </c>
      <c r="F15" s="70" t="s">
        <v>135</v>
      </c>
      <c r="G15" s="72">
        <v>9369.8693199999998</v>
      </c>
      <c r="H15" s="80">
        <v>1848</v>
      </c>
      <c r="I15" s="118" t="s">
        <v>3308</v>
      </c>
      <c r="J15" s="72">
        <v>173.15518503399997</v>
      </c>
      <c r="K15" s="73">
        <v>1.3895706890400258E-4</v>
      </c>
      <c r="L15" s="73">
        <f t="shared" si="0"/>
        <v>4.3712085828539332E-3</v>
      </c>
      <c r="M15" s="73">
        <f>J15/'סכום נכסי הקרן'!$C$41</f>
        <v>5.5969841067799191E-4</v>
      </c>
    </row>
    <row r="16" spans="1:13">
      <c r="A16" s="69" t="s">
        <v>1687</v>
      </c>
      <c r="B16" s="54" t="s">
        <v>1688</v>
      </c>
      <c r="C16" s="70" t="s">
        <v>123</v>
      </c>
      <c r="D16" s="54" t="s">
        <v>1686</v>
      </c>
      <c r="E16" s="70" t="s">
        <v>1679</v>
      </c>
      <c r="F16" s="70" t="s">
        <v>135</v>
      </c>
      <c r="G16" s="72">
        <v>17898.699571000001</v>
      </c>
      <c r="H16" s="80">
        <v>3393</v>
      </c>
      <c r="I16" s="118" t="s">
        <v>3308</v>
      </c>
      <c r="J16" s="72">
        <v>607.30287644800001</v>
      </c>
      <c r="K16" s="73">
        <v>1.4017720634630044E-4</v>
      </c>
      <c r="L16" s="73">
        <f t="shared" si="0"/>
        <v>1.5331031209952649E-2</v>
      </c>
      <c r="M16" s="73">
        <f>J16/'סכום נכסי הקרן'!$C$41</f>
        <v>1.9630163236600507E-3</v>
      </c>
    </row>
    <row r="17" spans="1:13">
      <c r="A17" s="69" t="s">
        <v>1689</v>
      </c>
      <c r="B17" s="54" t="s">
        <v>1690</v>
      </c>
      <c r="C17" s="70" t="s">
        <v>123</v>
      </c>
      <c r="D17" s="54" t="s">
        <v>1691</v>
      </c>
      <c r="E17" s="70" t="s">
        <v>1679</v>
      </c>
      <c r="F17" s="70" t="s">
        <v>135</v>
      </c>
      <c r="G17" s="72">
        <v>8947</v>
      </c>
      <c r="H17" s="80">
        <v>17740</v>
      </c>
      <c r="I17" s="118" t="s">
        <v>3308</v>
      </c>
      <c r="J17" s="72">
        <v>1587.1978000000001</v>
      </c>
      <c r="K17" s="73">
        <v>8.2142163323629654E-4</v>
      </c>
      <c r="L17" s="73">
        <f t="shared" si="0"/>
        <v>4.0067946245355417E-2</v>
      </c>
      <c r="M17" s="73">
        <f>J17/'סכום נכסי הקרן'!$C$41</f>
        <v>5.1303810851356978E-3</v>
      </c>
    </row>
    <row r="18" spans="1:13">
      <c r="A18" s="69" t="s">
        <v>1692</v>
      </c>
      <c r="B18" s="54" t="s">
        <v>1693</v>
      </c>
      <c r="C18" s="70" t="s">
        <v>123</v>
      </c>
      <c r="D18" s="54" t="s">
        <v>1691</v>
      </c>
      <c r="E18" s="70" t="s">
        <v>1679</v>
      </c>
      <c r="F18" s="70" t="s">
        <v>135</v>
      </c>
      <c r="G18" s="72">
        <v>890.13758499999994</v>
      </c>
      <c r="H18" s="80">
        <v>18340</v>
      </c>
      <c r="I18" s="118" t="s">
        <v>3308</v>
      </c>
      <c r="J18" s="72">
        <v>163.25123316199998</v>
      </c>
      <c r="K18" s="73">
        <v>8.5554071619411276E-5</v>
      </c>
      <c r="L18" s="73">
        <f t="shared" si="0"/>
        <v>4.1211886979826947E-3</v>
      </c>
      <c r="M18" s="73">
        <f>J18/'סכום נכסי הקרן'!$C$41</f>
        <v>5.2768535764061804E-4</v>
      </c>
    </row>
    <row r="19" spans="1:13">
      <c r="A19" s="69" t="s">
        <v>1694</v>
      </c>
      <c r="B19" s="54" t="s">
        <v>1695</v>
      </c>
      <c r="C19" s="70" t="s">
        <v>123</v>
      </c>
      <c r="D19" s="54" t="s">
        <v>1691</v>
      </c>
      <c r="E19" s="70" t="s">
        <v>1679</v>
      </c>
      <c r="F19" s="70" t="s">
        <v>135</v>
      </c>
      <c r="G19" s="72">
        <v>1274.8941139999999</v>
      </c>
      <c r="H19" s="80">
        <v>33260</v>
      </c>
      <c r="I19" s="118" t="s">
        <v>3308</v>
      </c>
      <c r="J19" s="72">
        <v>424.02978242900002</v>
      </c>
      <c r="K19" s="73">
        <v>1.5260014710679007E-4</v>
      </c>
      <c r="L19" s="73">
        <f t="shared" si="0"/>
        <v>1.0704401511138009E-2</v>
      </c>
      <c r="M19" s="73">
        <f>J19/'סכום נכסי הקרן'!$C$41</f>
        <v>1.3706132753636294E-3</v>
      </c>
    </row>
    <row r="20" spans="1:13">
      <c r="A20" s="69" t="s">
        <v>1696</v>
      </c>
      <c r="B20" s="54" t="s">
        <v>1697</v>
      </c>
      <c r="C20" s="70" t="s">
        <v>123</v>
      </c>
      <c r="D20" s="54" t="s">
        <v>1691</v>
      </c>
      <c r="E20" s="70" t="s">
        <v>1679</v>
      </c>
      <c r="F20" s="70" t="s">
        <v>135</v>
      </c>
      <c r="G20" s="72">
        <v>3896.9226309999999</v>
      </c>
      <c r="H20" s="80">
        <v>18500</v>
      </c>
      <c r="I20" s="118" t="s">
        <v>3308</v>
      </c>
      <c r="J20" s="72">
        <v>720.93068673499999</v>
      </c>
      <c r="K20" s="73">
        <v>1.2439254902247445E-4</v>
      </c>
      <c r="L20" s="73">
        <f t="shared" si="0"/>
        <v>1.8199503554456251E-2</v>
      </c>
      <c r="M20" s="73">
        <f>J20/'סכום נכסי הקרן'!$C$41</f>
        <v>2.3303013392024187E-3</v>
      </c>
    </row>
    <row r="21" spans="1:13">
      <c r="A21" s="69" t="s">
        <v>1698</v>
      </c>
      <c r="B21" s="54" t="s">
        <v>1699</v>
      </c>
      <c r="C21" s="70" t="s">
        <v>123</v>
      </c>
      <c r="D21" s="54" t="s">
        <v>1700</v>
      </c>
      <c r="E21" s="70" t="s">
        <v>1679</v>
      </c>
      <c r="F21" s="70" t="s">
        <v>135</v>
      </c>
      <c r="G21" s="72">
        <v>124892</v>
      </c>
      <c r="H21" s="80">
        <v>1833</v>
      </c>
      <c r="I21" s="118" t="s">
        <v>3308</v>
      </c>
      <c r="J21" s="72">
        <v>2289.27036</v>
      </c>
      <c r="K21" s="73">
        <v>1.9416756951041809E-3</v>
      </c>
      <c r="L21" s="73">
        <f t="shared" si="0"/>
        <v>5.779138663471272E-2</v>
      </c>
      <c r="M21" s="73">
        <f>J21/'סכום נכסי הקרן'!$C$41</f>
        <v>7.3997263313405476E-3</v>
      </c>
    </row>
    <row r="22" spans="1:13">
      <c r="A22" s="69" t="s">
        <v>1701</v>
      </c>
      <c r="B22" s="54" t="s">
        <v>1702</v>
      </c>
      <c r="C22" s="70" t="s">
        <v>123</v>
      </c>
      <c r="D22" s="54" t="s">
        <v>1700</v>
      </c>
      <c r="E22" s="70" t="s">
        <v>1679</v>
      </c>
      <c r="F22" s="70" t="s">
        <v>135</v>
      </c>
      <c r="G22" s="72">
        <v>4028.3415690000002</v>
      </c>
      <c r="H22" s="80">
        <v>2759</v>
      </c>
      <c r="I22" s="118" t="s">
        <v>3308</v>
      </c>
      <c r="J22" s="72">
        <v>111.141943889</v>
      </c>
      <c r="K22" s="73">
        <v>6.0623295024104292E-4</v>
      </c>
      <c r="L22" s="73">
        <f t="shared" si="0"/>
        <v>2.8057179976867155E-3</v>
      </c>
      <c r="M22" s="73">
        <f>J22/'סכום נכסי הקרן'!$C$41</f>
        <v>3.5924982172564669E-4</v>
      </c>
    </row>
    <row r="23" spans="1:13">
      <c r="A23" s="69" t="s">
        <v>1703</v>
      </c>
      <c r="B23" s="54" t="s">
        <v>1704</v>
      </c>
      <c r="C23" s="70" t="s">
        <v>123</v>
      </c>
      <c r="D23" s="54" t="s">
        <v>1700</v>
      </c>
      <c r="E23" s="70" t="s">
        <v>1679</v>
      </c>
      <c r="F23" s="70" t="s">
        <v>135</v>
      </c>
      <c r="G23" s="72">
        <v>39374.518301999997</v>
      </c>
      <c r="H23" s="80">
        <v>1860</v>
      </c>
      <c r="I23" s="118" t="s">
        <v>3308</v>
      </c>
      <c r="J23" s="72">
        <v>732.36604041699991</v>
      </c>
      <c r="K23" s="73">
        <v>1.9208740609311144E-4</v>
      </c>
      <c r="L23" s="73">
        <f t="shared" si="0"/>
        <v>1.8488182846115427E-2</v>
      </c>
      <c r="M23" s="73">
        <f>J23/'סכום נכסי הקרן'!$C$41</f>
        <v>2.3672644210766306E-3</v>
      </c>
    </row>
    <row r="24" spans="1:13">
      <c r="A24" s="69" t="s">
        <v>1705</v>
      </c>
      <c r="B24" s="54" t="s">
        <v>1706</v>
      </c>
      <c r="C24" s="70" t="s">
        <v>123</v>
      </c>
      <c r="D24" s="54" t="s">
        <v>1700</v>
      </c>
      <c r="E24" s="70" t="s">
        <v>1679</v>
      </c>
      <c r="F24" s="70" t="s">
        <v>135</v>
      </c>
      <c r="G24" s="72">
        <v>8293.9418330000008</v>
      </c>
      <c r="H24" s="80">
        <v>1841</v>
      </c>
      <c r="I24" s="118" t="s">
        <v>3308</v>
      </c>
      <c r="J24" s="72">
        <v>152.69146914000001</v>
      </c>
      <c r="K24" s="73">
        <v>1.1280019042883809E-4</v>
      </c>
      <c r="L24" s="73">
        <f t="shared" si="0"/>
        <v>3.8546131916424439E-3</v>
      </c>
      <c r="M24" s="73">
        <f>J24/'סכום נכסי הקרן'!$C$41</f>
        <v>4.9355248925964806E-4</v>
      </c>
    </row>
    <row r="25" spans="1:13">
      <c r="A25" s="69" t="s">
        <v>1707</v>
      </c>
      <c r="B25" s="54" t="s">
        <v>1708</v>
      </c>
      <c r="C25" s="70" t="s">
        <v>123</v>
      </c>
      <c r="D25" s="54" t="s">
        <v>1700</v>
      </c>
      <c r="E25" s="70" t="s">
        <v>1679</v>
      </c>
      <c r="F25" s="70" t="s">
        <v>135</v>
      </c>
      <c r="G25" s="72">
        <v>33114.562782000001</v>
      </c>
      <c r="H25" s="80">
        <v>3381</v>
      </c>
      <c r="I25" s="118" t="s">
        <v>3308</v>
      </c>
      <c r="J25" s="72">
        <v>1119.603367659</v>
      </c>
      <c r="K25" s="73">
        <v>2.090820822579865E-4</v>
      </c>
      <c r="L25" s="73">
        <f t="shared" si="0"/>
        <v>2.8263778812873671E-2</v>
      </c>
      <c r="M25" s="73">
        <f>J25/'סכום נכסי הקרן'!$C$41</f>
        <v>3.6189515511500592E-3</v>
      </c>
    </row>
    <row r="26" spans="1:13">
      <c r="A26" s="119" t="s">
        <v>3308</v>
      </c>
      <c r="B26" s="118" t="s">
        <v>3308</v>
      </c>
      <c r="C26" s="118" t="s">
        <v>3308</v>
      </c>
      <c r="D26" s="118" t="s">
        <v>3308</v>
      </c>
      <c r="E26" s="118" t="s">
        <v>3308</v>
      </c>
      <c r="F26" s="118" t="s">
        <v>3308</v>
      </c>
      <c r="G26" s="118" t="s">
        <v>3308</v>
      </c>
      <c r="H26" s="118" t="s">
        <v>3308</v>
      </c>
      <c r="I26" s="118" t="s">
        <v>3308</v>
      </c>
      <c r="J26" s="118" t="s">
        <v>3308</v>
      </c>
      <c r="K26" s="118" t="s">
        <v>3308</v>
      </c>
      <c r="L26" s="118" t="s">
        <v>3308</v>
      </c>
      <c r="M26" s="118" t="s">
        <v>3308</v>
      </c>
    </row>
    <row r="27" spans="1:13">
      <c r="A27" s="68" t="s">
        <v>217</v>
      </c>
      <c r="B27" s="117" t="s">
        <v>3308</v>
      </c>
      <c r="C27" s="117" t="s">
        <v>3308</v>
      </c>
      <c r="D27" s="117" t="s">
        <v>3308</v>
      </c>
      <c r="E27" s="117" t="s">
        <v>3308</v>
      </c>
      <c r="F27" s="117" t="s">
        <v>3308</v>
      </c>
      <c r="G27" s="117" t="s">
        <v>3308</v>
      </c>
      <c r="H27" s="117" t="s">
        <v>3308</v>
      </c>
      <c r="I27" s="117" t="s">
        <v>3308</v>
      </c>
      <c r="J27" s="66">
        <v>868.12826456799985</v>
      </c>
      <c r="K27" s="117" t="s">
        <v>3308</v>
      </c>
      <c r="L27" s="67">
        <f t="shared" si="0"/>
        <v>2.191542644450761E-2</v>
      </c>
      <c r="M27" s="67">
        <f>J27/'סכום נכסי הקרן'!$C$41</f>
        <v>2.8060956410167308E-3</v>
      </c>
    </row>
    <row r="28" spans="1:13">
      <c r="A28" s="69" t="s">
        <v>1709</v>
      </c>
      <c r="B28" s="54" t="s">
        <v>1710</v>
      </c>
      <c r="C28" s="70" t="s">
        <v>123</v>
      </c>
      <c r="D28" s="54" t="s">
        <v>1678</v>
      </c>
      <c r="E28" s="70" t="s">
        <v>1711</v>
      </c>
      <c r="F28" s="70" t="s">
        <v>135</v>
      </c>
      <c r="G28" s="72">
        <v>64881.894</v>
      </c>
      <c r="H28" s="80">
        <v>381.09</v>
      </c>
      <c r="I28" s="118" t="s">
        <v>3308</v>
      </c>
      <c r="J28" s="72">
        <v>247.25840984499999</v>
      </c>
      <c r="K28" s="73">
        <v>7.1503558234112924E-4</v>
      </c>
      <c r="L28" s="73">
        <f t="shared" si="0"/>
        <v>6.2419042380108623E-3</v>
      </c>
      <c r="M28" s="73">
        <f>J28/'סכום נכסי הקרן'!$C$41</f>
        <v>7.9922607567218021E-4</v>
      </c>
    </row>
    <row r="29" spans="1:13">
      <c r="A29" s="69" t="s">
        <v>1712</v>
      </c>
      <c r="B29" s="54" t="s">
        <v>1713</v>
      </c>
      <c r="C29" s="70" t="s">
        <v>123</v>
      </c>
      <c r="D29" s="54" t="s">
        <v>1678</v>
      </c>
      <c r="E29" s="70" t="s">
        <v>1711</v>
      </c>
      <c r="F29" s="70" t="s">
        <v>135</v>
      </c>
      <c r="G29" s="72">
        <v>112.627335</v>
      </c>
      <c r="H29" s="80">
        <v>352.49</v>
      </c>
      <c r="I29" s="118" t="s">
        <v>3308</v>
      </c>
      <c r="J29" s="72">
        <v>0.39700009599999997</v>
      </c>
      <c r="K29" s="73">
        <v>7.1829997008362583E-7</v>
      </c>
      <c r="L29" s="73">
        <f t="shared" si="0"/>
        <v>1.0022051760611649E-5</v>
      </c>
      <c r="M29" s="73">
        <f>J29/'סכום נכסי הקרן'!$C$41</f>
        <v>1.283243829669784E-6</v>
      </c>
    </row>
    <row r="30" spans="1:13">
      <c r="A30" s="69" t="s">
        <v>1714</v>
      </c>
      <c r="B30" s="54" t="s">
        <v>1715</v>
      </c>
      <c r="C30" s="70" t="s">
        <v>123</v>
      </c>
      <c r="D30" s="54" t="s">
        <v>1691</v>
      </c>
      <c r="E30" s="70" t="s">
        <v>1711</v>
      </c>
      <c r="F30" s="70" t="s">
        <v>135</v>
      </c>
      <c r="G30" s="72">
        <v>7446.1209490000001</v>
      </c>
      <c r="H30" s="80">
        <v>3822.41</v>
      </c>
      <c r="I30" s="118" t="s">
        <v>3308</v>
      </c>
      <c r="J30" s="72">
        <v>284.62127179099997</v>
      </c>
      <c r="K30" s="73">
        <v>6.881086707030248E-4</v>
      </c>
      <c r="L30" s="73">
        <f t="shared" si="0"/>
        <v>7.1851093911587324E-3</v>
      </c>
      <c r="M30" s="73">
        <f>J30/'סכום נכסי הקרן'!$C$41</f>
        <v>9.1999597606789313E-4</v>
      </c>
    </row>
    <row r="31" spans="1:13">
      <c r="A31" s="69" t="s">
        <v>1716</v>
      </c>
      <c r="B31" s="54" t="s">
        <v>1717</v>
      </c>
      <c r="C31" s="70" t="s">
        <v>123</v>
      </c>
      <c r="D31" s="54" t="s">
        <v>1700</v>
      </c>
      <c r="E31" s="70" t="s">
        <v>1711</v>
      </c>
      <c r="F31" s="70" t="s">
        <v>135</v>
      </c>
      <c r="G31" s="72">
        <v>8778.1386000000002</v>
      </c>
      <c r="H31" s="80">
        <v>3826</v>
      </c>
      <c r="I31" s="118" t="s">
        <v>3308</v>
      </c>
      <c r="J31" s="72">
        <v>335.85158283600003</v>
      </c>
      <c r="K31" s="73">
        <v>5.1673152983259239E-4</v>
      </c>
      <c r="L31" s="73">
        <f t="shared" si="0"/>
        <v>8.4783907635774067E-3</v>
      </c>
      <c r="M31" s="73">
        <f>J31/'סכום נכסי הקרן'!$C$41</f>
        <v>1.0855903454469881E-3</v>
      </c>
    </row>
    <row r="32" spans="1:13">
      <c r="A32" s="119" t="s">
        <v>3308</v>
      </c>
      <c r="B32" s="118" t="s">
        <v>3308</v>
      </c>
      <c r="C32" s="118" t="s">
        <v>3308</v>
      </c>
      <c r="D32" s="118" t="s">
        <v>3308</v>
      </c>
      <c r="E32" s="118" t="s">
        <v>3308</v>
      </c>
      <c r="F32" s="118" t="s">
        <v>3308</v>
      </c>
      <c r="G32" s="118" t="s">
        <v>3308</v>
      </c>
      <c r="H32" s="118" t="s">
        <v>3308</v>
      </c>
      <c r="I32" s="118" t="s">
        <v>3308</v>
      </c>
      <c r="J32" s="118" t="s">
        <v>3308</v>
      </c>
      <c r="K32" s="118" t="s">
        <v>3308</v>
      </c>
      <c r="L32" s="118" t="s">
        <v>3308</v>
      </c>
      <c r="M32" s="118" t="s">
        <v>3308</v>
      </c>
    </row>
    <row r="33" spans="1:13">
      <c r="A33" s="63" t="s">
        <v>189</v>
      </c>
      <c r="B33" s="117" t="s">
        <v>3308</v>
      </c>
      <c r="C33" s="117" t="s">
        <v>3308</v>
      </c>
      <c r="D33" s="117" t="s">
        <v>3308</v>
      </c>
      <c r="E33" s="117" t="s">
        <v>3308</v>
      </c>
      <c r="F33" s="117" t="s">
        <v>3308</v>
      </c>
      <c r="G33" s="117" t="s">
        <v>3308</v>
      </c>
      <c r="H33" s="117" t="s">
        <v>3308</v>
      </c>
      <c r="I33" s="66">
        <v>5.1640304999999997E-2</v>
      </c>
      <c r="J33" s="66">
        <v>28630.656004039003</v>
      </c>
      <c r="K33" s="117" t="s">
        <v>3308</v>
      </c>
      <c r="L33" s="67">
        <f t="shared" si="0"/>
        <v>0.72276535775131301</v>
      </c>
      <c r="M33" s="67">
        <f>J33/'סכום נכסי הקרן'!$C$41</f>
        <v>9.2544341995779281E-2</v>
      </c>
    </row>
    <row r="34" spans="1:13">
      <c r="A34" s="68" t="s">
        <v>218</v>
      </c>
      <c r="B34" s="117" t="s">
        <v>3308</v>
      </c>
      <c r="C34" s="117" t="s">
        <v>3308</v>
      </c>
      <c r="D34" s="117" t="s">
        <v>3308</v>
      </c>
      <c r="E34" s="117" t="s">
        <v>3308</v>
      </c>
      <c r="F34" s="117" t="s">
        <v>3308</v>
      </c>
      <c r="G34" s="117" t="s">
        <v>3308</v>
      </c>
      <c r="H34" s="117" t="s">
        <v>3308</v>
      </c>
      <c r="I34" s="66">
        <v>5.1640304999999997E-2</v>
      </c>
      <c r="J34" s="66">
        <v>28630.656004039003</v>
      </c>
      <c r="K34" s="117" t="s">
        <v>3308</v>
      </c>
      <c r="L34" s="67">
        <f t="shared" si="0"/>
        <v>0.72276535775131301</v>
      </c>
      <c r="M34" s="67">
        <f>J34/'סכום נכסי הקרן'!$C$41</f>
        <v>9.2544341995779281E-2</v>
      </c>
    </row>
    <row r="35" spans="1:13">
      <c r="A35" s="69" t="s">
        <v>1718</v>
      </c>
      <c r="B35" s="54" t="s">
        <v>1719</v>
      </c>
      <c r="C35" s="70" t="s">
        <v>29</v>
      </c>
      <c r="D35" s="118" t="s">
        <v>3308</v>
      </c>
      <c r="E35" s="70" t="s">
        <v>1679</v>
      </c>
      <c r="F35" s="70" t="s">
        <v>134</v>
      </c>
      <c r="G35" s="72">
        <v>8797.9457049999983</v>
      </c>
      <c r="H35" s="80">
        <v>6579.6</v>
      </c>
      <c r="I35" s="118" t="s">
        <v>3308</v>
      </c>
      <c r="J35" s="72">
        <v>2099.5601682019997</v>
      </c>
      <c r="K35" s="73">
        <v>1.9677164809014241E-4</v>
      </c>
      <c r="L35" s="73">
        <f t="shared" si="0"/>
        <v>5.3002255899300695E-2</v>
      </c>
      <c r="M35" s="73">
        <f>J35/'סכום נכסי הקרן'!$C$41</f>
        <v>6.7865163208063054E-3</v>
      </c>
    </row>
    <row r="36" spans="1:13">
      <c r="A36" s="69" t="s">
        <v>1720</v>
      </c>
      <c r="B36" s="54" t="s">
        <v>1721</v>
      </c>
      <c r="C36" s="70" t="s">
        <v>29</v>
      </c>
      <c r="D36" s="118" t="s">
        <v>3308</v>
      </c>
      <c r="E36" s="70" t="s">
        <v>1679</v>
      </c>
      <c r="F36" s="70" t="s">
        <v>134</v>
      </c>
      <c r="G36" s="72">
        <v>6696.7147500000001</v>
      </c>
      <c r="H36" s="80">
        <v>1866.48</v>
      </c>
      <c r="I36" s="118" t="s">
        <v>3308</v>
      </c>
      <c r="J36" s="72">
        <v>453.34903599600005</v>
      </c>
      <c r="K36" s="73">
        <v>4.4185384288018896E-4</v>
      </c>
      <c r="L36" s="73">
        <f t="shared" si="0"/>
        <v>1.1444550140298472E-2</v>
      </c>
      <c r="M36" s="73">
        <f>J36/'סכום נכסי הקרן'!$C$41</f>
        <v>1.4653834066796093E-3</v>
      </c>
    </row>
    <row r="37" spans="1:13">
      <c r="A37" s="69" t="s">
        <v>1722</v>
      </c>
      <c r="B37" s="54" t="s">
        <v>1723</v>
      </c>
      <c r="C37" s="70" t="s">
        <v>29</v>
      </c>
      <c r="D37" s="118" t="s">
        <v>3308</v>
      </c>
      <c r="E37" s="70" t="s">
        <v>1679</v>
      </c>
      <c r="F37" s="70" t="s">
        <v>134</v>
      </c>
      <c r="G37" s="72">
        <v>951.92970000000003</v>
      </c>
      <c r="H37" s="80">
        <v>4831.8</v>
      </c>
      <c r="I37" s="118" t="s">
        <v>3308</v>
      </c>
      <c r="J37" s="72">
        <v>166.82509544000001</v>
      </c>
      <c r="K37" s="73">
        <v>5.1571581223437595E-5</v>
      </c>
      <c r="L37" s="73">
        <f t="shared" si="0"/>
        <v>4.2114089097566839E-3</v>
      </c>
      <c r="M37" s="73">
        <f>J37/'סכום נכסי הקרן'!$C$41</f>
        <v>5.3923733650042456E-4</v>
      </c>
    </row>
    <row r="38" spans="1:13">
      <c r="A38" s="69" t="s">
        <v>1724</v>
      </c>
      <c r="B38" s="54" t="s">
        <v>1725</v>
      </c>
      <c r="C38" s="70" t="s">
        <v>1531</v>
      </c>
      <c r="D38" s="118" t="s">
        <v>3308</v>
      </c>
      <c r="E38" s="70" t="s">
        <v>1679</v>
      </c>
      <c r="F38" s="70" t="s">
        <v>134</v>
      </c>
      <c r="G38" s="72">
        <v>2365.515418</v>
      </c>
      <c r="H38" s="80">
        <v>7266</v>
      </c>
      <c r="I38" s="118" t="s">
        <v>3308</v>
      </c>
      <c r="J38" s="72">
        <v>623.40277652299994</v>
      </c>
      <c r="K38" s="73">
        <v>1.0492417023730317E-5</v>
      </c>
      <c r="L38" s="73">
        <f t="shared" si="0"/>
        <v>1.5737464441375155E-2</v>
      </c>
      <c r="M38" s="73">
        <f>J38/'סכום נכסי הקרן'!$C$41</f>
        <v>2.0150568587574118E-3</v>
      </c>
    </row>
    <row r="39" spans="1:13">
      <c r="A39" s="69" t="s">
        <v>1726</v>
      </c>
      <c r="B39" s="54" t="s">
        <v>1727</v>
      </c>
      <c r="C39" s="70" t="s">
        <v>1531</v>
      </c>
      <c r="D39" s="118" t="s">
        <v>3308</v>
      </c>
      <c r="E39" s="70" t="s">
        <v>1679</v>
      </c>
      <c r="F39" s="70" t="s">
        <v>134</v>
      </c>
      <c r="G39" s="72">
        <v>743.738247</v>
      </c>
      <c r="H39" s="80">
        <v>17881</v>
      </c>
      <c r="I39" s="118" t="s">
        <v>3308</v>
      </c>
      <c r="J39" s="72">
        <v>482.34688099900001</v>
      </c>
      <c r="K39" s="73">
        <v>6.7981365581344877E-6</v>
      </c>
      <c r="L39" s="73">
        <f t="shared" si="0"/>
        <v>1.2176584984859969E-2</v>
      </c>
      <c r="M39" s="73">
        <f>J39/'סכום נכסי הקרן'!$C$41</f>
        <v>1.55911463256279E-3</v>
      </c>
    </row>
    <row r="40" spans="1:13">
      <c r="A40" s="69" t="s">
        <v>1728</v>
      </c>
      <c r="B40" s="54" t="s">
        <v>1729</v>
      </c>
      <c r="C40" s="70" t="s">
        <v>1531</v>
      </c>
      <c r="D40" s="118" t="s">
        <v>3308</v>
      </c>
      <c r="E40" s="70" t="s">
        <v>1679</v>
      </c>
      <c r="F40" s="70" t="s">
        <v>134</v>
      </c>
      <c r="G40" s="72">
        <v>2808.8058350000001</v>
      </c>
      <c r="H40" s="80">
        <v>3760</v>
      </c>
      <c r="I40" s="118" t="s">
        <v>3308</v>
      </c>
      <c r="J40" s="72">
        <v>383.05145748500001</v>
      </c>
      <c r="K40" s="73">
        <v>3.1041830473880485E-6</v>
      </c>
      <c r="L40" s="73">
        <f t="shared" si="0"/>
        <v>9.6699259586385672E-3</v>
      </c>
      <c r="M40" s="73">
        <f>J40/'סכום נכסי הקרן'!$C$41</f>
        <v>1.2381569279611556E-3</v>
      </c>
    </row>
    <row r="41" spans="1:13">
      <c r="A41" s="69" t="s">
        <v>1730</v>
      </c>
      <c r="B41" s="54" t="s">
        <v>1731</v>
      </c>
      <c r="C41" s="70" t="s">
        <v>1531</v>
      </c>
      <c r="D41" s="118" t="s">
        <v>3308</v>
      </c>
      <c r="E41" s="70" t="s">
        <v>1679</v>
      </c>
      <c r="F41" s="70" t="s">
        <v>134</v>
      </c>
      <c r="G41" s="72">
        <v>3060.5646750000001</v>
      </c>
      <c r="H41" s="80">
        <v>3487.98</v>
      </c>
      <c r="I41" s="72">
        <v>5.1640304999999997E-2</v>
      </c>
      <c r="J41" s="72">
        <v>387.24072267100001</v>
      </c>
      <c r="K41" s="73">
        <v>1.5816871705426358E-4</v>
      </c>
      <c r="L41" s="73">
        <f t="shared" si="0"/>
        <v>9.7756816825188466E-3</v>
      </c>
      <c r="M41" s="73">
        <f>J41/'סכום נכסי הקרן'!$C$41</f>
        <v>1.2516981052932261E-3</v>
      </c>
    </row>
    <row r="42" spans="1:13">
      <c r="A42" s="69" t="s">
        <v>1732</v>
      </c>
      <c r="B42" s="54" t="s">
        <v>1733</v>
      </c>
      <c r="C42" s="70" t="s">
        <v>29</v>
      </c>
      <c r="D42" s="118" t="s">
        <v>3308</v>
      </c>
      <c r="E42" s="70" t="s">
        <v>1679</v>
      </c>
      <c r="F42" s="70" t="s">
        <v>142</v>
      </c>
      <c r="G42" s="72">
        <v>4276.4832980000001</v>
      </c>
      <c r="H42" s="80">
        <v>5340</v>
      </c>
      <c r="I42" s="118" t="s">
        <v>3308</v>
      </c>
      <c r="J42" s="72">
        <v>625.51240244600001</v>
      </c>
      <c r="K42" s="73">
        <v>6.1248292452808844E-5</v>
      </c>
      <c r="L42" s="73">
        <f t="shared" si="0"/>
        <v>1.5790720801786298E-2</v>
      </c>
      <c r="M42" s="73">
        <f>J42/'סכום נכסי הקרן'!$C$41</f>
        <v>2.0218759111351758E-3</v>
      </c>
    </row>
    <row r="43" spans="1:13">
      <c r="A43" s="69" t="s">
        <v>1734</v>
      </c>
      <c r="B43" s="54" t="s">
        <v>1735</v>
      </c>
      <c r="C43" s="70" t="s">
        <v>124</v>
      </c>
      <c r="D43" s="118" t="s">
        <v>3308</v>
      </c>
      <c r="E43" s="70" t="s">
        <v>1679</v>
      </c>
      <c r="F43" s="70" t="s">
        <v>134</v>
      </c>
      <c r="G43" s="72">
        <v>10349.499298999997</v>
      </c>
      <c r="H43" s="80">
        <v>1022.25</v>
      </c>
      <c r="I43" s="118" t="s">
        <v>3308</v>
      </c>
      <c r="J43" s="72">
        <v>383.72846311299992</v>
      </c>
      <c r="K43" s="73">
        <v>5.342190018080496E-5</v>
      </c>
      <c r="L43" s="73">
        <f t="shared" si="0"/>
        <v>9.6870165979467265E-3</v>
      </c>
      <c r="M43" s="73">
        <f>J43/'סכום נכסי הקרן'!$C$41</f>
        <v>1.2403452480737598E-3</v>
      </c>
    </row>
    <row r="44" spans="1:13">
      <c r="A44" s="69" t="s">
        <v>1736</v>
      </c>
      <c r="B44" s="54" t="s">
        <v>1737</v>
      </c>
      <c r="C44" s="70" t="s">
        <v>1531</v>
      </c>
      <c r="D44" s="118" t="s">
        <v>3308</v>
      </c>
      <c r="E44" s="70" t="s">
        <v>1679</v>
      </c>
      <c r="F44" s="70" t="s">
        <v>134</v>
      </c>
      <c r="G44" s="72">
        <v>3372.709065</v>
      </c>
      <c r="H44" s="80">
        <v>11399</v>
      </c>
      <c r="I44" s="118" t="s">
        <v>3308</v>
      </c>
      <c r="J44" s="72">
        <v>1394.4186706200001</v>
      </c>
      <c r="K44" s="73">
        <v>2.4941276566636594E-5</v>
      </c>
      <c r="L44" s="73">
        <f t="shared" si="0"/>
        <v>3.5201341847828999E-2</v>
      </c>
      <c r="M44" s="73">
        <f>J44/'סכום נכסי הקרן'!$C$41</f>
        <v>4.5072511898069118E-3</v>
      </c>
    </row>
    <row r="45" spans="1:13">
      <c r="A45" s="69" t="s">
        <v>1738</v>
      </c>
      <c r="B45" s="54" t="s">
        <v>1739</v>
      </c>
      <c r="C45" s="70" t="s">
        <v>29</v>
      </c>
      <c r="D45" s="118" t="s">
        <v>3308</v>
      </c>
      <c r="E45" s="70" t="s">
        <v>1679</v>
      </c>
      <c r="F45" s="70" t="s">
        <v>134</v>
      </c>
      <c r="G45" s="72">
        <v>1466.6358770000004</v>
      </c>
      <c r="H45" s="80">
        <v>4819</v>
      </c>
      <c r="I45" s="118" t="s">
        <v>3308</v>
      </c>
      <c r="J45" s="72">
        <v>256.34614207600004</v>
      </c>
      <c r="K45" s="73">
        <v>1.7423674411692138E-4</v>
      </c>
      <c r="L45" s="73">
        <f t="shared" si="0"/>
        <v>6.4713191014411755E-3</v>
      </c>
      <c r="M45" s="73">
        <f>J45/'סכום נכסי הקרן'!$C$41</f>
        <v>8.286008199823731E-4</v>
      </c>
    </row>
    <row r="46" spans="1:13">
      <c r="A46" s="69" t="s">
        <v>1740</v>
      </c>
      <c r="B46" s="54" t="s">
        <v>1741</v>
      </c>
      <c r="C46" s="70" t="s">
        <v>29</v>
      </c>
      <c r="D46" s="118" t="s">
        <v>3308</v>
      </c>
      <c r="E46" s="70" t="s">
        <v>1679</v>
      </c>
      <c r="F46" s="70" t="s">
        <v>134</v>
      </c>
      <c r="G46" s="72">
        <v>4144.2148800000004</v>
      </c>
      <c r="H46" s="80">
        <v>6526.5</v>
      </c>
      <c r="I46" s="118" t="s">
        <v>3308</v>
      </c>
      <c r="J46" s="72">
        <v>981.00261188700006</v>
      </c>
      <c r="K46" s="73">
        <v>1.0767288760593434E-4</v>
      </c>
      <c r="L46" s="73">
        <f t="shared" si="0"/>
        <v>2.4764878025688782E-2</v>
      </c>
      <c r="M46" s="73">
        <f>J46/'סכום נכסי הקרן'!$C$41</f>
        <v>3.1709451994538932E-3</v>
      </c>
    </row>
    <row r="47" spans="1:13">
      <c r="A47" s="69" t="s">
        <v>1742</v>
      </c>
      <c r="B47" s="54" t="s">
        <v>1743</v>
      </c>
      <c r="C47" s="70" t="s">
        <v>1531</v>
      </c>
      <c r="D47" s="118" t="s">
        <v>3308</v>
      </c>
      <c r="E47" s="70" t="s">
        <v>1679</v>
      </c>
      <c r="F47" s="70" t="s">
        <v>134</v>
      </c>
      <c r="G47" s="72">
        <v>1221.458633</v>
      </c>
      <c r="H47" s="80">
        <v>5335</v>
      </c>
      <c r="I47" s="118" t="s">
        <v>3308</v>
      </c>
      <c r="J47" s="72">
        <v>236.35279505099999</v>
      </c>
      <c r="K47" s="73">
        <v>3.7139948704694723E-5</v>
      </c>
      <c r="L47" s="73">
        <f t="shared" si="0"/>
        <v>5.9665979168084604E-3</v>
      </c>
      <c r="M47" s="73">
        <f>J47/'סכום נכסי הקרן'!$C$41</f>
        <v>7.6397529605232845E-4</v>
      </c>
    </row>
    <row r="48" spans="1:13">
      <c r="A48" s="69" t="s">
        <v>1744</v>
      </c>
      <c r="B48" s="54" t="s">
        <v>1745</v>
      </c>
      <c r="C48" s="70" t="s">
        <v>124</v>
      </c>
      <c r="D48" s="118" t="s">
        <v>3308</v>
      </c>
      <c r="E48" s="70" t="s">
        <v>1679</v>
      </c>
      <c r="F48" s="70" t="s">
        <v>134</v>
      </c>
      <c r="G48" s="72">
        <v>56712.706186000003</v>
      </c>
      <c r="H48" s="80">
        <v>855.35</v>
      </c>
      <c r="I48" s="118" t="s">
        <v>3308</v>
      </c>
      <c r="J48" s="72">
        <v>1759.4291640909998</v>
      </c>
      <c r="K48" s="73">
        <v>5.6637081013842539E-5</v>
      </c>
      <c r="L48" s="73">
        <f t="shared" si="0"/>
        <v>4.4415833470351829E-2</v>
      </c>
      <c r="M48" s="73">
        <f>J48/'סכום נכסי הקרן'!$C$41</f>
        <v>5.6870933818636699E-3</v>
      </c>
    </row>
    <row r="49" spans="1:13">
      <c r="A49" s="69" t="s">
        <v>1746</v>
      </c>
      <c r="B49" s="54" t="s">
        <v>1747</v>
      </c>
      <c r="C49" s="70" t="s">
        <v>29</v>
      </c>
      <c r="D49" s="118" t="s">
        <v>3308</v>
      </c>
      <c r="E49" s="70" t="s">
        <v>1679</v>
      </c>
      <c r="F49" s="70" t="s">
        <v>136</v>
      </c>
      <c r="G49" s="72">
        <v>18953.849011000002</v>
      </c>
      <c r="H49" s="80">
        <v>2972.5</v>
      </c>
      <c r="I49" s="118" t="s">
        <v>3308</v>
      </c>
      <c r="J49" s="72">
        <v>2260.1481242130003</v>
      </c>
      <c r="K49" s="73">
        <v>7.8494555574006204E-5</v>
      </c>
      <c r="L49" s="73">
        <f t="shared" si="0"/>
        <v>5.7056211612382127E-2</v>
      </c>
      <c r="M49" s="73">
        <f>J49/'סכום נכסי הקרן'!$C$41</f>
        <v>7.3055930307283079E-3</v>
      </c>
    </row>
    <row r="50" spans="1:13">
      <c r="A50" s="69" t="s">
        <v>1748</v>
      </c>
      <c r="B50" s="54" t="s">
        <v>1749</v>
      </c>
      <c r="C50" s="70" t="s">
        <v>1531</v>
      </c>
      <c r="D50" s="118" t="s">
        <v>3308</v>
      </c>
      <c r="E50" s="70" t="s">
        <v>1679</v>
      </c>
      <c r="F50" s="70" t="s">
        <v>134</v>
      </c>
      <c r="G50" s="72">
        <v>387.41324999999995</v>
      </c>
      <c r="H50" s="80">
        <v>5397</v>
      </c>
      <c r="I50" s="118" t="s">
        <v>3308</v>
      </c>
      <c r="J50" s="72">
        <v>75.835829883000002</v>
      </c>
      <c r="K50" s="73">
        <v>3.8857898696088258E-6</v>
      </c>
      <c r="L50" s="73">
        <f t="shared" si="0"/>
        <v>1.9144343289941314E-3</v>
      </c>
      <c r="M50" s="73">
        <f>J50/'סכום נכסי הקרן'!$C$41</f>
        <v>2.4512805348351146E-4</v>
      </c>
    </row>
    <row r="51" spans="1:13">
      <c r="A51" s="69" t="s">
        <v>1750</v>
      </c>
      <c r="B51" s="54" t="s">
        <v>1751</v>
      </c>
      <c r="C51" s="70" t="s">
        <v>29</v>
      </c>
      <c r="D51" s="118" t="s">
        <v>3308</v>
      </c>
      <c r="E51" s="70" t="s">
        <v>1679</v>
      </c>
      <c r="F51" s="70" t="s">
        <v>134</v>
      </c>
      <c r="G51" s="72">
        <v>2893.1800130000001</v>
      </c>
      <c r="H51" s="80">
        <v>4281.5</v>
      </c>
      <c r="I51" s="118" t="s">
        <v>3308</v>
      </c>
      <c r="J51" s="72">
        <v>449.281938701</v>
      </c>
      <c r="K51" s="73">
        <v>3.7437629567805387E-5</v>
      </c>
      <c r="L51" s="73">
        <f t="shared" si="0"/>
        <v>1.1341878478461055E-2</v>
      </c>
      <c r="M51" s="73">
        <f>J51/'סכום נכסי הקרן'!$C$41</f>
        <v>1.4522371189052217E-3</v>
      </c>
    </row>
    <row r="52" spans="1:13">
      <c r="A52" s="69" t="s">
        <v>1752</v>
      </c>
      <c r="B52" s="54" t="s">
        <v>1753</v>
      </c>
      <c r="C52" s="70" t="s">
        <v>124</v>
      </c>
      <c r="D52" s="118" t="s">
        <v>3308</v>
      </c>
      <c r="E52" s="70" t="s">
        <v>1679</v>
      </c>
      <c r="F52" s="70" t="s">
        <v>134</v>
      </c>
      <c r="G52" s="72">
        <v>18059.307389999998</v>
      </c>
      <c r="H52" s="80">
        <v>491.97</v>
      </c>
      <c r="I52" s="118" t="s">
        <v>3308</v>
      </c>
      <c r="J52" s="72">
        <v>322.24580053700004</v>
      </c>
      <c r="K52" s="73">
        <v>1.2511946918433505E-4</v>
      </c>
      <c r="L52" s="73">
        <f t="shared" si="0"/>
        <v>8.1349201805269895E-3</v>
      </c>
      <c r="M52" s="73">
        <f>J52/'סכום נכסי הקרן'!$C$41</f>
        <v>1.0416116755198601E-3</v>
      </c>
    </row>
    <row r="53" spans="1:13">
      <c r="A53" s="69" t="s">
        <v>1754</v>
      </c>
      <c r="B53" s="54" t="s">
        <v>1755</v>
      </c>
      <c r="C53" s="70" t="s">
        <v>124</v>
      </c>
      <c r="D53" s="118" t="s">
        <v>3308</v>
      </c>
      <c r="E53" s="70" t="s">
        <v>1679</v>
      </c>
      <c r="F53" s="70" t="s">
        <v>134</v>
      </c>
      <c r="G53" s="72">
        <v>2109.7418699999998</v>
      </c>
      <c r="H53" s="80">
        <v>3962.75</v>
      </c>
      <c r="I53" s="118" t="s">
        <v>3308</v>
      </c>
      <c r="J53" s="72">
        <v>303.23096792799993</v>
      </c>
      <c r="K53" s="73">
        <v>2.059829361994357E-5</v>
      </c>
      <c r="L53" s="73">
        <f t="shared" si="0"/>
        <v>7.65490106076646E-3</v>
      </c>
      <c r="M53" s="73">
        <f>J53/'סכום נכסי הקרן'!$C$41</f>
        <v>9.8014905406572524E-4</v>
      </c>
    </row>
    <row r="54" spans="1:13">
      <c r="A54" s="69" t="s">
        <v>1756</v>
      </c>
      <c r="B54" s="54" t="s">
        <v>1757</v>
      </c>
      <c r="C54" s="70" t="s">
        <v>29</v>
      </c>
      <c r="D54" s="118" t="s">
        <v>3308</v>
      </c>
      <c r="E54" s="70" t="s">
        <v>1679</v>
      </c>
      <c r="F54" s="70" t="s">
        <v>136</v>
      </c>
      <c r="G54" s="72">
        <v>16049.977500000001</v>
      </c>
      <c r="H54" s="80">
        <v>690</v>
      </c>
      <c r="I54" s="118" t="s">
        <v>3308</v>
      </c>
      <c r="J54" s="72">
        <v>444.26401919800008</v>
      </c>
      <c r="K54" s="73">
        <v>7.60745329550362E-5</v>
      </c>
      <c r="L54" s="73">
        <f t="shared" si="0"/>
        <v>1.1215203826499136E-2</v>
      </c>
      <c r="M54" s="73">
        <f>J54/'סכום נכסי הקרן'!$C$41</f>
        <v>1.4360174396031685E-3</v>
      </c>
    </row>
    <row r="55" spans="1:13">
      <c r="A55" s="69" t="s">
        <v>1758</v>
      </c>
      <c r="B55" s="54" t="s">
        <v>1759</v>
      </c>
      <c r="C55" s="70" t="s">
        <v>124</v>
      </c>
      <c r="D55" s="118" t="s">
        <v>3308</v>
      </c>
      <c r="E55" s="70" t="s">
        <v>1679</v>
      </c>
      <c r="F55" s="70" t="s">
        <v>134</v>
      </c>
      <c r="G55" s="72">
        <v>16382.046</v>
      </c>
      <c r="H55" s="80">
        <v>1064</v>
      </c>
      <c r="I55" s="118" t="s">
        <v>3308</v>
      </c>
      <c r="J55" s="72">
        <v>632.204124159</v>
      </c>
      <c r="K55" s="73">
        <v>8.3934182792151342E-5</v>
      </c>
      <c r="L55" s="73">
        <f t="shared" si="0"/>
        <v>1.595964968127779E-2</v>
      </c>
      <c r="M55" s="73">
        <f>J55/'סכום נכסי הקרן'!$C$41</f>
        <v>2.0435059074112335E-3</v>
      </c>
    </row>
    <row r="56" spans="1:13">
      <c r="A56" s="69" t="s">
        <v>1760</v>
      </c>
      <c r="B56" s="54" t="s">
        <v>1761</v>
      </c>
      <c r="C56" s="70" t="s">
        <v>1531</v>
      </c>
      <c r="D56" s="118" t="s">
        <v>3308</v>
      </c>
      <c r="E56" s="70" t="s">
        <v>1679</v>
      </c>
      <c r="F56" s="70" t="s">
        <v>134</v>
      </c>
      <c r="G56" s="72">
        <v>759.6498630000001</v>
      </c>
      <c r="H56" s="80">
        <v>40564</v>
      </c>
      <c r="I56" s="118" t="s">
        <v>3308</v>
      </c>
      <c r="J56" s="72">
        <v>1117.639631027</v>
      </c>
      <c r="K56" s="73">
        <v>4.1173434308943091E-5</v>
      </c>
      <c r="L56" s="73">
        <f t="shared" si="0"/>
        <v>2.8214205348362182E-2</v>
      </c>
      <c r="M56" s="73">
        <f>J56/'סכום נכסי הקרן'!$C$41</f>
        <v>3.6126040642312889E-3</v>
      </c>
    </row>
    <row r="57" spans="1:13">
      <c r="A57" s="69" t="s">
        <v>1762</v>
      </c>
      <c r="B57" s="54" t="s">
        <v>1763</v>
      </c>
      <c r="C57" s="70" t="s">
        <v>29</v>
      </c>
      <c r="D57" s="118" t="s">
        <v>3308</v>
      </c>
      <c r="E57" s="70" t="s">
        <v>1679</v>
      </c>
      <c r="F57" s="70" t="s">
        <v>134</v>
      </c>
      <c r="G57" s="72">
        <v>10404.813</v>
      </c>
      <c r="H57" s="80">
        <v>772.45</v>
      </c>
      <c r="I57" s="118" t="s">
        <v>3308</v>
      </c>
      <c r="J57" s="72">
        <v>291.50916427299995</v>
      </c>
      <c r="K57" s="73">
        <v>2.2103769522451086E-5</v>
      </c>
      <c r="L57" s="73">
        <f t="shared" si="0"/>
        <v>7.3589904951475126E-3</v>
      </c>
      <c r="M57" s="73">
        <f>J57/'סכום נכסי הקרן'!$C$41</f>
        <v>9.4226006521046951E-4</v>
      </c>
    </row>
    <row r="58" spans="1:13">
      <c r="A58" s="69" t="s">
        <v>1764</v>
      </c>
      <c r="B58" s="54" t="s">
        <v>1765</v>
      </c>
      <c r="C58" s="70" t="s">
        <v>29</v>
      </c>
      <c r="D58" s="118" t="s">
        <v>3308</v>
      </c>
      <c r="E58" s="70" t="s">
        <v>1679</v>
      </c>
      <c r="F58" s="70" t="s">
        <v>134</v>
      </c>
      <c r="G58" s="72">
        <v>10736.8815</v>
      </c>
      <c r="H58" s="80">
        <v>567.15</v>
      </c>
      <c r="I58" s="118" t="s">
        <v>3308</v>
      </c>
      <c r="J58" s="72">
        <v>220.863348371</v>
      </c>
      <c r="K58" s="73">
        <v>3.6770142123287671E-4</v>
      </c>
      <c r="L58" s="73">
        <f t="shared" si="0"/>
        <v>5.5755752497252918E-3</v>
      </c>
      <c r="M58" s="73">
        <f>J58/'סכום נכסי הקרן'!$C$41</f>
        <v>7.1390796086178701E-4</v>
      </c>
    </row>
    <row r="59" spans="1:13">
      <c r="A59" s="69" t="s">
        <v>1766</v>
      </c>
      <c r="B59" s="54" t="s">
        <v>1767</v>
      </c>
      <c r="C59" s="70" t="s">
        <v>29</v>
      </c>
      <c r="D59" s="118" t="s">
        <v>3308</v>
      </c>
      <c r="E59" s="70" t="s">
        <v>1679</v>
      </c>
      <c r="F59" s="70" t="s">
        <v>136</v>
      </c>
      <c r="G59" s="72">
        <v>3586.8146589999997</v>
      </c>
      <c r="H59" s="80">
        <v>21775</v>
      </c>
      <c r="I59" s="118" t="s">
        <v>3308</v>
      </c>
      <c r="J59" s="72">
        <v>3133.1755022220009</v>
      </c>
      <c r="K59" s="73">
        <v>1.1653339010094678E-4</v>
      </c>
      <c r="L59" s="73">
        <f t="shared" si="0"/>
        <v>7.909531351435567E-2</v>
      </c>
      <c r="M59" s="73">
        <f>J59/'סכום נכסי הקרן'!$C$41</f>
        <v>1.0127524328102201E-2</v>
      </c>
    </row>
    <row r="60" spans="1:13">
      <c r="A60" s="69" t="s">
        <v>1768</v>
      </c>
      <c r="B60" s="54" t="s">
        <v>1769</v>
      </c>
      <c r="C60" s="70" t="s">
        <v>29</v>
      </c>
      <c r="D60" s="118" t="s">
        <v>3308</v>
      </c>
      <c r="E60" s="70" t="s">
        <v>1679</v>
      </c>
      <c r="F60" s="70" t="s">
        <v>136</v>
      </c>
      <c r="G60" s="72">
        <v>2208.2555230000003</v>
      </c>
      <c r="H60" s="80">
        <v>9116.7000000000007</v>
      </c>
      <c r="I60" s="118" t="s">
        <v>3308</v>
      </c>
      <c r="J60" s="72">
        <v>807.61543815099992</v>
      </c>
      <c r="K60" s="73">
        <v>4.8640760888718948E-4</v>
      </c>
      <c r="L60" s="73">
        <f t="shared" si="0"/>
        <v>2.0387813014076394E-2</v>
      </c>
      <c r="M60" s="73">
        <f>J60/'סכום נכסי הקרן'!$C$41</f>
        <v>2.6104969197622806E-3</v>
      </c>
    </row>
    <row r="61" spans="1:13">
      <c r="A61" s="69" t="s">
        <v>1770</v>
      </c>
      <c r="B61" s="54" t="s">
        <v>1771</v>
      </c>
      <c r="C61" s="70" t="s">
        <v>29</v>
      </c>
      <c r="D61" s="118" t="s">
        <v>3308</v>
      </c>
      <c r="E61" s="70" t="s">
        <v>1679</v>
      </c>
      <c r="F61" s="70" t="s">
        <v>136</v>
      </c>
      <c r="G61" s="72">
        <v>3449.747852</v>
      </c>
      <c r="H61" s="80">
        <v>2553.8000000000002</v>
      </c>
      <c r="I61" s="118" t="s">
        <v>3308</v>
      </c>
      <c r="J61" s="72">
        <v>353.42059843699991</v>
      </c>
      <c r="K61" s="73">
        <v>1.6887277223399469E-4</v>
      </c>
      <c r="L61" s="73">
        <f t="shared" si="0"/>
        <v>8.9219110183841321E-3</v>
      </c>
      <c r="M61" s="73">
        <f>J61/'סכום נכסי הקרן'!$C$41</f>
        <v>1.1423795782217713E-3</v>
      </c>
    </row>
    <row r="62" spans="1:13">
      <c r="A62" s="69" t="s">
        <v>1772</v>
      </c>
      <c r="B62" s="54" t="s">
        <v>1773</v>
      </c>
      <c r="C62" s="70" t="s">
        <v>125</v>
      </c>
      <c r="D62" s="118" t="s">
        <v>3308</v>
      </c>
      <c r="E62" s="70" t="s">
        <v>1679</v>
      </c>
      <c r="F62" s="70" t="s">
        <v>143</v>
      </c>
      <c r="G62" s="72">
        <v>24650.395578</v>
      </c>
      <c r="H62" s="80">
        <v>247450</v>
      </c>
      <c r="I62" s="118" t="s">
        <v>3308</v>
      </c>
      <c r="J62" s="72">
        <v>1563.7904427000001</v>
      </c>
      <c r="K62" s="73">
        <v>3.0597026443716835E-6</v>
      </c>
      <c r="L62" s="73">
        <f t="shared" si="0"/>
        <v>3.9477040225927823E-2</v>
      </c>
      <c r="M62" s="73">
        <f>J62/'סכום נכסי הקרן'!$C$41</f>
        <v>5.0547202801969979E-3</v>
      </c>
    </row>
    <row r="63" spans="1:13">
      <c r="A63" s="69" t="s">
        <v>1774</v>
      </c>
      <c r="B63" s="54" t="s">
        <v>1775</v>
      </c>
      <c r="C63" s="70" t="s">
        <v>1531</v>
      </c>
      <c r="D63" s="118" t="s">
        <v>3308</v>
      </c>
      <c r="E63" s="70" t="s">
        <v>1679</v>
      </c>
      <c r="F63" s="70" t="s">
        <v>134</v>
      </c>
      <c r="G63" s="72">
        <v>6087.9224999999997</v>
      </c>
      <c r="H63" s="80">
        <v>4006</v>
      </c>
      <c r="I63" s="118" t="s">
        <v>3308</v>
      </c>
      <c r="J63" s="72">
        <v>884.56064999400007</v>
      </c>
      <c r="K63" s="73">
        <v>4.2558004194337641E-5</v>
      </c>
      <c r="L63" s="73">
        <f t="shared" si="0"/>
        <v>2.233025308799964E-2</v>
      </c>
      <c r="M63" s="73">
        <f>J63/'סכום נכסי הקרן'!$C$41</f>
        <v>2.859210885615237E-3</v>
      </c>
    </row>
    <row r="64" spans="1:13">
      <c r="A64" s="69" t="s">
        <v>1776</v>
      </c>
      <c r="B64" s="54" t="s">
        <v>1777</v>
      </c>
      <c r="C64" s="70" t="s">
        <v>124</v>
      </c>
      <c r="D64" s="118" t="s">
        <v>3308</v>
      </c>
      <c r="E64" s="70" t="s">
        <v>1679</v>
      </c>
      <c r="F64" s="70" t="s">
        <v>134</v>
      </c>
      <c r="G64" s="72">
        <v>249.49413300000001</v>
      </c>
      <c r="H64" s="80">
        <v>93137</v>
      </c>
      <c r="I64" s="118" t="s">
        <v>3308</v>
      </c>
      <c r="J64" s="72">
        <v>842.81088881999995</v>
      </c>
      <c r="K64" s="73">
        <v>1.3080167321031186E-5</v>
      </c>
      <c r="L64" s="73">
        <f t="shared" si="0"/>
        <v>2.127630304694221E-2</v>
      </c>
      <c r="M64" s="73">
        <f>J64/'סכום נכסי הקרן'!$C$41</f>
        <v>2.7242609852083546E-3</v>
      </c>
    </row>
    <row r="65" spans="1:13">
      <c r="A65" s="69" t="s">
        <v>1778</v>
      </c>
      <c r="B65" s="54" t="s">
        <v>1779</v>
      </c>
      <c r="C65" s="70" t="s">
        <v>124</v>
      </c>
      <c r="D65" s="118" t="s">
        <v>3308</v>
      </c>
      <c r="E65" s="70" t="s">
        <v>1679</v>
      </c>
      <c r="F65" s="70" t="s">
        <v>134</v>
      </c>
      <c r="G65" s="72">
        <v>2150.1435379999998</v>
      </c>
      <c r="H65" s="80">
        <v>5893.5</v>
      </c>
      <c r="I65" s="118" t="s">
        <v>3308</v>
      </c>
      <c r="J65" s="72">
        <v>459.60875892800004</v>
      </c>
      <c r="K65" s="73">
        <v>3.0498489900709219E-4</v>
      </c>
      <c r="L65" s="73">
        <f t="shared" si="0"/>
        <v>1.1602573445238911E-2</v>
      </c>
      <c r="M65" s="73">
        <f>J65/'סכום נכסי הקרן'!$C$41</f>
        <v>1.4856170310763434E-3</v>
      </c>
    </row>
    <row r="66" spans="1:13">
      <c r="A66" s="69" t="s">
        <v>1780</v>
      </c>
      <c r="B66" s="54" t="s">
        <v>1781</v>
      </c>
      <c r="C66" s="70" t="s">
        <v>29</v>
      </c>
      <c r="D66" s="118" t="s">
        <v>3308</v>
      </c>
      <c r="E66" s="70" t="s">
        <v>1679</v>
      </c>
      <c r="F66" s="70" t="s">
        <v>136</v>
      </c>
      <c r="G66" s="72">
        <v>423.495813</v>
      </c>
      <c r="H66" s="80">
        <v>19498</v>
      </c>
      <c r="I66" s="118" t="s">
        <v>3308</v>
      </c>
      <c r="J66" s="72">
        <v>331.25070391399998</v>
      </c>
      <c r="K66" s="73">
        <v>8.1292986467031386E-5</v>
      </c>
      <c r="L66" s="73">
        <f t="shared" si="0"/>
        <v>8.3622440745333027E-3</v>
      </c>
      <c r="M66" s="73">
        <f>J66/'סכום נכסי הקרן'!$C$41</f>
        <v>1.0707186878650353E-3</v>
      </c>
    </row>
    <row r="67" spans="1:13">
      <c r="A67" s="69" t="s">
        <v>1782</v>
      </c>
      <c r="B67" s="54" t="s">
        <v>1783</v>
      </c>
      <c r="C67" s="70" t="s">
        <v>1531</v>
      </c>
      <c r="D67" s="118" t="s">
        <v>3308</v>
      </c>
      <c r="E67" s="70" t="s">
        <v>1679</v>
      </c>
      <c r="F67" s="70" t="s">
        <v>134</v>
      </c>
      <c r="G67" s="72">
        <v>863.37810000000002</v>
      </c>
      <c r="H67" s="80">
        <v>4602</v>
      </c>
      <c r="I67" s="118" t="s">
        <v>3308</v>
      </c>
      <c r="J67" s="72">
        <v>144.110358408</v>
      </c>
      <c r="K67" s="73">
        <v>1.957679447504086E-5</v>
      </c>
      <c r="L67" s="73">
        <f t="shared" si="0"/>
        <v>3.6379877127416926E-3</v>
      </c>
      <c r="M67" s="73">
        <f>J67/'סכום נכסי הקרן'!$C$41</f>
        <v>4.6581532367832748E-4</v>
      </c>
    </row>
    <row r="68" spans="1:13">
      <c r="A68" s="69" t="s">
        <v>1784</v>
      </c>
      <c r="B68" s="54" t="s">
        <v>1785</v>
      </c>
      <c r="C68" s="70" t="s">
        <v>29</v>
      </c>
      <c r="D68" s="118" t="s">
        <v>3308</v>
      </c>
      <c r="E68" s="70" t="s">
        <v>1679</v>
      </c>
      <c r="F68" s="70" t="s">
        <v>136</v>
      </c>
      <c r="G68" s="72">
        <v>984.02965600000016</v>
      </c>
      <c r="H68" s="80">
        <v>20075</v>
      </c>
      <c r="I68" s="118" t="s">
        <v>3308</v>
      </c>
      <c r="J68" s="72">
        <v>792.46732282399989</v>
      </c>
      <c r="K68" s="73">
        <v>2.3991945775935639E-4</v>
      </c>
      <c r="L68" s="73">
        <f t="shared" si="0"/>
        <v>2.0005407071577809E-2</v>
      </c>
      <c r="M68" s="73">
        <f>J68/'סכום נכסי הקרן'!$C$41</f>
        <v>2.5615328874601349E-3</v>
      </c>
    </row>
    <row r="69" spans="1:13">
      <c r="A69" s="69" t="s">
        <v>1786</v>
      </c>
      <c r="B69" s="54" t="s">
        <v>1787</v>
      </c>
      <c r="C69" s="70" t="s">
        <v>1531</v>
      </c>
      <c r="D69" s="118" t="s">
        <v>3308</v>
      </c>
      <c r="E69" s="70" t="s">
        <v>1679</v>
      </c>
      <c r="F69" s="70" t="s">
        <v>134</v>
      </c>
      <c r="G69" s="72">
        <v>663.03785300000004</v>
      </c>
      <c r="H69" s="80">
        <v>8929</v>
      </c>
      <c r="I69" s="118" t="s">
        <v>3308</v>
      </c>
      <c r="J69" s="72">
        <v>214.728011248</v>
      </c>
      <c r="K69" s="73">
        <v>8.467916385696042E-6</v>
      </c>
      <c r="L69" s="73">
        <f t="shared" si="0"/>
        <v>5.4206919969627832E-3</v>
      </c>
      <c r="M69" s="73">
        <f>J69/'סכום נכסי הקרן'!$C$41</f>
        <v>6.9407639511316383E-4</v>
      </c>
    </row>
    <row r="70" spans="1:13">
      <c r="A70" s="69" t="s">
        <v>1788</v>
      </c>
      <c r="B70" s="54" t="s">
        <v>1789</v>
      </c>
      <c r="C70" s="70" t="s">
        <v>124</v>
      </c>
      <c r="D70" s="118" t="s">
        <v>3308</v>
      </c>
      <c r="E70" s="70" t="s">
        <v>1679</v>
      </c>
      <c r="F70" s="70" t="s">
        <v>134</v>
      </c>
      <c r="G70" s="72">
        <v>4582.5452999999998</v>
      </c>
      <c r="H70" s="80">
        <v>3163.375</v>
      </c>
      <c r="I70" s="118" t="s">
        <v>3308</v>
      </c>
      <c r="J70" s="72">
        <v>525.78113608199999</v>
      </c>
      <c r="K70" s="73">
        <v>1.8330181199999998E-4</v>
      </c>
      <c r="L70" s="73">
        <f t="shared" si="0"/>
        <v>1.3273059159580157E-2</v>
      </c>
      <c r="M70" s="73">
        <f>J70/'סכום נכסי הקרן'!$C$41</f>
        <v>1.6995094092722726E-3</v>
      </c>
    </row>
    <row r="71" spans="1:13">
      <c r="A71" s="69" t="s">
        <v>1790</v>
      </c>
      <c r="B71" s="54" t="s">
        <v>1791</v>
      </c>
      <c r="C71" s="70" t="s">
        <v>1531</v>
      </c>
      <c r="D71" s="118" t="s">
        <v>3308</v>
      </c>
      <c r="E71" s="70" t="s">
        <v>1679</v>
      </c>
      <c r="F71" s="70" t="s">
        <v>134</v>
      </c>
      <c r="G71" s="72">
        <v>1032.6799040000001</v>
      </c>
      <c r="H71" s="80">
        <v>19248</v>
      </c>
      <c r="I71" s="118" t="s">
        <v>3308</v>
      </c>
      <c r="J71" s="72">
        <v>720.939616699</v>
      </c>
      <c r="K71" s="73">
        <v>3.3997032294652049E-6</v>
      </c>
      <c r="L71" s="73">
        <f t="shared" si="0"/>
        <v>1.8199728986546395E-2</v>
      </c>
      <c r="M71" s="73">
        <f>J71/'סכום נכסי הקרן'!$C$41</f>
        <v>2.3303302039843613E-3</v>
      </c>
    </row>
    <row r="72" spans="1:13">
      <c r="A72" s="69" t="s">
        <v>1792</v>
      </c>
      <c r="B72" s="54" t="s">
        <v>1793</v>
      </c>
      <c r="C72" s="70" t="s">
        <v>1531</v>
      </c>
      <c r="D72" s="118" t="s">
        <v>3308</v>
      </c>
      <c r="E72" s="70" t="s">
        <v>1679</v>
      </c>
      <c r="F72" s="70" t="s">
        <v>134</v>
      </c>
      <c r="G72" s="72">
        <v>2955.4096500000001</v>
      </c>
      <c r="H72" s="80">
        <v>6333</v>
      </c>
      <c r="I72" s="118" t="s">
        <v>3308</v>
      </c>
      <c r="J72" s="72">
        <v>678.85141979900004</v>
      </c>
      <c r="K72" s="73">
        <v>1.3151276880954857E-5</v>
      </c>
      <c r="L72" s="73">
        <f t="shared" si="0"/>
        <v>1.7137235319435003E-2</v>
      </c>
      <c r="M72" s="73">
        <f>J72/'סכום נכסי הקרן'!$C$41</f>
        <v>2.1942863603731698E-3</v>
      </c>
    </row>
    <row r="73" spans="1:13">
      <c r="A73" s="69" t="s">
        <v>1794</v>
      </c>
      <c r="B73" s="54" t="s">
        <v>1795</v>
      </c>
      <c r="C73" s="70" t="s">
        <v>126</v>
      </c>
      <c r="D73" s="118" t="s">
        <v>3308</v>
      </c>
      <c r="E73" s="70" t="s">
        <v>1679</v>
      </c>
      <c r="F73" s="70" t="s">
        <v>138</v>
      </c>
      <c r="G73" s="72">
        <v>3542.0639999999999</v>
      </c>
      <c r="H73" s="80">
        <v>9441</v>
      </c>
      <c r="I73" s="118" t="s">
        <v>3308</v>
      </c>
      <c r="J73" s="72">
        <v>827.75582092299999</v>
      </c>
      <c r="K73" s="73">
        <v>2.3667941124180295E-5</v>
      </c>
      <c r="L73" s="73">
        <f t="shared" si="0"/>
        <v>2.0896246036267694E-2</v>
      </c>
      <c r="M73" s="73">
        <f>J73/'סכום נכסי הקרן'!$C$41</f>
        <v>2.6755977149000147E-3</v>
      </c>
    </row>
    <row r="74" spans="1:13">
      <c r="A74" s="120" t="s">
        <v>3308</v>
      </c>
      <c r="B74" s="120" t="s">
        <v>3308</v>
      </c>
      <c r="C74" s="121" t="s">
        <v>3308</v>
      </c>
      <c r="D74" s="121" t="s">
        <v>3308</v>
      </c>
      <c r="E74" s="121" t="s">
        <v>3308</v>
      </c>
      <c r="F74" s="121" t="s">
        <v>3308</v>
      </c>
      <c r="G74" s="121" t="s">
        <v>3308</v>
      </c>
      <c r="H74" s="121" t="s">
        <v>3308</v>
      </c>
      <c r="I74" s="121" t="s">
        <v>3308</v>
      </c>
      <c r="J74" s="121" t="s">
        <v>3308</v>
      </c>
      <c r="K74" s="121" t="s">
        <v>3308</v>
      </c>
      <c r="L74" s="121" t="s">
        <v>3308</v>
      </c>
      <c r="M74" s="121" t="s">
        <v>3308</v>
      </c>
    </row>
    <row r="75" spans="1:13">
      <c r="A75" s="120" t="s">
        <v>3308</v>
      </c>
      <c r="B75" s="120" t="s">
        <v>3308</v>
      </c>
      <c r="C75" s="121" t="s">
        <v>3308</v>
      </c>
      <c r="D75" s="121" t="s">
        <v>3308</v>
      </c>
      <c r="E75" s="121" t="s">
        <v>3308</v>
      </c>
      <c r="F75" s="121" t="s">
        <v>3308</v>
      </c>
      <c r="G75" s="121" t="s">
        <v>3308</v>
      </c>
      <c r="H75" s="121" t="s">
        <v>3308</v>
      </c>
      <c r="I75" s="121" t="s">
        <v>3308</v>
      </c>
      <c r="J75" s="121" t="s">
        <v>3308</v>
      </c>
      <c r="K75" s="121" t="s">
        <v>3308</v>
      </c>
      <c r="L75" s="121" t="s">
        <v>3308</v>
      </c>
      <c r="M75" s="121" t="s">
        <v>3308</v>
      </c>
    </row>
    <row r="76" spans="1:13">
      <c r="A76" s="120" t="s">
        <v>3308</v>
      </c>
      <c r="B76" s="120" t="s">
        <v>3308</v>
      </c>
      <c r="C76" s="121" t="s">
        <v>3308</v>
      </c>
      <c r="D76" s="121" t="s">
        <v>3308</v>
      </c>
      <c r="E76" s="121" t="s">
        <v>3308</v>
      </c>
      <c r="F76" s="121" t="s">
        <v>3308</v>
      </c>
      <c r="G76" s="121" t="s">
        <v>3308</v>
      </c>
      <c r="H76" s="121" t="s">
        <v>3308</v>
      </c>
      <c r="I76" s="121" t="s">
        <v>3308</v>
      </c>
      <c r="J76" s="121" t="s">
        <v>3308</v>
      </c>
      <c r="K76" s="121" t="s">
        <v>3308</v>
      </c>
      <c r="L76" s="121" t="s">
        <v>3308</v>
      </c>
      <c r="M76" s="121" t="s">
        <v>3308</v>
      </c>
    </row>
    <row r="77" spans="1:13">
      <c r="A77" s="86" t="s">
        <v>213</v>
      </c>
      <c r="B77" s="120" t="s">
        <v>3308</v>
      </c>
      <c r="C77" s="121" t="s">
        <v>3308</v>
      </c>
      <c r="D77" s="121" t="s">
        <v>3308</v>
      </c>
      <c r="E77" s="121" t="s">
        <v>3308</v>
      </c>
      <c r="F77" s="121" t="s">
        <v>3308</v>
      </c>
      <c r="G77" s="121" t="s">
        <v>3308</v>
      </c>
      <c r="H77" s="121" t="s">
        <v>3308</v>
      </c>
      <c r="I77" s="121" t="s">
        <v>3308</v>
      </c>
      <c r="J77" s="121" t="s">
        <v>3308</v>
      </c>
      <c r="K77" s="121" t="s">
        <v>3308</v>
      </c>
      <c r="L77" s="121" t="s">
        <v>3308</v>
      </c>
      <c r="M77" s="121" t="s">
        <v>3308</v>
      </c>
    </row>
    <row r="78" spans="1:13">
      <c r="A78" s="86" t="s">
        <v>115</v>
      </c>
      <c r="B78" s="120" t="s">
        <v>3308</v>
      </c>
      <c r="C78" s="121" t="s">
        <v>3308</v>
      </c>
      <c r="D78" s="121" t="s">
        <v>3308</v>
      </c>
      <c r="E78" s="121" t="s">
        <v>3308</v>
      </c>
      <c r="F78" s="121" t="s">
        <v>3308</v>
      </c>
      <c r="G78" s="121" t="s">
        <v>3308</v>
      </c>
      <c r="H78" s="121" t="s">
        <v>3308</v>
      </c>
      <c r="I78" s="121" t="s">
        <v>3308</v>
      </c>
      <c r="J78" s="121" t="s">
        <v>3308</v>
      </c>
      <c r="K78" s="121" t="s">
        <v>3308</v>
      </c>
      <c r="L78" s="121" t="s">
        <v>3308</v>
      </c>
      <c r="M78" s="121" t="s">
        <v>3308</v>
      </c>
    </row>
    <row r="79" spans="1:13">
      <c r="A79" s="86" t="s">
        <v>196</v>
      </c>
      <c r="B79" s="120" t="s">
        <v>3308</v>
      </c>
      <c r="C79" s="121" t="s">
        <v>3308</v>
      </c>
      <c r="D79" s="121" t="s">
        <v>3308</v>
      </c>
      <c r="E79" s="121" t="s">
        <v>3308</v>
      </c>
      <c r="F79" s="121" t="s">
        <v>3308</v>
      </c>
      <c r="G79" s="121" t="s">
        <v>3308</v>
      </c>
      <c r="H79" s="121" t="s">
        <v>3308</v>
      </c>
      <c r="I79" s="121" t="s">
        <v>3308</v>
      </c>
      <c r="J79" s="121" t="s">
        <v>3308</v>
      </c>
      <c r="K79" s="121" t="s">
        <v>3308</v>
      </c>
      <c r="L79" s="121" t="s">
        <v>3308</v>
      </c>
      <c r="M79" s="121" t="s">
        <v>3308</v>
      </c>
    </row>
    <row r="80" spans="1:13">
      <c r="A80" s="86" t="s">
        <v>204</v>
      </c>
      <c r="B80" s="120" t="s">
        <v>3308</v>
      </c>
      <c r="C80" s="121" t="s">
        <v>3308</v>
      </c>
      <c r="D80" s="121" t="s">
        <v>3308</v>
      </c>
      <c r="E80" s="121" t="s">
        <v>3308</v>
      </c>
      <c r="F80" s="121" t="s">
        <v>3308</v>
      </c>
      <c r="G80" s="121" t="s">
        <v>3308</v>
      </c>
      <c r="H80" s="121" t="s">
        <v>3308</v>
      </c>
      <c r="I80" s="121" t="s">
        <v>3308</v>
      </c>
      <c r="J80" s="121" t="s">
        <v>3308</v>
      </c>
      <c r="K80" s="121" t="s">
        <v>3308</v>
      </c>
      <c r="L80" s="121" t="s">
        <v>3308</v>
      </c>
      <c r="M80" s="121" t="s">
        <v>3308</v>
      </c>
    </row>
    <row r="81" spans="1:13">
      <c r="A81" s="86" t="s">
        <v>211</v>
      </c>
      <c r="B81" s="120" t="s">
        <v>3308</v>
      </c>
      <c r="C81" s="121" t="s">
        <v>3308</v>
      </c>
      <c r="D81" s="121" t="s">
        <v>3308</v>
      </c>
      <c r="E81" s="121" t="s">
        <v>3308</v>
      </c>
      <c r="F81" s="121" t="s">
        <v>3308</v>
      </c>
      <c r="G81" s="121" t="s">
        <v>3308</v>
      </c>
      <c r="H81" s="121" t="s">
        <v>3308</v>
      </c>
      <c r="I81" s="121" t="s">
        <v>3308</v>
      </c>
      <c r="J81" s="121" t="s">
        <v>3308</v>
      </c>
      <c r="K81" s="121" t="s">
        <v>3308</v>
      </c>
      <c r="L81" s="121" t="s">
        <v>3308</v>
      </c>
      <c r="M81" s="121" t="s">
        <v>3308</v>
      </c>
    </row>
    <row r="82" spans="1:13" hidden="1">
      <c r="C82" s="1"/>
      <c r="D82" s="1"/>
      <c r="E82" s="1"/>
      <c r="F82" s="1"/>
    </row>
    <row r="83" spans="1:13" hidden="1">
      <c r="C83" s="1"/>
      <c r="D83" s="1"/>
      <c r="E83" s="1"/>
      <c r="F83" s="1"/>
    </row>
    <row r="84" spans="1:13" hidden="1">
      <c r="C84" s="1"/>
      <c r="D84" s="1"/>
      <c r="E84" s="1"/>
      <c r="F84" s="1"/>
    </row>
    <row r="85" spans="1:13" hidden="1">
      <c r="C85" s="1"/>
      <c r="D85" s="1"/>
      <c r="E85" s="1"/>
      <c r="F85" s="1"/>
    </row>
    <row r="86" spans="1:13" hidden="1">
      <c r="C86" s="1"/>
      <c r="D86" s="1"/>
      <c r="E86" s="1"/>
      <c r="F86" s="1"/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A95" s="1"/>
      <c r="B95" s="1"/>
      <c r="C95" s="1"/>
      <c r="D95" s="1"/>
      <c r="E95" s="1"/>
      <c r="F95" s="1"/>
    </row>
    <row r="96" spans="1:13" hidden="1">
      <c r="A96" s="1"/>
      <c r="B96" s="1"/>
      <c r="C96" s="1"/>
      <c r="D96" s="1"/>
      <c r="E96" s="1"/>
      <c r="F96" s="1"/>
    </row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pans="1:6" hidden="1">
      <c r="A225" s="1"/>
      <c r="B225" s="1"/>
      <c r="C225" s="1"/>
      <c r="D225" s="1"/>
      <c r="E225" s="1"/>
      <c r="F225" s="1"/>
    </row>
    <row r="226" spans="1:6" hidden="1">
      <c r="A226" s="1"/>
      <c r="B226" s="1"/>
      <c r="C226" s="1"/>
      <c r="D226" s="1"/>
      <c r="E226" s="1"/>
      <c r="F226" s="1"/>
    </row>
    <row r="227" spans="1:6" hidden="1">
      <c r="A227" s="1"/>
      <c r="B227" s="1"/>
      <c r="C227" s="1"/>
      <c r="D227" s="1"/>
      <c r="E227" s="1"/>
      <c r="F227" s="1"/>
    </row>
    <row r="228" spans="1:6" hidden="1">
      <c r="A228" s="1"/>
      <c r="B228" s="1"/>
      <c r="C228" s="1"/>
      <c r="D228" s="1"/>
      <c r="E228" s="1"/>
      <c r="F228" s="1"/>
    </row>
    <row r="229" spans="1:6" hidden="1">
      <c r="A229" s="1"/>
      <c r="B229" s="1"/>
      <c r="C229" s="1"/>
      <c r="D229" s="1"/>
      <c r="E229" s="1"/>
      <c r="F229" s="1"/>
    </row>
    <row r="230" spans="1:6" hidden="1">
      <c r="A230" s="1"/>
      <c r="B230" s="1"/>
      <c r="C230" s="1"/>
      <c r="D230" s="1"/>
      <c r="E230" s="1"/>
      <c r="F230" s="1"/>
    </row>
    <row r="231" spans="1:6" hidden="1">
      <c r="A231" s="1"/>
      <c r="B231" s="1"/>
      <c r="C231" s="1"/>
      <c r="D231" s="1"/>
      <c r="E231" s="1"/>
      <c r="F231" s="1"/>
    </row>
    <row r="232" spans="1:6" hidden="1">
      <c r="A232" s="1"/>
      <c r="B232" s="1"/>
      <c r="C232" s="1"/>
      <c r="D232" s="1"/>
      <c r="E232" s="1"/>
      <c r="F232" s="1"/>
    </row>
    <row r="233" spans="1:6" hidden="1">
      <c r="A233" s="1"/>
      <c r="B233" s="1"/>
      <c r="C233" s="1"/>
      <c r="D233" s="1"/>
      <c r="E233" s="1"/>
      <c r="F233" s="1"/>
    </row>
    <row r="234" spans="1:6" hidden="1">
      <c r="A234" s="1"/>
      <c r="B234" s="1"/>
      <c r="C234" s="1"/>
      <c r="D234" s="1"/>
      <c r="E234" s="1"/>
      <c r="F234" s="1"/>
    </row>
    <row r="235" spans="1:6" hidden="1">
      <c r="A235" s="1"/>
      <c r="B235" s="1"/>
      <c r="C235" s="1"/>
      <c r="D235" s="1"/>
      <c r="E235" s="1"/>
      <c r="F235" s="1"/>
    </row>
    <row r="236" spans="1:6" hidden="1">
      <c r="A236" s="1"/>
      <c r="B236" s="1"/>
      <c r="C236" s="1"/>
      <c r="D236" s="1"/>
      <c r="E236" s="1"/>
      <c r="F236" s="1"/>
    </row>
    <row r="237" spans="1:6" hidden="1">
      <c r="A237" s="1"/>
      <c r="B237" s="1"/>
      <c r="C237" s="1"/>
      <c r="D237" s="1"/>
      <c r="E237" s="1"/>
      <c r="F237" s="1"/>
    </row>
    <row r="238" spans="1:6" hidden="1">
      <c r="A238" s="1"/>
      <c r="B238" s="1"/>
      <c r="C238" s="1"/>
      <c r="D238" s="1"/>
      <c r="E238" s="1"/>
      <c r="F238" s="1"/>
    </row>
    <row r="239" spans="1:6" hidden="1">
      <c r="C239" s="1"/>
      <c r="D239" s="1"/>
      <c r="E239" s="1"/>
      <c r="F239" s="1"/>
    </row>
    <row r="240" spans="1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44" style="2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221</v>
      </c>
    </row>
    <row r="2" spans="1:14">
      <c r="A2" s="36" t="s">
        <v>147</v>
      </c>
      <c r="B2" s="36" t="s">
        <v>222</v>
      </c>
    </row>
    <row r="3" spans="1:14">
      <c r="A3" s="36" t="s">
        <v>149</v>
      </c>
      <c r="B3" s="36" t="s">
        <v>223</v>
      </c>
    </row>
    <row r="4" spans="1:14">
      <c r="A4" s="36" t="s">
        <v>150</v>
      </c>
      <c r="B4" s="36">
        <v>9454</v>
      </c>
    </row>
    <row r="5" spans="1:14" ht="18.75">
      <c r="A5" s="146" t="s">
        <v>96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8"/>
    </row>
    <row r="6" spans="1:14" s="3" customFormat="1">
      <c r="A6" s="37" t="s">
        <v>118</v>
      </c>
      <c r="B6" s="38" t="s">
        <v>48</v>
      </c>
      <c r="C6" s="38" t="s">
        <v>122</v>
      </c>
      <c r="D6" s="38" t="s">
        <v>120</v>
      </c>
      <c r="E6" s="38" t="s">
        <v>70</v>
      </c>
      <c r="F6" s="38" t="s">
        <v>14</v>
      </c>
      <c r="G6" s="38" t="s">
        <v>71</v>
      </c>
      <c r="H6" s="38" t="s">
        <v>106</v>
      </c>
      <c r="I6" s="38" t="s">
        <v>198</v>
      </c>
      <c r="J6" s="38" t="s">
        <v>197</v>
      </c>
      <c r="K6" s="38" t="s">
        <v>66</v>
      </c>
      <c r="L6" s="38" t="s">
        <v>63</v>
      </c>
      <c r="M6" s="38" t="s">
        <v>151</v>
      </c>
      <c r="N6" s="130" t="s">
        <v>153</v>
      </c>
    </row>
    <row r="7" spans="1:14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114" t="s">
        <v>3308</v>
      </c>
      <c r="G7" s="114" t="s">
        <v>3308</v>
      </c>
      <c r="H7" s="114" t="s">
        <v>3308</v>
      </c>
      <c r="I7" s="26" t="s">
        <v>205</v>
      </c>
      <c r="J7" s="114" t="s">
        <v>3308</v>
      </c>
      <c r="K7" s="26" t="s">
        <v>201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32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118" t="s">
        <v>3308</v>
      </c>
      <c r="I9" s="118" t="s">
        <v>3308</v>
      </c>
      <c r="J9" s="118" t="s">
        <v>3308</v>
      </c>
      <c r="K9" s="72">
        <v>3733.1829978310002</v>
      </c>
      <c r="L9" s="118" t="s">
        <v>3308</v>
      </c>
      <c r="M9" s="73">
        <f>IFERROR(K9/$K$9,0)</f>
        <v>1</v>
      </c>
      <c r="N9" s="73">
        <f>K9/'סכום נכסי הקרן'!$C$41</f>
        <v>1.2066959417044519E-2</v>
      </c>
    </row>
    <row r="10" spans="1:14" s="4" customFormat="1" ht="20.25">
      <c r="A10" s="88" t="s">
        <v>189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118" t="s">
        <v>3308</v>
      </c>
      <c r="I10" s="118" t="s">
        <v>3308</v>
      </c>
      <c r="J10" s="118" t="s">
        <v>3308</v>
      </c>
      <c r="K10" s="72">
        <v>3733.1829978310002</v>
      </c>
      <c r="L10" s="118" t="s">
        <v>3308</v>
      </c>
      <c r="M10" s="73">
        <f t="shared" ref="M10:M23" si="0">IFERROR(K10/$K$9,0)</f>
        <v>1</v>
      </c>
      <c r="N10" s="73">
        <f>K10/'סכום נכסי הקרן'!$C$41</f>
        <v>1.2066959417044519E-2</v>
      </c>
    </row>
    <row r="11" spans="1:14">
      <c r="A11" s="68" t="s">
        <v>56</v>
      </c>
      <c r="B11" s="117" t="s">
        <v>3308</v>
      </c>
      <c r="C11" s="117" t="s">
        <v>3308</v>
      </c>
      <c r="D11" s="117" t="s">
        <v>3308</v>
      </c>
      <c r="E11" s="117" t="s">
        <v>3308</v>
      </c>
      <c r="F11" s="117" t="s">
        <v>3308</v>
      </c>
      <c r="G11" s="117" t="s">
        <v>3308</v>
      </c>
      <c r="H11" s="117" t="s">
        <v>3308</v>
      </c>
      <c r="I11" s="117" t="s">
        <v>3308</v>
      </c>
      <c r="J11" s="117" t="s">
        <v>3308</v>
      </c>
      <c r="K11" s="66">
        <v>2257.293645534</v>
      </c>
      <c r="L11" s="117" t="s">
        <v>3308</v>
      </c>
      <c r="M11" s="67">
        <f t="shared" si="0"/>
        <v>0.60465657505820103</v>
      </c>
      <c r="N11" s="67">
        <f>K11/'סכום נכסי הקרן'!$C$41</f>
        <v>7.2963663524764442E-3</v>
      </c>
    </row>
    <row r="12" spans="1:14">
      <c r="A12" s="69" t="s">
        <v>1796</v>
      </c>
      <c r="B12" s="54" t="s">
        <v>1797</v>
      </c>
      <c r="C12" s="70" t="s">
        <v>29</v>
      </c>
      <c r="D12" s="118" t="s">
        <v>3308</v>
      </c>
      <c r="E12" s="70" t="s">
        <v>1711</v>
      </c>
      <c r="F12" s="54" t="s">
        <v>808</v>
      </c>
      <c r="G12" s="54" t="s">
        <v>809</v>
      </c>
      <c r="H12" s="70" t="s">
        <v>136</v>
      </c>
      <c r="I12" s="72">
        <v>55.15887699999999</v>
      </c>
      <c r="J12" s="80">
        <v>109226.59639999999</v>
      </c>
      <c r="K12" s="72">
        <v>241.691532916</v>
      </c>
      <c r="L12" s="73">
        <v>1.7793859389652223E-4</v>
      </c>
      <c r="M12" s="73">
        <f t="shared" si="0"/>
        <v>6.4741410495125495E-2</v>
      </c>
      <c r="N12" s="73">
        <f>K12/'סכום נכסי הקרן'!$C$41</f>
        <v>7.8123197304689953E-4</v>
      </c>
    </row>
    <row r="13" spans="1:14">
      <c r="A13" s="69" t="s">
        <v>1798</v>
      </c>
      <c r="B13" s="54" t="s">
        <v>1799</v>
      </c>
      <c r="C13" s="70" t="s">
        <v>29</v>
      </c>
      <c r="D13" s="118" t="s">
        <v>3308</v>
      </c>
      <c r="E13" s="70" t="s">
        <v>1711</v>
      </c>
      <c r="F13" s="54" t="s">
        <v>821</v>
      </c>
      <c r="G13" s="54" t="s">
        <v>809</v>
      </c>
      <c r="H13" s="70" t="s">
        <v>134</v>
      </c>
      <c r="I13" s="72">
        <v>9.6410979999999995</v>
      </c>
      <c r="J13" s="80">
        <v>1016194</v>
      </c>
      <c r="K13" s="72">
        <v>355.34524129199997</v>
      </c>
      <c r="L13" s="73">
        <v>6.7043631585313591E-5</v>
      </c>
      <c r="M13" s="73">
        <f t="shared" si="0"/>
        <v>9.5185594035560941E-2</v>
      </c>
      <c r="N13" s="73">
        <f>K13/'סכום נכסי הקרן'!$C$41</f>
        <v>1.1486007003143886E-3</v>
      </c>
    </row>
    <row r="14" spans="1:14">
      <c r="A14" s="69" t="s">
        <v>1800</v>
      </c>
      <c r="B14" s="54" t="s">
        <v>1801</v>
      </c>
      <c r="C14" s="70" t="s">
        <v>29</v>
      </c>
      <c r="D14" s="118" t="s">
        <v>3308</v>
      </c>
      <c r="E14" s="70" t="s">
        <v>1711</v>
      </c>
      <c r="F14" s="54" t="s">
        <v>1802</v>
      </c>
      <c r="G14" s="54" t="s">
        <v>809</v>
      </c>
      <c r="H14" s="70" t="s">
        <v>136</v>
      </c>
      <c r="I14" s="72">
        <v>33.344200999999998</v>
      </c>
      <c r="J14" s="80">
        <v>244579</v>
      </c>
      <c r="K14" s="72">
        <v>327.15766492800003</v>
      </c>
      <c r="L14" s="73">
        <v>1.3132577303917156E-4</v>
      </c>
      <c r="M14" s="73">
        <f t="shared" si="0"/>
        <v>8.7635046317868809E-2</v>
      </c>
      <c r="N14" s="73">
        <f>K14/'סכום נכסי הקרן'!$C$41</f>
        <v>1.0574885474285397E-3</v>
      </c>
    </row>
    <row r="15" spans="1:14">
      <c r="A15" s="69" t="s">
        <v>1803</v>
      </c>
      <c r="B15" s="54" t="s">
        <v>1804</v>
      </c>
      <c r="C15" s="70" t="s">
        <v>29</v>
      </c>
      <c r="D15" s="118" t="s">
        <v>3308</v>
      </c>
      <c r="E15" s="70" t="s">
        <v>1711</v>
      </c>
      <c r="F15" s="54" t="s">
        <v>1805</v>
      </c>
      <c r="G15" s="54" t="s">
        <v>809</v>
      </c>
      <c r="H15" s="70" t="s">
        <v>134</v>
      </c>
      <c r="I15" s="72">
        <v>130.029493</v>
      </c>
      <c r="J15" s="80">
        <v>129297.8</v>
      </c>
      <c r="K15" s="72">
        <v>609.79033762400002</v>
      </c>
      <c r="L15" s="73">
        <v>2.3400870922324533E-4</v>
      </c>
      <c r="M15" s="73">
        <f t="shared" si="0"/>
        <v>0.16334327515642591</v>
      </c>
      <c r="N15" s="73">
        <f>K15/'סכום נכסי הקרן'!$C$41</f>
        <v>1.9710566723597275E-3</v>
      </c>
    </row>
    <row r="16" spans="1:14">
      <c r="A16" s="69" t="s">
        <v>1806</v>
      </c>
      <c r="B16" s="54" t="s">
        <v>1807</v>
      </c>
      <c r="C16" s="70" t="s">
        <v>29</v>
      </c>
      <c r="D16" s="118" t="s">
        <v>3308</v>
      </c>
      <c r="E16" s="70" t="s">
        <v>1711</v>
      </c>
      <c r="F16" s="54" t="s">
        <v>1805</v>
      </c>
      <c r="G16" s="54" t="s">
        <v>809</v>
      </c>
      <c r="H16" s="70" t="s">
        <v>137</v>
      </c>
      <c r="I16" s="72">
        <v>21399.724402</v>
      </c>
      <c r="J16" s="80">
        <v>129.5</v>
      </c>
      <c r="K16" s="72">
        <v>131.02393213600001</v>
      </c>
      <c r="L16" s="73">
        <v>9.4352677199552559E-5</v>
      </c>
      <c r="M16" s="73">
        <f t="shared" si="0"/>
        <v>3.5097109413635932E-2</v>
      </c>
      <c r="N16" s="73">
        <f>K16/'סכום נכסי הקרן'!$C$41</f>
        <v>4.2351539494991594E-4</v>
      </c>
    </row>
    <row r="17" spans="1:14">
      <c r="A17" s="69" t="s">
        <v>1808</v>
      </c>
      <c r="B17" s="54" t="s">
        <v>1809</v>
      </c>
      <c r="C17" s="70" t="s">
        <v>29</v>
      </c>
      <c r="D17" s="118" t="s">
        <v>3308</v>
      </c>
      <c r="E17" s="70" t="s">
        <v>1711</v>
      </c>
      <c r="F17" s="54" t="s">
        <v>650</v>
      </c>
      <c r="G17" s="118" t="s">
        <v>3308</v>
      </c>
      <c r="H17" s="70" t="s">
        <v>137</v>
      </c>
      <c r="I17" s="72">
        <v>768.69288700000004</v>
      </c>
      <c r="J17" s="80">
        <v>16674.439999999999</v>
      </c>
      <c r="K17" s="72">
        <v>592.28493663799998</v>
      </c>
      <c r="L17" s="73">
        <v>1.021200926690564E-3</v>
      </c>
      <c r="M17" s="73">
        <f t="shared" si="0"/>
        <v>0.15865413963958391</v>
      </c>
      <c r="N17" s="73">
        <f>K17/'סכום נכסי הקרן'!$C$41</f>
        <v>1.914473064376973E-3</v>
      </c>
    </row>
    <row r="18" spans="1:14">
      <c r="A18" s="119" t="s">
        <v>3308</v>
      </c>
      <c r="B18" s="118" t="s">
        <v>3308</v>
      </c>
      <c r="C18" s="118" t="s">
        <v>3308</v>
      </c>
      <c r="D18" s="118" t="s">
        <v>3308</v>
      </c>
      <c r="E18" s="118" t="s">
        <v>3308</v>
      </c>
      <c r="F18" s="118" t="s">
        <v>3308</v>
      </c>
      <c r="G18" s="118" t="s">
        <v>3308</v>
      </c>
      <c r="H18" s="118" t="s">
        <v>3308</v>
      </c>
      <c r="I18" s="118" t="s">
        <v>3308</v>
      </c>
      <c r="J18" s="118" t="s">
        <v>3308</v>
      </c>
      <c r="K18" s="118" t="s">
        <v>3308</v>
      </c>
      <c r="L18" s="118" t="s">
        <v>3308</v>
      </c>
      <c r="M18" s="118" t="s">
        <v>3308</v>
      </c>
      <c r="N18" s="118" t="s">
        <v>3308</v>
      </c>
    </row>
    <row r="19" spans="1:14">
      <c r="A19" s="68" t="s">
        <v>31</v>
      </c>
      <c r="B19" s="117" t="s">
        <v>3308</v>
      </c>
      <c r="C19" s="117" t="s">
        <v>3308</v>
      </c>
      <c r="D19" s="117" t="s">
        <v>3308</v>
      </c>
      <c r="E19" s="117" t="s">
        <v>3308</v>
      </c>
      <c r="F19" s="117" t="s">
        <v>3308</v>
      </c>
      <c r="G19" s="117" t="s">
        <v>3308</v>
      </c>
      <c r="H19" s="117" t="s">
        <v>3308</v>
      </c>
      <c r="I19" s="117" t="s">
        <v>3308</v>
      </c>
      <c r="J19" s="117" t="s">
        <v>3308</v>
      </c>
      <c r="K19" s="66">
        <v>1475.889352297</v>
      </c>
      <c r="L19" s="117" t="s">
        <v>3308</v>
      </c>
      <c r="M19" s="67">
        <f t="shared" si="0"/>
        <v>0.39534342494179892</v>
      </c>
      <c r="N19" s="67">
        <f>K19/'סכום נכסי הקרן'!$C$41</f>
        <v>4.7705930645680732E-3</v>
      </c>
    </row>
    <row r="20" spans="1:14">
      <c r="A20" s="69" t="s">
        <v>1810</v>
      </c>
      <c r="B20" s="54" t="s">
        <v>1811</v>
      </c>
      <c r="C20" s="70" t="s">
        <v>29</v>
      </c>
      <c r="D20" s="118" t="s">
        <v>3308</v>
      </c>
      <c r="E20" s="70" t="s">
        <v>1679</v>
      </c>
      <c r="F20" s="54" t="s">
        <v>650</v>
      </c>
      <c r="G20" s="118" t="s">
        <v>3308</v>
      </c>
      <c r="H20" s="70" t="s">
        <v>134</v>
      </c>
      <c r="I20" s="72">
        <v>251.48654399999998</v>
      </c>
      <c r="J20" s="80">
        <v>22796</v>
      </c>
      <c r="K20" s="72">
        <v>207.93182080800003</v>
      </c>
      <c r="L20" s="73">
        <v>2.9499751240663295E-5</v>
      </c>
      <c r="M20" s="73">
        <f t="shared" si="0"/>
        <v>5.5698266312904983E-2</v>
      </c>
      <c r="N20" s="73">
        <f>K20/'סכום נכסי הקרן'!$C$41</f>
        <v>6.7210871919756222E-4</v>
      </c>
    </row>
    <row r="21" spans="1:14">
      <c r="A21" s="69" t="s">
        <v>1812</v>
      </c>
      <c r="B21" s="54" t="s">
        <v>1813</v>
      </c>
      <c r="C21" s="70" t="s">
        <v>29</v>
      </c>
      <c r="D21" s="118" t="s">
        <v>3308</v>
      </c>
      <c r="E21" s="70" t="s">
        <v>1679</v>
      </c>
      <c r="F21" s="54" t="s">
        <v>650</v>
      </c>
      <c r="G21" s="118" t="s">
        <v>3308</v>
      </c>
      <c r="H21" s="70" t="s">
        <v>134</v>
      </c>
      <c r="I21" s="72">
        <v>1413.7705699999999</v>
      </c>
      <c r="J21" s="80">
        <v>4107</v>
      </c>
      <c r="K21" s="72">
        <v>210.59652232900001</v>
      </c>
      <c r="L21" s="73">
        <v>1.9572557389493574E-5</v>
      </c>
      <c r="M21" s="73">
        <f t="shared" si="0"/>
        <v>5.641205439201822E-2</v>
      </c>
      <c r="N21" s="73">
        <f>K21/'סכום נכסי הקרן'!$C$41</f>
        <v>6.8072197098059185E-4</v>
      </c>
    </row>
    <row r="22" spans="1:14">
      <c r="A22" s="69" t="s">
        <v>1814</v>
      </c>
      <c r="B22" s="54" t="s">
        <v>1815</v>
      </c>
      <c r="C22" s="70" t="s">
        <v>29</v>
      </c>
      <c r="D22" s="118" t="s">
        <v>3308</v>
      </c>
      <c r="E22" s="70" t="s">
        <v>1679</v>
      </c>
      <c r="F22" s="54" t="s">
        <v>650</v>
      </c>
      <c r="G22" s="118" t="s">
        <v>3308</v>
      </c>
      <c r="H22" s="70" t="s">
        <v>134</v>
      </c>
      <c r="I22" s="72">
        <v>3719.1671999999999</v>
      </c>
      <c r="J22" s="80">
        <v>1264.03</v>
      </c>
      <c r="K22" s="72">
        <v>170.51030848099998</v>
      </c>
      <c r="L22" s="73">
        <v>1.2158245757246848E-5</v>
      </c>
      <c r="M22" s="73">
        <f t="shared" si="0"/>
        <v>4.5674243287850448E-2</v>
      </c>
      <c r="N22" s="73">
        <f>K22/'סכום נכסי הקרן'!$C$41</f>
        <v>5.5114924015870934E-4</v>
      </c>
    </row>
    <row r="23" spans="1:14">
      <c r="A23" s="69" t="s">
        <v>1816</v>
      </c>
      <c r="B23" s="54" t="s">
        <v>1817</v>
      </c>
      <c r="C23" s="70" t="s">
        <v>127</v>
      </c>
      <c r="D23" s="118" t="s">
        <v>3308</v>
      </c>
      <c r="E23" s="70" t="s">
        <v>1679</v>
      </c>
      <c r="F23" s="54" t="s">
        <v>650</v>
      </c>
      <c r="G23" s="118" t="s">
        <v>3308</v>
      </c>
      <c r="H23" s="70" t="s">
        <v>134</v>
      </c>
      <c r="I23" s="72">
        <v>1918.3703389999996</v>
      </c>
      <c r="J23" s="80">
        <v>12745.9</v>
      </c>
      <c r="K23" s="72">
        <v>886.85070067900006</v>
      </c>
      <c r="L23" s="73">
        <v>2.0965290018066105E-5</v>
      </c>
      <c r="M23" s="73">
        <f t="shared" si="0"/>
        <v>0.23755886094902531</v>
      </c>
      <c r="N23" s="73">
        <f>K23/'סכום נכסי הקרן'!$C$41</f>
        <v>2.8666131342312104E-3</v>
      </c>
    </row>
    <row r="24" spans="1:14">
      <c r="A24" s="119" t="s">
        <v>3308</v>
      </c>
      <c r="B24" s="118" t="s">
        <v>3308</v>
      </c>
      <c r="C24" s="118" t="s">
        <v>3308</v>
      </c>
      <c r="D24" s="118" t="s">
        <v>3308</v>
      </c>
      <c r="E24" s="118" t="s">
        <v>3308</v>
      </c>
      <c r="F24" s="118" t="s">
        <v>3308</v>
      </c>
      <c r="G24" s="118" t="s">
        <v>3308</v>
      </c>
      <c r="H24" s="118" t="s">
        <v>3308</v>
      </c>
      <c r="I24" s="118" t="s">
        <v>3308</v>
      </c>
      <c r="J24" s="118" t="s">
        <v>3308</v>
      </c>
      <c r="K24" s="118" t="s">
        <v>3308</v>
      </c>
      <c r="L24" s="118" t="s">
        <v>3308</v>
      </c>
      <c r="M24" s="118" t="s">
        <v>3308</v>
      </c>
      <c r="N24" s="118" t="s">
        <v>3308</v>
      </c>
    </row>
    <row r="25" spans="1:14">
      <c r="A25" s="118" t="s">
        <v>3308</v>
      </c>
      <c r="B25" s="118" t="s">
        <v>3308</v>
      </c>
      <c r="C25" s="118" t="s">
        <v>3308</v>
      </c>
      <c r="D25" s="118" t="s">
        <v>3308</v>
      </c>
      <c r="E25" s="118" t="s">
        <v>3308</v>
      </c>
      <c r="F25" s="118" t="s">
        <v>3308</v>
      </c>
      <c r="G25" s="118" t="s">
        <v>3308</v>
      </c>
      <c r="H25" s="118" t="s">
        <v>3308</v>
      </c>
      <c r="I25" s="118" t="s">
        <v>3308</v>
      </c>
      <c r="J25" s="118" t="s">
        <v>3308</v>
      </c>
      <c r="K25" s="118" t="s">
        <v>3308</v>
      </c>
      <c r="L25" s="118" t="s">
        <v>3308</v>
      </c>
      <c r="M25" s="118" t="s">
        <v>3308</v>
      </c>
      <c r="N25" s="118" t="s">
        <v>3308</v>
      </c>
    </row>
    <row r="26" spans="1:14">
      <c r="A26" s="118" t="s">
        <v>3308</v>
      </c>
      <c r="B26" s="118" t="s">
        <v>3308</v>
      </c>
      <c r="C26" s="118" t="s">
        <v>3308</v>
      </c>
      <c r="D26" s="118" t="s">
        <v>3308</v>
      </c>
      <c r="E26" s="118" t="s">
        <v>3308</v>
      </c>
      <c r="F26" s="118" t="s">
        <v>3308</v>
      </c>
      <c r="G26" s="118" t="s">
        <v>3308</v>
      </c>
      <c r="H26" s="118" t="s">
        <v>3308</v>
      </c>
      <c r="I26" s="118" t="s">
        <v>3308</v>
      </c>
      <c r="J26" s="118" t="s">
        <v>3308</v>
      </c>
      <c r="K26" s="118" t="s">
        <v>3308</v>
      </c>
      <c r="L26" s="118" t="s">
        <v>3308</v>
      </c>
      <c r="M26" s="118" t="s">
        <v>3308</v>
      </c>
      <c r="N26" s="118" t="s">
        <v>3308</v>
      </c>
    </row>
    <row r="27" spans="1:14">
      <c r="A27" s="86" t="s">
        <v>213</v>
      </c>
      <c r="B27" s="118" t="s">
        <v>3308</v>
      </c>
      <c r="C27" s="118" t="s">
        <v>3308</v>
      </c>
      <c r="D27" s="118" t="s">
        <v>3308</v>
      </c>
      <c r="E27" s="118" t="s">
        <v>3308</v>
      </c>
      <c r="F27" s="118" t="s">
        <v>3308</v>
      </c>
      <c r="G27" s="118" t="s">
        <v>3308</v>
      </c>
      <c r="H27" s="118" t="s">
        <v>3308</v>
      </c>
      <c r="I27" s="118" t="s">
        <v>3308</v>
      </c>
      <c r="J27" s="118" t="s">
        <v>3308</v>
      </c>
      <c r="K27" s="118" t="s">
        <v>3308</v>
      </c>
      <c r="L27" s="118" t="s">
        <v>3308</v>
      </c>
      <c r="M27" s="118" t="s">
        <v>3308</v>
      </c>
      <c r="N27" s="118" t="s">
        <v>3308</v>
      </c>
    </row>
    <row r="28" spans="1:14">
      <c r="A28" s="86" t="s">
        <v>115</v>
      </c>
      <c r="B28" s="118" t="s">
        <v>3308</v>
      </c>
      <c r="C28" s="118" t="s">
        <v>3308</v>
      </c>
      <c r="D28" s="118" t="s">
        <v>3308</v>
      </c>
      <c r="E28" s="118" t="s">
        <v>3308</v>
      </c>
      <c r="F28" s="118" t="s">
        <v>3308</v>
      </c>
      <c r="G28" s="118" t="s">
        <v>3308</v>
      </c>
      <c r="H28" s="118" t="s">
        <v>3308</v>
      </c>
      <c r="I28" s="118" t="s">
        <v>3308</v>
      </c>
      <c r="J28" s="118" t="s">
        <v>3308</v>
      </c>
      <c r="K28" s="118" t="s">
        <v>3308</v>
      </c>
      <c r="L28" s="118" t="s">
        <v>3308</v>
      </c>
      <c r="M28" s="118" t="s">
        <v>3308</v>
      </c>
      <c r="N28" s="118" t="s">
        <v>3308</v>
      </c>
    </row>
    <row r="29" spans="1:14">
      <c r="A29" s="86" t="s">
        <v>196</v>
      </c>
      <c r="B29" s="118" t="s">
        <v>3308</v>
      </c>
      <c r="C29" s="118" t="s">
        <v>3308</v>
      </c>
      <c r="D29" s="118" t="s">
        <v>3308</v>
      </c>
      <c r="E29" s="118" t="s">
        <v>3308</v>
      </c>
      <c r="F29" s="118" t="s">
        <v>3308</v>
      </c>
      <c r="G29" s="118" t="s">
        <v>3308</v>
      </c>
      <c r="H29" s="118" t="s">
        <v>3308</v>
      </c>
      <c r="I29" s="118" t="s">
        <v>3308</v>
      </c>
      <c r="J29" s="118" t="s">
        <v>3308</v>
      </c>
      <c r="K29" s="118" t="s">
        <v>3308</v>
      </c>
      <c r="L29" s="118" t="s">
        <v>3308</v>
      </c>
      <c r="M29" s="118" t="s">
        <v>3308</v>
      </c>
      <c r="N29" s="118" t="s">
        <v>3308</v>
      </c>
    </row>
    <row r="30" spans="1:14">
      <c r="A30" s="86" t="s">
        <v>204</v>
      </c>
      <c r="B30" s="118" t="s">
        <v>3308</v>
      </c>
      <c r="C30" s="118" t="s">
        <v>3308</v>
      </c>
      <c r="D30" s="118" t="s">
        <v>3308</v>
      </c>
      <c r="E30" s="118" t="s">
        <v>3308</v>
      </c>
      <c r="F30" s="118" t="s">
        <v>3308</v>
      </c>
      <c r="G30" s="118" t="s">
        <v>3308</v>
      </c>
      <c r="H30" s="118" t="s">
        <v>3308</v>
      </c>
      <c r="I30" s="118" t="s">
        <v>3308</v>
      </c>
      <c r="J30" s="118" t="s">
        <v>3308</v>
      </c>
      <c r="K30" s="118" t="s">
        <v>3308</v>
      </c>
      <c r="L30" s="118" t="s">
        <v>3308</v>
      </c>
      <c r="M30" s="118" t="s">
        <v>3308</v>
      </c>
      <c r="N30" s="118" t="s">
        <v>3308</v>
      </c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1:14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1:14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1:14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1:14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1:14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1:14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1:14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A127" s="1"/>
      <c r="B127" s="1"/>
      <c r="C127" s="1"/>
      <c r="D127" s="1"/>
    </row>
    <row r="128" spans="1:14" hidden="1">
      <c r="A128" s="1"/>
      <c r="B128" s="1"/>
      <c r="C128" s="1"/>
      <c r="D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pans="1:4" hidden="1">
      <c r="A305" s="1"/>
      <c r="B305" s="1"/>
      <c r="C305" s="1"/>
      <c r="D305" s="1"/>
    </row>
    <row r="306" spans="1:4" hidden="1">
      <c r="A306" s="1"/>
      <c r="B306" s="1"/>
      <c r="C306" s="1"/>
      <c r="D306" s="1"/>
    </row>
    <row r="307" spans="1:4" hidden="1">
      <c r="A307" s="1"/>
      <c r="B307" s="1"/>
      <c r="C307" s="1"/>
      <c r="D307" s="1"/>
    </row>
    <row r="308" spans="1:4" hidden="1">
      <c r="A308" s="1"/>
      <c r="B308" s="1"/>
      <c r="C308" s="1"/>
      <c r="D308" s="1"/>
    </row>
    <row r="309" spans="1:4" hidden="1">
      <c r="A309" s="1"/>
      <c r="B309" s="1"/>
      <c r="C309" s="1"/>
      <c r="D309" s="1"/>
    </row>
    <row r="310" spans="1:4" hidden="1">
      <c r="A310" s="1"/>
      <c r="B310" s="1"/>
      <c r="C310" s="1"/>
      <c r="D310" s="1"/>
    </row>
    <row r="311" spans="1:4" hidden="1">
      <c r="A311" s="1"/>
      <c r="B311" s="1"/>
      <c r="C311" s="1"/>
      <c r="D311" s="1"/>
    </row>
    <row r="312" spans="1:4" hidden="1">
      <c r="A312" s="1"/>
      <c r="B312" s="1"/>
      <c r="C312" s="1"/>
      <c r="D312" s="1"/>
    </row>
    <row r="313" spans="1:4" hidden="1">
      <c r="A313" s="1"/>
      <c r="B313" s="1"/>
      <c r="C313" s="1"/>
      <c r="D313" s="1"/>
    </row>
    <row r="314" spans="1:4" hidden="1">
      <c r="A314" s="1"/>
      <c r="B314" s="1"/>
      <c r="C314" s="1"/>
      <c r="D314" s="1"/>
    </row>
    <row r="315" spans="1:4" hidden="1">
      <c r="A315" s="1"/>
      <c r="B315" s="1"/>
      <c r="C315" s="1"/>
      <c r="D315" s="1"/>
    </row>
    <row r="316" spans="1:4" hidden="1">
      <c r="A316" s="1"/>
      <c r="B316" s="1"/>
      <c r="C316" s="1"/>
      <c r="D316" s="1"/>
    </row>
    <row r="317" spans="1:4" hidden="1">
      <c r="A317" s="1"/>
      <c r="B317" s="1"/>
      <c r="C317" s="1"/>
      <c r="D317" s="1"/>
    </row>
    <row r="318" spans="1:4" hidden="1">
      <c r="A318" s="1"/>
      <c r="B318" s="1"/>
      <c r="C318" s="1"/>
      <c r="D318" s="1"/>
    </row>
    <row r="319" spans="1:4" hidden="1">
      <c r="B319" s="1"/>
      <c r="C319" s="1"/>
      <c r="D319" s="1"/>
    </row>
    <row r="320" spans="1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45.85546875" style="2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221</v>
      </c>
    </row>
    <row r="2" spans="1:11">
      <c r="A2" s="36" t="s">
        <v>147</v>
      </c>
      <c r="B2" s="36" t="s">
        <v>222</v>
      </c>
    </row>
    <row r="3" spans="1:11">
      <c r="A3" s="36" t="s">
        <v>149</v>
      </c>
      <c r="B3" s="36" t="s">
        <v>223</v>
      </c>
    </row>
    <row r="4" spans="1:11">
      <c r="A4" s="36" t="s">
        <v>150</v>
      </c>
      <c r="B4" s="36">
        <v>9454</v>
      </c>
    </row>
    <row r="5" spans="1:11" ht="18.75">
      <c r="A5" s="149" t="s">
        <v>97</v>
      </c>
      <c r="B5" s="150"/>
      <c r="C5" s="150"/>
      <c r="D5" s="150"/>
      <c r="E5" s="150"/>
      <c r="F5" s="150"/>
      <c r="G5" s="150"/>
      <c r="H5" s="150"/>
      <c r="I5" s="150"/>
      <c r="J5" s="150"/>
      <c r="K5" s="151"/>
    </row>
    <row r="6" spans="1:11" s="3" customFormat="1">
      <c r="A6" s="17" t="s">
        <v>119</v>
      </c>
      <c r="B6" s="25" t="s">
        <v>48</v>
      </c>
      <c r="C6" s="25" t="s">
        <v>122</v>
      </c>
      <c r="D6" s="25" t="s">
        <v>70</v>
      </c>
      <c r="E6" s="25" t="s">
        <v>106</v>
      </c>
      <c r="F6" s="25" t="s">
        <v>198</v>
      </c>
      <c r="G6" s="25" t="s">
        <v>197</v>
      </c>
      <c r="H6" s="25" t="s">
        <v>66</v>
      </c>
      <c r="I6" s="25" t="s">
        <v>63</v>
      </c>
      <c r="J6" s="25" t="s">
        <v>151</v>
      </c>
      <c r="K6" s="52" t="s">
        <v>153</v>
      </c>
    </row>
    <row r="7" spans="1:11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12" t="s">
        <v>205</v>
      </c>
      <c r="G7" s="114" t="s">
        <v>3308</v>
      </c>
      <c r="H7" s="12" t="s">
        <v>201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52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72">
        <v>4.7711807650000004</v>
      </c>
      <c r="I9" s="118" t="s">
        <v>3308</v>
      </c>
      <c r="J9" s="73">
        <f>IFERROR(H9/$H$9,0)</f>
        <v>1</v>
      </c>
      <c r="K9" s="73">
        <f>H9/'סכום נכסי הקרן'!$C$41</f>
        <v>1.542213298841472E-5</v>
      </c>
    </row>
    <row r="10" spans="1:11" s="4" customFormat="1" ht="20.25">
      <c r="A10" s="88" t="s">
        <v>27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72">
        <v>4.6641472229999996</v>
      </c>
      <c r="I10" s="118" t="s">
        <v>3308</v>
      </c>
      <c r="J10" s="73">
        <f t="shared" ref="J10:J20" si="0">IFERROR(H10/$H$9,0)</f>
        <v>0.97756665545242638</v>
      </c>
      <c r="K10" s="73">
        <f>H10/'סכום נכסי הקרן'!$C$41</f>
        <v>1.507616296542711E-5</v>
      </c>
    </row>
    <row r="11" spans="1:11">
      <c r="A11" s="68" t="s">
        <v>1818</v>
      </c>
      <c r="B11" s="117" t="s">
        <v>3308</v>
      </c>
      <c r="C11" s="117" t="s">
        <v>3308</v>
      </c>
      <c r="D11" s="117" t="s">
        <v>3308</v>
      </c>
      <c r="E11" s="117" t="s">
        <v>3308</v>
      </c>
      <c r="F11" s="117" t="s">
        <v>3308</v>
      </c>
      <c r="G11" s="117" t="s">
        <v>3308</v>
      </c>
      <c r="H11" s="66">
        <v>4.6641472229999996</v>
      </c>
      <c r="I11" s="117" t="s">
        <v>3308</v>
      </c>
      <c r="J11" s="67">
        <f t="shared" si="0"/>
        <v>0.97756665545242638</v>
      </c>
      <c r="K11" s="67">
        <f>H11/'סכום נכסי הקרן'!$C$41</f>
        <v>1.507616296542711E-5</v>
      </c>
    </row>
    <row r="12" spans="1:11">
      <c r="A12" s="69" t="s">
        <v>1819</v>
      </c>
      <c r="B12" s="54" t="s">
        <v>1820</v>
      </c>
      <c r="C12" s="70" t="s">
        <v>123</v>
      </c>
      <c r="D12" s="70" t="s">
        <v>1396</v>
      </c>
      <c r="E12" s="70" t="s">
        <v>135</v>
      </c>
      <c r="F12" s="72">
        <v>672.14265999999998</v>
      </c>
      <c r="G12" s="80">
        <v>90</v>
      </c>
      <c r="H12" s="72">
        <v>0.60492839399999998</v>
      </c>
      <c r="I12" s="73">
        <v>2.0367959393939394E-4</v>
      </c>
      <c r="J12" s="73">
        <f t="shared" si="0"/>
        <v>0.12678798473484371</v>
      </c>
      <c r="K12" s="73">
        <f>H12/'סכום נכסי הקרן'!$C$41</f>
        <v>1.9553411619138552E-6</v>
      </c>
    </row>
    <row r="13" spans="1:11">
      <c r="A13" s="69" t="s">
        <v>1821</v>
      </c>
      <c r="B13" s="54" t="s">
        <v>1822</v>
      </c>
      <c r="C13" s="70" t="s">
        <v>123</v>
      </c>
      <c r="D13" s="70" t="s">
        <v>337</v>
      </c>
      <c r="E13" s="70" t="s">
        <v>135</v>
      </c>
      <c r="F13" s="72">
        <v>14849.738074999999</v>
      </c>
      <c r="G13" s="80">
        <v>17.3</v>
      </c>
      <c r="H13" s="72">
        <v>2.5690046870000001</v>
      </c>
      <c r="I13" s="73">
        <v>1.7005899003791751E-4</v>
      </c>
      <c r="J13" s="73">
        <f t="shared" si="0"/>
        <v>0.53844212020753313</v>
      </c>
      <c r="K13" s="73">
        <f>H13/'סכום נכסי הקרן'!$C$41</f>
        <v>8.3039259844045612E-6</v>
      </c>
    </row>
    <row r="14" spans="1:11">
      <c r="A14" s="69" t="s">
        <v>1823</v>
      </c>
      <c r="B14" s="54" t="s">
        <v>1824</v>
      </c>
      <c r="C14" s="70" t="s">
        <v>123</v>
      </c>
      <c r="D14" s="70" t="s">
        <v>160</v>
      </c>
      <c r="E14" s="70" t="s">
        <v>135</v>
      </c>
      <c r="F14" s="72">
        <v>3987.7120500000001</v>
      </c>
      <c r="G14" s="80">
        <v>12.9</v>
      </c>
      <c r="H14" s="72">
        <v>0.51441485399999998</v>
      </c>
      <c r="I14" s="73">
        <v>2.6592994373988521E-4</v>
      </c>
      <c r="J14" s="73">
        <f t="shared" si="0"/>
        <v>0.10781709587982879</v>
      </c>
      <c r="K14" s="73">
        <f>H14/'סכום נכסי הקרן'!$C$41</f>
        <v>1.6627695910833806E-6</v>
      </c>
    </row>
    <row r="15" spans="1:11">
      <c r="A15" s="69" t="s">
        <v>1825</v>
      </c>
      <c r="B15" s="54" t="s">
        <v>1826</v>
      </c>
      <c r="C15" s="70" t="s">
        <v>123</v>
      </c>
      <c r="D15" s="70" t="s">
        <v>337</v>
      </c>
      <c r="E15" s="70" t="s">
        <v>135</v>
      </c>
      <c r="F15" s="72">
        <v>2886.9801309999998</v>
      </c>
      <c r="G15" s="80">
        <v>33.799999999999997</v>
      </c>
      <c r="H15" s="72">
        <v>0.97579928800000004</v>
      </c>
      <c r="I15" s="73">
        <v>1.7547809180150622E-4</v>
      </c>
      <c r="J15" s="73">
        <f t="shared" si="0"/>
        <v>0.20451945463022086</v>
      </c>
      <c r="K15" s="73">
        <f>H15/'סכום נכסי הקרן'!$C$41</f>
        <v>3.1541262280253168E-6</v>
      </c>
    </row>
    <row r="16" spans="1:11">
      <c r="A16" s="119" t="s">
        <v>3308</v>
      </c>
      <c r="B16" s="118" t="s">
        <v>3308</v>
      </c>
      <c r="C16" s="118" t="s">
        <v>3308</v>
      </c>
      <c r="D16" s="118" t="s">
        <v>3308</v>
      </c>
      <c r="E16" s="118" t="s">
        <v>3308</v>
      </c>
      <c r="F16" s="118" t="s">
        <v>3308</v>
      </c>
      <c r="G16" s="118" t="s">
        <v>3308</v>
      </c>
      <c r="H16" s="118" t="s">
        <v>3308</v>
      </c>
      <c r="I16" s="118" t="s">
        <v>3308</v>
      </c>
      <c r="J16" s="118" t="s">
        <v>3308</v>
      </c>
      <c r="K16" s="118" t="s">
        <v>3308</v>
      </c>
    </row>
    <row r="17" spans="1:11">
      <c r="A17" s="88" t="s">
        <v>43</v>
      </c>
      <c r="B17" s="118" t="s">
        <v>3308</v>
      </c>
      <c r="C17" s="118" t="s">
        <v>3308</v>
      </c>
      <c r="D17" s="118" t="s">
        <v>3308</v>
      </c>
      <c r="E17" s="118" t="s">
        <v>3308</v>
      </c>
      <c r="F17" s="118" t="s">
        <v>3308</v>
      </c>
      <c r="G17" s="118" t="s">
        <v>3308</v>
      </c>
      <c r="H17" s="72">
        <v>0.10703354200000001</v>
      </c>
      <c r="I17" s="118" t="s">
        <v>3308</v>
      </c>
      <c r="J17" s="73">
        <f t="shared" si="0"/>
        <v>2.2433344547573435E-2</v>
      </c>
      <c r="K17" s="73">
        <f>H17/'סכום נכסי הקרן'!$C$41</f>
        <v>3.4597002298760574E-7</v>
      </c>
    </row>
    <row r="18" spans="1:11">
      <c r="A18" s="68" t="s">
        <v>1827</v>
      </c>
      <c r="B18" s="117" t="s">
        <v>3308</v>
      </c>
      <c r="C18" s="117" t="s">
        <v>3308</v>
      </c>
      <c r="D18" s="117" t="s">
        <v>3308</v>
      </c>
      <c r="E18" s="117" t="s">
        <v>3308</v>
      </c>
      <c r="F18" s="117" t="s">
        <v>3308</v>
      </c>
      <c r="G18" s="117" t="s">
        <v>3308</v>
      </c>
      <c r="H18" s="66">
        <v>0.10703354200000001</v>
      </c>
      <c r="I18" s="117" t="s">
        <v>3308</v>
      </c>
      <c r="J18" s="67">
        <f t="shared" si="0"/>
        <v>2.2433344547573435E-2</v>
      </c>
      <c r="K18" s="67">
        <f>H18/'סכום נכסי הקרן'!$C$41</f>
        <v>3.4597002298760574E-7</v>
      </c>
    </row>
    <row r="19" spans="1:11">
      <c r="A19" s="69" t="s">
        <v>1828</v>
      </c>
      <c r="B19" s="54" t="s">
        <v>1829</v>
      </c>
      <c r="C19" s="70" t="s">
        <v>1506</v>
      </c>
      <c r="D19" s="70" t="s">
        <v>3074</v>
      </c>
      <c r="E19" s="70" t="s">
        <v>134</v>
      </c>
      <c r="F19" s="72">
        <v>601.91880000000003</v>
      </c>
      <c r="G19" s="80">
        <v>4.1100000000000003</v>
      </c>
      <c r="H19" s="72">
        <v>8.9727855000000009E-2</v>
      </c>
      <c r="I19" s="73">
        <v>1.8021520958083834E-5</v>
      </c>
      <c r="J19" s="73">
        <f t="shared" si="0"/>
        <v>1.8806215781681877E-2</v>
      </c>
      <c r="K19" s="73">
        <f>H19/'סכום נכסי הקרן'!$C$41</f>
        <v>2.9003196079392157E-7</v>
      </c>
    </row>
    <row r="20" spans="1:11">
      <c r="A20" s="69" t="s">
        <v>1830</v>
      </c>
      <c r="B20" s="54" t="s">
        <v>1831</v>
      </c>
      <c r="C20" s="70" t="s">
        <v>1531</v>
      </c>
      <c r="D20" s="70" t="s">
        <v>966</v>
      </c>
      <c r="E20" s="70" t="s">
        <v>134</v>
      </c>
      <c r="F20" s="72">
        <v>159.045005</v>
      </c>
      <c r="G20" s="80">
        <v>3</v>
      </c>
      <c r="H20" s="72">
        <v>1.7305687E-2</v>
      </c>
      <c r="I20" s="73">
        <v>6.286363833992095E-6</v>
      </c>
      <c r="J20" s="73">
        <f t="shared" si="0"/>
        <v>3.6271287658915597E-3</v>
      </c>
      <c r="K20" s="73">
        <f>H20/'סכום נכסי הקרן'!$C$41</f>
        <v>5.5938062193684196E-8</v>
      </c>
    </row>
    <row r="21" spans="1:11">
      <c r="A21" s="119" t="s">
        <v>3308</v>
      </c>
      <c r="B21" s="118" t="s">
        <v>3308</v>
      </c>
      <c r="C21" s="118" t="s">
        <v>3308</v>
      </c>
      <c r="D21" s="118" t="s">
        <v>3308</v>
      </c>
      <c r="E21" s="118" t="s">
        <v>3308</v>
      </c>
      <c r="F21" s="118" t="s">
        <v>3308</v>
      </c>
      <c r="G21" s="118" t="s">
        <v>3308</v>
      </c>
      <c r="H21" s="118" t="s">
        <v>3308</v>
      </c>
      <c r="I21" s="118" t="s">
        <v>3308</v>
      </c>
      <c r="J21" s="118" t="s">
        <v>3308</v>
      </c>
      <c r="K21" s="118" t="s">
        <v>3308</v>
      </c>
    </row>
    <row r="22" spans="1:11">
      <c r="A22" s="118" t="s">
        <v>3308</v>
      </c>
      <c r="B22" s="118" t="s">
        <v>3308</v>
      </c>
      <c r="C22" s="118" t="s">
        <v>3308</v>
      </c>
      <c r="D22" s="118" t="s">
        <v>3308</v>
      </c>
      <c r="E22" s="118" t="s">
        <v>3308</v>
      </c>
      <c r="F22" s="118" t="s">
        <v>3308</v>
      </c>
      <c r="G22" s="118" t="s">
        <v>3308</v>
      </c>
      <c r="H22" s="118" t="s">
        <v>3308</v>
      </c>
      <c r="I22" s="118" t="s">
        <v>3308</v>
      </c>
      <c r="J22" s="118" t="s">
        <v>3308</v>
      </c>
      <c r="K22" s="118" t="s">
        <v>3308</v>
      </c>
    </row>
    <row r="23" spans="1:11">
      <c r="A23" s="118" t="s">
        <v>3308</v>
      </c>
      <c r="B23" s="118" t="s">
        <v>3308</v>
      </c>
      <c r="C23" s="118" t="s">
        <v>3308</v>
      </c>
      <c r="D23" s="118" t="s">
        <v>3308</v>
      </c>
      <c r="E23" s="118" t="s">
        <v>3308</v>
      </c>
      <c r="F23" s="118" t="s">
        <v>3308</v>
      </c>
      <c r="G23" s="118" t="s">
        <v>3308</v>
      </c>
      <c r="H23" s="118" t="s">
        <v>3308</v>
      </c>
      <c r="I23" s="118" t="s">
        <v>3308</v>
      </c>
      <c r="J23" s="118" t="s">
        <v>3308</v>
      </c>
      <c r="K23" s="118" t="s">
        <v>3308</v>
      </c>
    </row>
    <row r="24" spans="1:11">
      <c r="A24" s="86" t="s">
        <v>213</v>
      </c>
      <c r="B24" s="118" t="s">
        <v>3308</v>
      </c>
      <c r="C24" s="118" t="s">
        <v>3308</v>
      </c>
      <c r="D24" s="118" t="s">
        <v>3308</v>
      </c>
      <c r="E24" s="118" t="s">
        <v>3308</v>
      </c>
      <c r="F24" s="118" t="s">
        <v>3308</v>
      </c>
      <c r="G24" s="118" t="s">
        <v>3308</v>
      </c>
      <c r="H24" s="118" t="s">
        <v>3308</v>
      </c>
      <c r="I24" s="118" t="s">
        <v>3308</v>
      </c>
      <c r="J24" s="118" t="s">
        <v>3308</v>
      </c>
      <c r="K24" s="118" t="s">
        <v>3308</v>
      </c>
    </row>
    <row r="25" spans="1:11">
      <c r="A25" s="86" t="s">
        <v>115</v>
      </c>
      <c r="B25" s="118" t="s">
        <v>3308</v>
      </c>
      <c r="C25" s="118" t="s">
        <v>3308</v>
      </c>
      <c r="D25" s="118" t="s">
        <v>3308</v>
      </c>
      <c r="E25" s="118" t="s">
        <v>3308</v>
      </c>
      <c r="F25" s="118" t="s">
        <v>3308</v>
      </c>
      <c r="G25" s="118" t="s">
        <v>3308</v>
      </c>
      <c r="H25" s="118" t="s">
        <v>3308</v>
      </c>
      <c r="I25" s="118" t="s">
        <v>3308</v>
      </c>
      <c r="J25" s="118" t="s">
        <v>3308</v>
      </c>
      <c r="K25" s="118" t="s">
        <v>3308</v>
      </c>
    </row>
    <row r="26" spans="1:11">
      <c r="A26" s="86" t="s">
        <v>196</v>
      </c>
      <c r="B26" s="118" t="s">
        <v>3308</v>
      </c>
      <c r="C26" s="118" t="s">
        <v>3308</v>
      </c>
      <c r="D26" s="118" t="s">
        <v>3308</v>
      </c>
      <c r="E26" s="118" t="s">
        <v>3308</v>
      </c>
      <c r="F26" s="118" t="s">
        <v>3308</v>
      </c>
      <c r="G26" s="118" t="s">
        <v>3308</v>
      </c>
      <c r="H26" s="118" t="s">
        <v>3308</v>
      </c>
      <c r="I26" s="118" t="s">
        <v>3308</v>
      </c>
      <c r="J26" s="118" t="s">
        <v>3308</v>
      </c>
      <c r="K26" s="118" t="s">
        <v>3308</v>
      </c>
    </row>
    <row r="27" spans="1:11">
      <c r="A27" s="86" t="s">
        <v>204</v>
      </c>
      <c r="B27" s="118" t="s">
        <v>3308</v>
      </c>
      <c r="C27" s="118" t="s">
        <v>3308</v>
      </c>
      <c r="D27" s="118" t="s">
        <v>3308</v>
      </c>
      <c r="E27" s="118" t="s">
        <v>3308</v>
      </c>
      <c r="F27" s="118" t="s">
        <v>3308</v>
      </c>
      <c r="G27" s="118" t="s">
        <v>3308</v>
      </c>
      <c r="H27" s="118" t="s">
        <v>3308</v>
      </c>
      <c r="I27" s="118" t="s">
        <v>3308</v>
      </c>
      <c r="J27" s="118" t="s">
        <v>3308</v>
      </c>
      <c r="K27" s="118" t="s">
        <v>3308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A127" s="1"/>
      <c r="B127" s="1"/>
      <c r="C127" s="1"/>
      <c r="D127" s="1"/>
    </row>
    <row r="128" spans="1:11" hidden="1">
      <c r="A128" s="1"/>
      <c r="B128" s="1"/>
      <c r="C128" s="1"/>
      <c r="D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="1" customFormat="1" hidden="1"/>
    <row r="674" s="1" customFormat="1" hidden="1"/>
    <row r="675" s="1" customFormat="1" hidden="1"/>
    <row r="676" s="1" customFormat="1" hidden="1"/>
    <row r="677" s="1" customFormat="1" hidden="1"/>
    <row r="678" s="1" customFormat="1" hidden="1"/>
    <row r="679" s="1" customFormat="1" hidden="1"/>
    <row r="680" s="1" customFormat="1" hidden="1"/>
    <row r="681" s="1" customFormat="1" hidden="1"/>
    <row r="682" s="1" customFormat="1" hidden="1"/>
    <row r="683" s="1" customFormat="1" hidden="1"/>
    <row r="684" s="1" customFormat="1" hidden="1"/>
    <row r="685" s="1" customFormat="1" hidden="1"/>
    <row r="686" s="1" customFormat="1" hidden="1"/>
    <row r="687" s="1" customFormat="1" hidden="1"/>
    <row r="688" s="1" customFormat="1" hidden="1"/>
    <row r="689" s="1" customFormat="1" hidden="1"/>
    <row r="690" s="1" customFormat="1" hidden="1"/>
    <row r="691" s="1" customFormat="1" hidden="1"/>
    <row r="692" s="1" customFormat="1" hidden="1"/>
    <row r="693" s="1" customFormat="1" hidden="1"/>
    <row r="694" s="1" customFormat="1" hidden="1"/>
    <row r="695" s="1" customFormat="1" hidden="1"/>
    <row r="696" s="1" customFormat="1" hidden="1"/>
    <row r="697" s="1" customFormat="1" hidden="1"/>
    <row r="698" s="1" customFormat="1" hidden="1"/>
    <row r="699" s="1" customFormat="1" hidden="1"/>
    <row r="700" s="1" customFormat="1" hidden="1"/>
    <row r="701" s="1" customFormat="1" hidden="1"/>
    <row r="702" s="1" customFormat="1" hidden="1"/>
    <row r="703" s="1" customFormat="1" hidden="1"/>
    <row r="704" s="1" customFormat="1" hidden="1"/>
    <row r="705" s="1" customFormat="1" hidden="1"/>
    <row r="706" s="1" customFormat="1" hidden="1"/>
    <row r="707" s="1" customFormat="1" hidden="1"/>
    <row r="708" s="1" customFormat="1" hidden="1"/>
    <row r="709" s="1" customFormat="1" hidden="1"/>
    <row r="710" s="1" customFormat="1" hidden="1"/>
    <row r="711" s="1" customFormat="1" hidden="1"/>
    <row r="712" s="1" customFormat="1" hidden="1"/>
    <row r="713" s="1" customFormat="1" hidden="1"/>
    <row r="714" s="1" customFormat="1" hidden="1"/>
    <row r="715" s="1" customFormat="1" hidden="1"/>
    <row r="716" s="1" customFormat="1" hidden="1"/>
    <row r="717" s="1" customFormat="1" hidden="1"/>
    <row r="718" s="1" customFormat="1" hidden="1"/>
    <row r="719" s="1" customFormat="1" hidden="1"/>
    <row r="720" s="1" customFormat="1" hidden="1"/>
    <row r="721" s="1" customFormat="1" hidden="1"/>
    <row r="722" s="1" customFormat="1" hidden="1"/>
    <row r="723" s="1" customFormat="1" hidden="1"/>
    <row r="724" s="1" customFormat="1" hidden="1"/>
    <row r="725" s="1" customFormat="1" hidden="1"/>
    <row r="726" s="1" customFormat="1" hidden="1"/>
    <row r="727" s="1" customFormat="1" hidden="1"/>
    <row r="728" s="1" customFormat="1" hidden="1"/>
    <row r="729" s="1" customFormat="1" hidden="1"/>
    <row r="730" s="1" customFormat="1" hidden="1"/>
    <row r="731" s="1" customFormat="1" hidden="1"/>
    <row r="732" s="1" customFormat="1" hidden="1"/>
    <row r="733" s="1" customFormat="1" hidden="1"/>
    <row r="734" s="1" customFormat="1" hidden="1"/>
    <row r="735" s="1" customFormat="1" hidden="1"/>
    <row r="736" s="1" customFormat="1" hidden="1"/>
    <row r="737" s="1" customFormat="1" hidden="1"/>
    <row r="738" s="1" customFormat="1" hidden="1"/>
    <row r="739" s="1" customFormat="1" hidden="1"/>
    <row r="740" s="1" customFormat="1" hidden="1"/>
    <row r="741" s="1" customFormat="1" hidden="1"/>
    <row r="742" s="1" customFormat="1" hidden="1"/>
    <row r="743" s="1" customFormat="1" hidden="1"/>
    <row r="744" s="1" customFormat="1" hidden="1"/>
    <row r="745" s="1" customFormat="1" hidden="1"/>
    <row r="746" s="1" customFormat="1" hidden="1"/>
    <row r="747" s="1" customFormat="1" hidden="1"/>
    <row r="748" s="1" customFormat="1" hidden="1"/>
    <row r="749" s="1" customFormat="1" hidden="1"/>
    <row r="750" s="1" customFormat="1" hidden="1"/>
    <row r="751" s="1" customFormat="1" hidden="1"/>
    <row r="752" s="1" customFormat="1" hidden="1"/>
    <row r="753" s="1" customFormat="1" hidden="1"/>
    <row r="754" s="1" customFormat="1" hidden="1"/>
    <row r="755" s="1" customFormat="1" hidden="1"/>
    <row r="756" s="1" customFormat="1" hidden="1"/>
    <row r="757" s="1" customFormat="1" hidden="1"/>
    <row r="758" s="1" customFormat="1" hidden="1"/>
    <row r="759" s="1" customFormat="1" hidden="1"/>
    <row r="760" s="1" customFormat="1" hidden="1"/>
    <row r="761" s="1" customFormat="1" hidden="1"/>
    <row r="762" s="1" customFormat="1" hidden="1"/>
    <row r="763" s="1" customFormat="1" hidden="1"/>
    <row r="764" s="1" customFormat="1" hidden="1"/>
    <row r="765" s="1" customFormat="1" hidden="1"/>
    <row r="766" s="1" customFormat="1" hidden="1"/>
    <row r="767" s="1" customFormat="1" hidden="1"/>
    <row r="768" s="1" customFormat="1" hidden="1"/>
    <row r="769" s="1" customFormat="1" hidden="1"/>
    <row r="770" s="1" customFormat="1" hidden="1"/>
    <row r="771" s="1" customFormat="1" hidden="1"/>
    <row r="772" s="1" customFormat="1" hidden="1"/>
    <row r="773" s="1" customFormat="1" hidden="1"/>
    <row r="774" s="1" customFormat="1" hidden="1"/>
    <row r="775" s="1" customFormat="1" hidden="1"/>
    <row r="776" s="1" customFormat="1" hidden="1"/>
    <row r="777" s="1" customFormat="1" hidden="1"/>
    <row r="778" s="1" customFormat="1" hidden="1"/>
    <row r="779" s="1" customFormat="1" hidden="1"/>
    <row r="780" s="1" customFormat="1" hidden="1"/>
    <row r="781" s="1" customFormat="1" hidden="1"/>
    <row r="782" s="1" customFormat="1" hidden="1"/>
    <row r="783" s="1" customFormat="1" hidden="1"/>
    <row r="784" s="1" customFormat="1" hidden="1"/>
    <row r="785" s="1" customFormat="1" hidden="1"/>
    <row r="786" s="1" customFormat="1" hidden="1"/>
    <row r="787" s="1" customFormat="1" hidden="1"/>
    <row r="788" s="1" customFormat="1" hidden="1"/>
    <row r="789" s="1" customFormat="1" hidden="1"/>
    <row r="790" s="1" customFormat="1" hidden="1"/>
    <row r="791" s="1" customFormat="1" hidden="1"/>
    <row r="792" s="1" customFormat="1" hidden="1"/>
    <row r="793" s="1" customFormat="1" hidden="1"/>
    <row r="794" s="1" customFormat="1" hidden="1"/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45.28515625" style="2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148</v>
      </c>
      <c r="B1" s="36" t="s" vm="1">
        <v>221</v>
      </c>
    </row>
    <row r="2" spans="1:12">
      <c r="A2" s="36" t="s">
        <v>147</v>
      </c>
      <c r="B2" s="36" t="s">
        <v>222</v>
      </c>
    </row>
    <row r="3" spans="1:12">
      <c r="A3" s="36" t="s">
        <v>149</v>
      </c>
      <c r="B3" s="36" t="s">
        <v>223</v>
      </c>
    </row>
    <row r="4" spans="1:12">
      <c r="A4" s="36" t="s">
        <v>150</v>
      </c>
      <c r="B4" s="36">
        <v>9454</v>
      </c>
    </row>
    <row r="5" spans="1:12" ht="18.75">
      <c r="A5" s="146" t="s">
        <v>98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  <c r="L5" s="3"/>
    </row>
    <row r="6" spans="1:12" s="3" customFormat="1">
      <c r="A6" s="37" t="s">
        <v>119</v>
      </c>
      <c r="B6" s="38" t="s">
        <v>48</v>
      </c>
      <c r="C6" s="38" t="s">
        <v>122</v>
      </c>
      <c r="D6" s="38" t="s">
        <v>70</v>
      </c>
      <c r="E6" s="38" t="s">
        <v>106</v>
      </c>
      <c r="F6" s="38" t="s">
        <v>198</v>
      </c>
      <c r="G6" s="38" t="s">
        <v>197</v>
      </c>
      <c r="H6" s="38" t="s">
        <v>66</v>
      </c>
      <c r="I6" s="38" t="s">
        <v>63</v>
      </c>
      <c r="J6" s="38" t="s">
        <v>151</v>
      </c>
      <c r="K6" s="40" t="s">
        <v>153</v>
      </c>
    </row>
    <row r="7" spans="1:12" s="3" customFormat="1">
      <c r="A7" s="113" t="s">
        <v>3308</v>
      </c>
      <c r="B7" s="131" t="s">
        <v>3308</v>
      </c>
      <c r="C7" s="131" t="s">
        <v>3308</v>
      </c>
      <c r="D7" s="131" t="s">
        <v>3308</v>
      </c>
      <c r="E7" s="131" t="s">
        <v>3308</v>
      </c>
      <c r="F7" s="12" t="s">
        <v>205</v>
      </c>
      <c r="G7" s="114" t="s">
        <v>3308</v>
      </c>
      <c r="H7" s="12" t="s">
        <v>201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64" t="s">
        <v>54</v>
      </c>
      <c r="B9" s="117" t="s">
        <v>3308</v>
      </c>
      <c r="C9" s="117" t="s">
        <v>3308</v>
      </c>
      <c r="D9" s="117" t="s">
        <v>3308</v>
      </c>
      <c r="E9" s="117" t="s">
        <v>3308</v>
      </c>
      <c r="F9" s="117" t="s">
        <v>3308</v>
      </c>
      <c r="G9" s="117" t="s">
        <v>3308</v>
      </c>
      <c r="H9" s="66">
        <v>118.34272129200001</v>
      </c>
      <c r="I9" s="117" t="s">
        <v>3308</v>
      </c>
      <c r="J9" s="67">
        <f>IFERROR(H9/$H$9,0)</f>
        <v>1</v>
      </c>
      <c r="K9" s="67">
        <f>H9/'סכום נכסי הקרן'!$C$41</f>
        <v>3.8252526489134648E-4</v>
      </c>
    </row>
    <row r="10" spans="1:12">
      <c r="A10" s="88" t="s">
        <v>190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72">
        <v>59.768129165000005</v>
      </c>
      <c r="I10" s="118" t="s">
        <v>3308</v>
      </c>
      <c r="J10" s="73">
        <f t="shared" ref="J10:J18" si="0">IFERROR(H10/$H$9,0)</f>
        <v>0.50504271418203683</v>
      </c>
      <c r="K10" s="73">
        <f>H10/'סכום נכסי הקרן'!$C$41</f>
        <v>1.9319159802392823E-4</v>
      </c>
    </row>
    <row r="11" spans="1:12">
      <c r="A11" s="68" t="s">
        <v>182</v>
      </c>
      <c r="B11" s="117" t="s">
        <v>3308</v>
      </c>
      <c r="C11" s="117" t="s">
        <v>3308</v>
      </c>
      <c r="D11" s="117" t="s">
        <v>3308</v>
      </c>
      <c r="E11" s="117" t="s">
        <v>3308</v>
      </c>
      <c r="F11" s="117" t="s">
        <v>3308</v>
      </c>
      <c r="G11" s="117" t="s">
        <v>3308</v>
      </c>
      <c r="H11" s="66">
        <v>59.768129165000005</v>
      </c>
      <c r="I11" s="117" t="s">
        <v>3308</v>
      </c>
      <c r="J11" s="67">
        <f t="shared" si="0"/>
        <v>0.50504271418203683</v>
      </c>
      <c r="K11" s="67">
        <f>H11/'סכום נכסי הקרן'!$C$41</f>
        <v>1.9319159802392823E-4</v>
      </c>
    </row>
    <row r="12" spans="1:12">
      <c r="A12" s="69" t="s">
        <v>1832</v>
      </c>
      <c r="B12" s="54" t="s">
        <v>1833</v>
      </c>
      <c r="C12" s="70" t="s">
        <v>123</v>
      </c>
      <c r="D12" s="70" t="s">
        <v>1840</v>
      </c>
      <c r="E12" s="70" t="s">
        <v>135</v>
      </c>
      <c r="F12" s="72">
        <v>2.181956</v>
      </c>
      <c r="G12" s="80">
        <v>2988900</v>
      </c>
      <c r="H12" s="72">
        <v>65.216472422999999</v>
      </c>
      <c r="I12" s="118" t="s">
        <v>3308</v>
      </c>
      <c r="J12" s="73">
        <f t="shared" si="0"/>
        <v>0.55108139910087273</v>
      </c>
      <c r="K12" s="73">
        <f>H12/'סכום נכסי הקרן'!$C$41</f>
        <v>2.1080255816775516E-4</v>
      </c>
    </row>
    <row r="13" spans="1:12">
      <c r="A13" s="69" t="s">
        <v>1834</v>
      </c>
      <c r="B13" s="54" t="s">
        <v>1835</v>
      </c>
      <c r="C13" s="70" t="s">
        <v>123</v>
      </c>
      <c r="D13" s="70" t="s">
        <v>1840</v>
      </c>
      <c r="E13" s="70" t="s">
        <v>135</v>
      </c>
      <c r="F13" s="72">
        <v>-2.181956</v>
      </c>
      <c r="G13" s="80">
        <v>249700</v>
      </c>
      <c r="H13" s="72">
        <v>-5.4483432579999995</v>
      </c>
      <c r="I13" s="118" t="s">
        <v>3308</v>
      </c>
      <c r="J13" s="73">
        <f t="shared" si="0"/>
        <v>-4.6038684918835886E-2</v>
      </c>
      <c r="K13" s="73">
        <f>H13/'סכום נכסי הקרן'!$C$41</f>
        <v>-1.7610960143826938E-5</v>
      </c>
    </row>
    <row r="14" spans="1:12">
      <c r="A14" s="119" t="s">
        <v>3308</v>
      </c>
      <c r="B14" s="118" t="s">
        <v>3308</v>
      </c>
      <c r="C14" s="118" t="s">
        <v>3308</v>
      </c>
      <c r="D14" s="118" t="s">
        <v>3308</v>
      </c>
      <c r="E14" s="118" t="s">
        <v>3308</v>
      </c>
      <c r="F14" s="118" t="s">
        <v>3308</v>
      </c>
      <c r="G14" s="118" t="s">
        <v>3308</v>
      </c>
      <c r="H14" s="118" t="s">
        <v>3308</v>
      </c>
      <c r="I14" s="118" t="s">
        <v>3308</v>
      </c>
      <c r="J14" s="118" t="s">
        <v>3308</v>
      </c>
      <c r="K14" s="118" t="s">
        <v>3308</v>
      </c>
    </row>
    <row r="15" spans="1:12">
      <c r="A15" s="88" t="s">
        <v>189</v>
      </c>
      <c r="B15" s="118" t="s">
        <v>3308</v>
      </c>
      <c r="C15" s="118" t="s">
        <v>3308</v>
      </c>
      <c r="D15" s="118" t="s">
        <v>3308</v>
      </c>
      <c r="E15" s="118" t="s">
        <v>3308</v>
      </c>
      <c r="F15" s="118" t="s">
        <v>3308</v>
      </c>
      <c r="G15" s="118" t="s">
        <v>3308</v>
      </c>
      <c r="H15" s="72">
        <v>58.574592127000003</v>
      </c>
      <c r="I15" s="118" t="s">
        <v>3308</v>
      </c>
      <c r="J15" s="73">
        <f t="shared" si="0"/>
        <v>0.49495728581796317</v>
      </c>
      <c r="K15" s="73">
        <f>H15/'סכום נכסי הקרן'!$C$41</f>
        <v>1.8933366686741825E-4</v>
      </c>
    </row>
    <row r="16" spans="1:12">
      <c r="A16" s="68" t="s">
        <v>182</v>
      </c>
      <c r="B16" s="117" t="s">
        <v>3308</v>
      </c>
      <c r="C16" s="117" t="s">
        <v>3308</v>
      </c>
      <c r="D16" s="117" t="s">
        <v>3308</v>
      </c>
      <c r="E16" s="117" t="s">
        <v>3308</v>
      </c>
      <c r="F16" s="117" t="s">
        <v>3308</v>
      </c>
      <c r="G16" s="117" t="s">
        <v>3308</v>
      </c>
      <c r="H16" s="66">
        <v>58.574592127000003</v>
      </c>
      <c r="I16" s="117" t="s">
        <v>3308</v>
      </c>
      <c r="J16" s="67">
        <f t="shared" si="0"/>
        <v>0.49495728581796317</v>
      </c>
      <c r="K16" s="67">
        <f>H16/'סכום נכסי הקרן'!$C$41</f>
        <v>1.8933366686741825E-4</v>
      </c>
    </row>
    <row r="17" spans="1:11">
      <c r="A17" s="69" t="s">
        <v>1836</v>
      </c>
      <c r="B17" s="54" t="s">
        <v>1836</v>
      </c>
      <c r="C17" s="70" t="s">
        <v>1506</v>
      </c>
      <c r="D17" s="70" t="s">
        <v>1840</v>
      </c>
      <c r="E17" s="70" t="s">
        <v>134</v>
      </c>
      <c r="F17" s="72">
        <v>63.646462999999997</v>
      </c>
      <c r="G17" s="80">
        <v>160</v>
      </c>
      <c r="H17" s="72">
        <v>36.935315117999998</v>
      </c>
      <c r="I17" s="118" t="s">
        <v>3308</v>
      </c>
      <c r="J17" s="73">
        <f t="shared" si="0"/>
        <v>0.31210466275205412</v>
      </c>
      <c r="K17" s="73">
        <f>H17/'סכום נכסי הקרן'!$C$41</f>
        <v>1.1938791879305387E-4</v>
      </c>
    </row>
    <row r="18" spans="1:11">
      <c r="A18" s="69" t="s">
        <v>1837</v>
      </c>
      <c r="B18" s="54" t="s">
        <v>1837</v>
      </c>
      <c r="C18" s="70" t="s">
        <v>1506</v>
      </c>
      <c r="D18" s="70" t="s">
        <v>1840</v>
      </c>
      <c r="E18" s="70" t="s">
        <v>134</v>
      </c>
      <c r="F18" s="72">
        <v>42.615457999999997</v>
      </c>
      <c r="G18" s="80">
        <v>140</v>
      </c>
      <c r="H18" s="72">
        <v>21.639277009000001</v>
      </c>
      <c r="I18" s="118" t="s">
        <v>3308</v>
      </c>
      <c r="J18" s="73">
        <f t="shared" si="0"/>
        <v>0.18285262306590899</v>
      </c>
      <c r="K18" s="73">
        <f>H18/'סכום נכסי הקרן'!$C$41</f>
        <v>6.9945748074364371E-5</v>
      </c>
    </row>
    <row r="19" spans="1:11">
      <c r="A19" s="119" t="s">
        <v>3308</v>
      </c>
      <c r="B19" s="118" t="s">
        <v>3308</v>
      </c>
      <c r="C19" s="118" t="s">
        <v>3308</v>
      </c>
      <c r="D19" s="118" t="s">
        <v>3308</v>
      </c>
      <c r="E19" s="118" t="s">
        <v>3308</v>
      </c>
      <c r="F19" s="118" t="s">
        <v>3308</v>
      </c>
      <c r="G19" s="118" t="s">
        <v>3308</v>
      </c>
      <c r="H19" s="118" t="s">
        <v>3308</v>
      </c>
      <c r="I19" s="118" t="s">
        <v>3308</v>
      </c>
      <c r="J19" s="118" t="s">
        <v>3308</v>
      </c>
      <c r="K19" s="118" t="s">
        <v>3308</v>
      </c>
    </row>
    <row r="20" spans="1:11">
      <c r="A20" s="118" t="s">
        <v>3308</v>
      </c>
      <c r="B20" s="118" t="s">
        <v>3308</v>
      </c>
      <c r="C20" s="118" t="s">
        <v>3308</v>
      </c>
      <c r="D20" s="118" t="s">
        <v>3308</v>
      </c>
      <c r="E20" s="118" t="s">
        <v>3308</v>
      </c>
      <c r="F20" s="118" t="s">
        <v>3308</v>
      </c>
      <c r="G20" s="118" t="s">
        <v>3308</v>
      </c>
      <c r="H20" s="118" t="s">
        <v>3308</v>
      </c>
      <c r="I20" s="118" t="s">
        <v>3308</v>
      </c>
      <c r="J20" s="118" t="s">
        <v>3308</v>
      </c>
      <c r="K20" s="118" t="s">
        <v>3308</v>
      </c>
    </row>
    <row r="21" spans="1:11">
      <c r="A21" s="118" t="s">
        <v>3308</v>
      </c>
      <c r="B21" s="118" t="s">
        <v>3308</v>
      </c>
      <c r="C21" s="118" t="s">
        <v>3308</v>
      </c>
      <c r="D21" s="118" t="s">
        <v>3308</v>
      </c>
      <c r="E21" s="118" t="s">
        <v>3308</v>
      </c>
      <c r="F21" s="118" t="s">
        <v>3308</v>
      </c>
      <c r="G21" s="118" t="s">
        <v>3308</v>
      </c>
      <c r="H21" s="118" t="s">
        <v>3308</v>
      </c>
      <c r="I21" s="118" t="s">
        <v>3308</v>
      </c>
      <c r="J21" s="118" t="s">
        <v>3308</v>
      </c>
      <c r="K21" s="118" t="s">
        <v>3308</v>
      </c>
    </row>
    <row r="22" spans="1:11">
      <c r="A22" s="86" t="s">
        <v>213</v>
      </c>
      <c r="B22" s="118" t="s">
        <v>3308</v>
      </c>
      <c r="C22" s="118" t="s">
        <v>3308</v>
      </c>
      <c r="D22" s="118" t="s">
        <v>3308</v>
      </c>
      <c r="E22" s="118" t="s">
        <v>3308</v>
      </c>
      <c r="F22" s="118" t="s">
        <v>3308</v>
      </c>
      <c r="G22" s="118" t="s">
        <v>3308</v>
      </c>
      <c r="H22" s="118" t="s">
        <v>3308</v>
      </c>
      <c r="I22" s="118" t="s">
        <v>3308</v>
      </c>
      <c r="J22" s="118" t="s">
        <v>3308</v>
      </c>
      <c r="K22" s="118" t="s">
        <v>3308</v>
      </c>
    </row>
    <row r="23" spans="1:11">
      <c r="A23" s="86" t="s">
        <v>115</v>
      </c>
      <c r="B23" s="118" t="s">
        <v>3308</v>
      </c>
      <c r="C23" s="118" t="s">
        <v>3308</v>
      </c>
      <c r="D23" s="118" t="s">
        <v>3308</v>
      </c>
      <c r="E23" s="118" t="s">
        <v>3308</v>
      </c>
      <c r="F23" s="118" t="s">
        <v>3308</v>
      </c>
      <c r="G23" s="118" t="s">
        <v>3308</v>
      </c>
      <c r="H23" s="118" t="s">
        <v>3308</v>
      </c>
      <c r="I23" s="118" t="s">
        <v>3308</v>
      </c>
      <c r="J23" s="118" t="s">
        <v>3308</v>
      </c>
      <c r="K23" s="118" t="s">
        <v>3308</v>
      </c>
    </row>
    <row r="24" spans="1:11">
      <c r="A24" s="86" t="s">
        <v>196</v>
      </c>
      <c r="B24" s="118" t="s">
        <v>3308</v>
      </c>
      <c r="C24" s="118" t="s">
        <v>3308</v>
      </c>
      <c r="D24" s="118" t="s">
        <v>3308</v>
      </c>
      <c r="E24" s="118" t="s">
        <v>3308</v>
      </c>
      <c r="F24" s="118" t="s">
        <v>3308</v>
      </c>
      <c r="G24" s="118" t="s">
        <v>3308</v>
      </c>
      <c r="H24" s="118" t="s">
        <v>3308</v>
      </c>
      <c r="I24" s="118" t="s">
        <v>3308</v>
      </c>
      <c r="J24" s="118" t="s">
        <v>3308</v>
      </c>
      <c r="K24" s="118" t="s">
        <v>3308</v>
      </c>
    </row>
    <row r="25" spans="1:11">
      <c r="A25" s="86" t="s">
        <v>204</v>
      </c>
      <c r="B25" s="118" t="s">
        <v>3308</v>
      </c>
      <c r="C25" s="118" t="s">
        <v>3308</v>
      </c>
      <c r="D25" s="118" t="s">
        <v>3308</v>
      </c>
      <c r="E25" s="118" t="s">
        <v>3308</v>
      </c>
      <c r="F25" s="118" t="s">
        <v>3308</v>
      </c>
      <c r="G25" s="118" t="s">
        <v>3308</v>
      </c>
      <c r="H25" s="118" t="s">
        <v>3308</v>
      </c>
      <c r="I25" s="118" t="s">
        <v>3308</v>
      </c>
      <c r="J25" s="118" t="s">
        <v>3308</v>
      </c>
      <c r="K25" s="118" t="s">
        <v>3308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A127" s="1"/>
      <c r="B127" s="1"/>
      <c r="C127" s="1"/>
      <c r="D127" s="1"/>
    </row>
    <row r="128" spans="1:11" hidden="1">
      <c r="A128" s="1"/>
      <c r="B128" s="1"/>
      <c r="C128" s="1"/>
      <c r="D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49" style="2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221</v>
      </c>
    </row>
    <row r="2" spans="1:10">
      <c r="A2" s="36" t="s">
        <v>147</v>
      </c>
      <c r="B2" s="36" t="s">
        <v>222</v>
      </c>
    </row>
    <row r="3" spans="1:10">
      <c r="A3" s="36" t="s">
        <v>149</v>
      </c>
      <c r="B3" s="36" t="s">
        <v>223</v>
      </c>
    </row>
    <row r="4" spans="1:10">
      <c r="A4" s="36" t="s">
        <v>150</v>
      </c>
      <c r="B4" s="36">
        <v>9454</v>
      </c>
    </row>
    <row r="5" spans="1:10" ht="18.75">
      <c r="A5" s="146" t="s">
        <v>99</v>
      </c>
      <c r="B5" s="147"/>
      <c r="C5" s="147"/>
      <c r="D5" s="147"/>
      <c r="E5" s="147"/>
      <c r="F5" s="147"/>
      <c r="G5" s="147"/>
      <c r="H5" s="147"/>
      <c r="I5" s="147"/>
      <c r="J5" s="148"/>
    </row>
    <row r="6" spans="1:10" s="3" customFormat="1">
      <c r="A6" s="37" t="s">
        <v>119</v>
      </c>
      <c r="B6" s="38" t="s">
        <v>48</v>
      </c>
      <c r="C6" s="38" t="s">
        <v>122</v>
      </c>
      <c r="D6" s="38" t="s">
        <v>70</v>
      </c>
      <c r="E6" s="38" t="s">
        <v>106</v>
      </c>
      <c r="F6" s="38" t="s">
        <v>198</v>
      </c>
      <c r="G6" s="38" t="s">
        <v>197</v>
      </c>
      <c r="H6" s="38" t="s">
        <v>66</v>
      </c>
      <c r="I6" s="38" t="s">
        <v>151</v>
      </c>
      <c r="J6" s="40" t="s">
        <v>153</v>
      </c>
    </row>
    <row r="7" spans="1:10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12" t="s">
        <v>205</v>
      </c>
      <c r="G7" s="114" t="s">
        <v>3308</v>
      </c>
      <c r="H7" s="12" t="s">
        <v>201</v>
      </c>
      <c r="I7" s="26" t="s">
        <v>19</v>
      </c>
      <c r="J7" s="27" t="s">
        <v>19</v>
      </c>
    </row>
    <row r="8" spans="1:10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53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72">
        <v>986.81714782400013</v>
      </c>
      <c r="I9" s="73">
        <f>IFERROR(H9/$H$9,0)</f>
        <v>1</v>
      </c>
      <c r="J9" s="73">
        <f>H9/'סכום נכסי הקרן'!$C$41</f>
        <v>3.1897398230288673E-3</v>
      </c>
    </row>
    <row r="10" spans="1:10">
      <c r="A10" s="88" t="s">
        <v>192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72">
        <v>986.81714782400013</v>
      </c>
      <c r="I10" s="73">
        <f t="shared" ref="I10:I16" si="0">IFERROR(H10/$H$9,0)</f>
        <v>1</v>
      </c>
      <c r="J10" s="73">
        <f>H10/'סכום נכסי הקרן'!$C$41</f>
        <v>3.1897398230288673E-3</v>
      </c>
    </row>
    <row r="11" spans="1:10">
      <c r="A11" s="74" t="s">
        <v>1838</v>
      </c>
      <c r="B11" s="54" t="s">
        <v>1839</v>
      </c>
      <c r="C11" s="70" t="s">
        <v>29</v>
      </c>
      <c r="D11" s="70" t="s">
        <v>1840</v>
      </c>
      <c r="E11" s="70" t="s">
        <v>136</v>
      </c>
      <c r="F11" s="72">
        <v>8.2530090000000005</v>
      </c>
      <c r="G11" s="80">
        <v>454300</v>
      </c>
      <c r="H11" s="72">
        <v>22.997335040999999</v>
      </c>
      <c r="I11" s="73">
        <f t="shared" si="0"/>
        <v>2.3304555551867646E-2</v>
      </c>
      <c r="J11" s="73">
        <f>H11/'סכום נכסי הקרן'!$C$41</f>
        <v>7.4335468901780724E-5</v>
      </c>
    </row>
    <row r="12" spans="1:10">
      <c r="A12" s="74" t="s">
        <v>1841</v>
      </c>
      <c r="B12" s="54" t="s">
        <v>1842</v>
      </c>
      <c r="C12" s="70" t="s">
        <v>29</v>
      </c>
      <c r="D12" s="70" t="s">
        <v>1840</v>
      </c>
      <c r="E12" s="70" t="s">
        <v>134</v>
      </c>
      <c r="F12" s="72">
        <v>5.0352649999999999</v>
      </c>
      <c r="G12" s="80">
        <v>103370</v>
      </c>
      <c r="H12" s="72">
        <v>42.142351670999986</v>
      </c>
      <c r="I12" s="73">
        <f t="shared" si="0"/>
        <v>4.2705329719823756E-2</v>
      </c>
      <c r="J12" s="73">
        <f>H12/'סכום נכסי הקרן'!$C$41</f>
        <v>1.3621889086290007E-4</v>
      </c>
    </row>
    <row r="13" spans="1:10">
      <c r="A13" s="74" t="s">
        <v>1843</v>
      </c>
      <c r="B13" s="54" t="s">
        <v>1844</v>
      </c>
      <c r="C13" s="70" t="s">
        <v>29</v>
      </c>
      <c r="D13" s="70" t="s">
        <v>1840</v>
      </c>
      <c r="E13" s="70" t="s">
        <v>134</v>
      </c>
      <c r="F13" s="72">
        <v>2.4705900000000001</v>
      </c>
      <c r="G13" s="80">
        <v>1702350</v>
      </c>
      <c r="H13" s="72">
        <v>105.46379802000001</v>
      </c>
      <c r="I13" s="73">
        <f t="shared" si="0"/>
        <v>0.10687268482570957</v>
      </c>
      <c r="J13" s="73">
        <f>H13/'סכום נכסי הקרן'!$C$41</f>
        <v>3.4089605878257872E-4</v>
      </c>
    </row>
    <row r="14" spans="1:10">
      <c r="A14" s="74" t="s">
        <v>1845</v>
      </c>
      <c r="B14" s="54" t="s">
        <v>1846</v>
      </c>
      <c r="C14" s="70" t="s">
        <v>29</v>
      </c>
      <c r="D14" s="70" t="s">
        <v>1840</v>
      </c>
      <c r="E14" s="70" t="s">
        <v>143</v>
      </c>
      <c r="F14" s="72">
        <v>0.73608499999999988</v>
      </c>
      <c r="G14" s="80">
        <v>3345000</v>
      </c>
      <c r="H14" s="72">
        <v>12.101003301999999</v>
      </c>
      <c r="I14" s="73">
        <f t="shared" si="0"/>
        <v>1.2262660137882226E-2</v>
      </c>
      <c r="J14" s="73">
        <f>H14/'סכום נכסי הקרן'!$C$41</f>
        <v>3.9114695378071597E-5</v>
      </c>
    </row>
    <row r="15" spans="1:10">
      <c r="A15" s="74" t="s">
        <v>1847</v>
      </c>
      <c r="B15" s="54" t="s">
        <v>1848</v>
      </c>
      <c r="C15" s="70" t="s">
        <v>29</v>
      </c>
      <c r="D15" s="70" t="s">
        <v>1840</v>
      </c>
      <c r="E15" s="70" t="s">
        <v>134</v>
      </c>
      <c r="F15" s="72">
        <v>24.581924000000001</v>
      </c>
      <c r="G15" s="80">
        <v>482000</v>
      </c>
      <c r="H15" s="72">
        <v>580.83531997900002</v>
      </c>
      <c r="I15" s="73">
        <f t="shared" si="0"/>
        <v>0.58859467659209408</v>
      </c>
      <c r="J15" s="73">
        <f>H15/'סכום נכסי הקרן'!$C$41</f>
        <v>1.8774638795485995E-3</v>
      </c>
    </row>
    <row r="16" spans="1:10">
      <c r="A16" s="74" t="s">
        <v>1849</v>
      </c>
      <c r="B16" s="54" t="s">
        <v>1850</v>
      </c>
      <c r="C16" s="70" t="s">
        <v>29</v>
      </c>
      <c r="D16" s="70" t="s">
        <v>1840</v>
      </c>
      <c r="E16" s="70" t="s">
        <v>134</v>
      </c>
      <c r="F16" s="72">
        <v>11.904432999999999</v>
      </c>
      <c r="G16" s="80">
        <v>11801.5625</v>
      </c>
      <c r="H16" s="72">
        <v>223.27733981100002</v>
      </c>
      <c r="I16" s="73">
        <f t="shared" si="0"/>
        <v>0.22626009317262266</v>
      </c>
      <c r="J16" s="73">
        <f>H16/'סכום נכסי הקרן'!$C$41</f>
        <v>7.2171082955493644E-4</v>
      </c>
    </row>
    <row r="17" spans="1:10">
      <c r="A17" s="119" t="s">
        <v>3308</v>
      </c>
      <c r="B17" s="118" t="s">
        <v>3308</v>
      </c>
      <c r="C17" s="118" t="s">
        <v>3308</v>
      </c>
      <c r="D17" s="118" t="s">
        <v>3308</v>
      </c>
      <c r="E17" s="118" t="s">
        <v>3308</v>
      </c>
      <c r="F17" s="118" t="s">
        <v>3308</v>
      </c>
      <c r="G17" s="118" t="s">
        <v>3308</v>
      </c>
      <c r="H17" s="118" t="s">
        <v>3308</v>
      </c>
      <c r="I17" s="118" t="s">
        <v>3308</v>
      </c>
      <c r="J17" s="118" t="s">
        <v>3308</v>
      </c>
    </row>
    <row r="18" spans="1:10">
      <c r="A18" s="132" t="s">
        <v>3308</v>
      </c>
      <c r="B18" s="118" t="s">
        <v>3308</v>
      </c>
      <c r="C18" s="118" t="s">
        <v>3308</v>
      </c>
      <c r="D18" s="118" t="s">
        <v>3308</v>
      </c>
      <c r="E18" s="118" t="s">
        <v>3308</v>
      </c>
      <c r="F18" s="118" t="s">
        <v>3308</v>
      </c>
      <c r="G18" s="118" t="s">
        <v>3308</v>
      </c>
      <c r="H18" s="118" t="s">
        <v>3308</v>
      </c>
      <c r="I18" s="118" t="s">
        <v>3308</v>
      </c>
      <c r="J18" s="118" t="s">
        <v>3308</v>
      </c>
    </row>
    <row r="19" spans="1:10">
      <c r="A19" s="118" t="s">
        <v>3308</v>
      </c>
      <c r="B19" s="118" t="s">
        <v>3308</v>
      </c>
      <c r="C19" s="118" t="s">
        <v>3308</v>
      </c>
      <c r="D19" s="118" t="s">
        <v>3308</v>
      </c>
      <c r="E19" s="118" t="s">
        <v>3308</v>
      </c>
      <c r="F19" s="118" t="s">
        <v>3308</v>
      </c>
      <c r="G19" s="118" t="s">
        <v>3308</v>
      </c>
      <c r="H19" s="118" t="s">
        <v>3308</v>
      </c>
      <c r="I19" s="118" t="s">
        <v>3308</v>
      </c>
      <c r="J19" s="118" t="s">
        <v>3308</v>
      </c>
    </row>
    <row r="20" spans="1:10">
      <c r="A20" s="118" t="s">
        <v>3308</v>
      </c>
      <c r="B20" s="118" t="s">
        <v>3308</v>
      </c>
      <c r="C20" s="118" t="s">
        <v>3308</v>
      </c>
      <c r="D20" s="118" t="s">
        <v>3308</v>
      </c>
      <c r="E20" s="118" t="s">
        <v>3308</v>
      </c>
      <c r="F20" s="118" t="s">
        <v>3308</v>
      </c>
      <c r="G20" s="118" t="s">
        <v>3308</v>
      </c>
      <c r="H20" s="118" t="s">
        <v>3308</v>
      </c>
      <c r="I20" s="118" t="s">
        <v>3308</v>
      </c>
      <c r="J20" s="118" t="s">
        <v>3308</v>
      </c>
    </row>
    <row r="21" spans="1:10">
      <c r="A21" s="86" t="s">
        <v>213</v>
      </c>
      <c r="B21" s="118" t="s">
        <v>3308</v>
      </c>
      <c r="C21" s="118" t="s">
        <v>3308</v>
      </c>
      <c r="D21" s="118" t="s">
        <v>3308</v>
      </c>
      <c r="E21" s="118" t="s">
        <v>3308</v>
      </c>
      <c r="F21" s="118" t="s">
        <v>3308</v>
      </c>
      <c r="G21" s="118" t="s">
        <v>3308</v>
      </c>
      <c r="H21" s="118" t="s">
        <v>3308</v>
      </c>
      <c r="I21" s="118" t="s">
        <v>3308</v>
      </c>
      <c r="J21" s="118" t="s">
        <v>3308</v>
      </c>
    </row>
    <row r="22" spans="1:10">
      <c r="A22" s="86" t="s">
        <v>115</v>
      </c>
      <c r="B22" s="118" t="s">
        <v>3308</v>
      </c>
      <c r="C22" s="118" t="s">
        <v>3308</v>
      </c>
      <c r="D22" s="118" t="s">
        <v>3308</v>
      </c>
      <c r="E22" s="118" t="s">
        <v>3308</v>
      </c>
      <c r="F22" s="118" t="s">
        <v>3308</v>
      </c>
      <c r="G22" s="118" t="s">
        <v>3308</v>
      </c>
      <c r="H22" s="118" t="s">
        <v>3308</v>
      </c>
      <c r="I22" s="118" t="s">
        <v>3308</v>
      </c>
      <c r="J22" s="118" t="s">
        <v>3308</v>
      </c>
    </row>
    <row r="23" spans="1:10">
      <c r="A23" s="86" t="s">
        <v>196</v>
      </c>
      <c r="B23" s="118" t="s">
        <v>3308</v>
      </c>
      <c r="C23" s="118" t="s">
        <v>3308</v>
      </c>
      <c r="D23" s="118" t="s">
        <v>3308</v>
      </c>
      <c r="E23" s="118" t="s">
        <v>3308</v>
      </c>
      <c r="F23" s="118" t="s">
        <v>3308</v>
      </c>
      <c r="G23" s="118" t="s">
        <v>3308</v>
      </c>
      <c r="H23" s="118" t="s">
        <v>3308</v>
      </c>
      <c r="I23" s="118" t="s">
        <v>3308</v>
      </c>
      <c r="J23" s="118" t="s">
        <v>3308</v>
      </c>
    </row>
    <row r="24" spans="1:10">
      <c r="A24" s="86" t="s">
        <v>204</v>
      </c>
      <c r="B24" s="118" t="s">
        <v>3308</v>
      </c>
      <c r="C24" s="118" t="s">
        <v>3308</v>
      </c>
      <c r="D24" s="118" t="s">
        <v>3308</v>
      </c>
      <c r="E24" s="118" t="s">
        <v>3308</v>
      </c>
      <c r="F24" s="118" t="s">
        <v>3308</v>
      </c>
      <c r="G24" s="118" t="s">
        <v>3308</v>
      </c>
      <c r="H24" s="118" t="s">
        <v>3308</v>
      </c>
      <c r="I24" s="118" t="s">
        <v>3308</v>
      </c>
      <c r="J24" s="118" t="s">
        <v>3308</v>
      </c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A127" s="1"/>
      <c r="B127" s="3"/>
      <c r="C127" s="3"/>
      <c r="D127" s="3"/>
      <c r="E127" s="3"/>
      <c r="F127" s="3"/>
      <c r="G127" s="3"/>
      <c r="J127" s="1"/>
    </row>
    <row r="128" spans="1:10" hidden="1">
      <c r="A128" s="1"/>
      <c r="B128" s="3"/>
      <c r="C128" s="3"/>
      <c r="D128" s="3"/>
      <c r="E128" s="3"/>
      <c r="F128" s="3"/>
      <c r="G128" s="3"/>
      <c r="J128" s="1"/>
    </row>
    <row r="129" spans="1:10" hidden="1">
      <c r="A129" s="1"/>
      <c r="B129" s="3"/>
      <c r="C129" s="3"/>
      <c r="D129" s="3"/>
      <c r="E129" s="3"/>
      <c r="F129" s="3"/>
      <c r="G129" s="3"/>
      <c r="J129" s="1"/>
    </row>
    <row r="130" spans="1:10" hidden="1">
      <c r="A130" s="1"/>
      <c r="B130" s="3"/>
      <c r="C130" s="3"/>
      <c r="D130" s="3"/>
      <c r="E130" s="3"/>
      <c r="F130" s="3"/>
      <c r="G130" s="3"/>
      <c r="J130" s="1"/>
    </row>
    <row r="131" spans="1:10" hidden="1">
      <c r="A131" s="1"/>
      <c r="B131" s="3"/>
      <c r="C131" s="3"/>
      <c r="D131" s="3"/>
      <c r="E131" s="3"/>
      <c r="F131" s="3"/>
      <c r="G131" s="3"/>
      <c r="J131" s="1"/>
    </row>
    <row r="132" spans="1:10" hidden="1">
      <c r="A132" s="1"/>
      <c r="B132" s="3"/>
      <c r="C132" s="3"/>
      <c r="D132" s="3"/>
      <c r="E132" s="3"/>
      <c r="F132" s="3"/>
      <c r="G132" s="3"/>
      <c r="J132" s="1"/>
    </row>
    <row r="133" spans="1:10" hidden="1">
      <c r="A133" s="1"/>
      <c r="B133" s="3"/>
      <c r="C133" s="3"/>
      <c r="D133" s="3"/>
      <c r="E133" s="3"/>
      <c r="F133" s="3"/>
      <c r="G133" s="3"/>
      <c r="J133" s="1"/>
    </row>
    <row r="134" spans="1:10" hidden="1">
      <c r="A134" s="1"/>
      <c r="B134" s="3"/>
      <c r="C134" s="3"/>
      <c r="D134" s="3"/>
      <c r="E134" s="3"/>
      <c r="F134" s="3"/>
      <c r="G134" s="3"/>
      <c r="J134" s="1"/>
    </row>
    <row r="135" spans="1:10" hidden="1">
      <c r="A135" s="1"/>
      <c r="B135" s="3"/>
      <c r="C135" s="3"/>
      <c r="D135" s="3"/>
      <c r="E135" s="3"/>
      <c r="F135" s="3"/>
      <c r="G135" s="3"/>
      <c r="J135" s="1"/>
    </row>
    <row r="136" spans="1:10" hidden="1">
      <c r="A136" s="1"/>
      <c r="B136" s="3"/>
      <c r="C136" s="3"/>
      <c r="D136" s="3"/>
      <c r="E136" s="3"/>
      <c r="F136" s="3"/>
      <c r="G136" s="3"/>
      <c r="J136" s="1"/>
    </row>
    <row r="137" spans="1:10" hidden="1">
      <c r="A137" s="1"/>
      <c r="B137" s="3"/>
      <c r="C137" s="3"/>
      <c r="D137" s="3"/>
      <c r="E137" s="3"/>
      <c r="F137" s="3"/>
      <c r="G137" s="3"/>
      <c r="J137" s="1"/>
    </row>
    <row r="138" spans="1:10" hidden="1">
      <c r="A138" s="1"/>
      <c r="B138" s="3"/>
      <c r="C138" s="3"/>
      <c r="D138" s="3"/>
      <c r="E138" s="3"/>
      <c r="F138" s="3"/>
      <c r="G138" s="3"/>
      <c r="J138" s="1"/>
    </row>
    <row r="139" spans="1:10" hidden="1">
      <c r="A139" s="1"/>
      <c r="B139" s="3"/>
      <c r="C139" s="3"/>
      <c r="D139" s="3"/>
      <c r="E139" s="3"/>
      <c r="F139" s="3"/>
      <c r="G139" s="3"/>
      <c r="J139" s="1"/>
    </row>
    <row r="140" spans="1:10" hidden="1">
      <c r="A140" s="1"/>
      <c r="B140" s="3"/>
      <c r="C140" s="3"/>
      <c r="D140" s="3"/>
      <c r="E140" s="3"/>
      <c r="F140" s="3"/>
      <c r="G140" s="3"/>
      <c r="J140" s="1"/>
    </row>
    <row r="141" spans="1:10" hidden="1">
      <c r="A141" s="1"/>
      <c r="B141" s="3"/>
      <c r="C141" s="3"/>
      <c r="D141" s="3"/>
      <c r="E141" s="3"/>
      <c r="F141" s="3"/>
      <c r="G141" s="3"/>
      <c r="J141" s="1"/>
    </row>
    <row r="142" spans="1:10" hidden="1">
      <c r="A142" s="1"/>
      <c r="B142" s="3"/>
      <c r="C142" s="3"/>
      <c r="D142" s="3"/>
      <c r="E142" s="3"/>
      <c r="F142" s="3"/>
      <c r="G142" s="3"/>
      <c r="J142" s="1"/>
    </row>
    <row r="143" spans="1:10" hidden="1">
      <c r="A143" s="1"/>
      <c r="B143" s="3"/>
      <c r="C143" s="3"/>
      <c r="D143" s="3"/>
      <c r="E143" s="3"/>
      <c r="F143" s="3"/>
      <c r="G143" s="3"/>
      <c r="J143" s="1"/>
    </row>
    <row r="144" spans="1:10" hidden="1">
      <c r="A144" s="1"/>
      <c r="B144" s="3"/>
      <c r="C144" s="3"/>
      <c r="D144" s="3"/>
      <c r="E144" s="3"/>
      <c r="F144" s="3"/>
      <c r="G144" s="3"/>
      <c r="J144" s="1"/>
    </row>
    <row r="145" spans="1:10" hidden="1">
      <c r="A145" s="1"/>
      <c r="B145" s="3"/>
      <c r="C145" s="3"/>
      <c r="D145" s="3"/>
      <c r="E145" s="3"/>
      <c r="F145" s="3"/>
      <c r="G145" s="3"/>
      <c r="J145" s="1"/>
    </row>
    <row r="146" spans="1:10" hidden="1">
      <c r="A146" s="1"/>
      <c r="B146" s="3"/>
      <c r="C146" s="3"/>
      <c r="D146" s="3"/>
      <c r="E146" s="3"/>
      <c r="F146" s="3"/>
      <c r="G146" s="3"/>
      <c r="J146" s="1"/>
    </row>
    <row r="147" spans="1:10" hidden="1">
      <c r="A147" s="1"/>
      <c r="B147" s="3"/>
      <c r="C147" s="3"/>
      <c r="D147" s="3"/>
      <c r="E147" s="3"/>
      <c r="F147" s="3"/>
      <c r="G147" s="3"/>
      <c r="J147" s="1"/>
    </row>
    <row r="148" spans="1:10" hidden="1">
      <c r="A148" s="1"/>
      <c r="B148" s="3"/>
      <c r="C148" s="3"/>
      <c r="D148" s="3"/>
      <c r="E148" s="3"/>
      <c r="F148" s="3"/>
      <c r="G148" s="3"/>
      <c r="J148" s="1"/>
    </row>
    <row r="149" spans="1:10" hidden="1">
      <c r="A149" s="1"/>
      <c r="B149" s="3"/>
      <c r="C149" s="3"/>
      <c r="D149" s="3"/>
      <c r="E149" s="3"/>
      <c r="F149" s="3"/>
      <c r="G149" s="3"/>
      <c r="J149" s="1"/>
    </row>
    <row r="150" spans="1:10" hidden="1">
      <c r="A150" s="1"/>
      <c r="B150" s="3"/>
      <c r="C150" s="3"/>
      <c r="D150" s="3"/>
      <c r="E150" s="3"/>
      <c r="F150" s="3"/>
      <c r="G150" s="3"/>
      <c r="J150" s="1"/>
    </row>
    <row r="151" spans="1:10" hidden="1">
      <c r="A151" s="1"/>
      <c r="B151" s="3"/>
      <c r="C151" s="3"/>
      <c r="D151" s="3"/>
      <c r="E151" s="3"/>
      <c r="F151" s="3"/>
      <c r="G151" s="3"/>
      <c r="J151" s="1"/>
    </row>
    <row r="152" spans="1:10" hidden="1">
      <c r="A152" s="1"/>
      <c r="B152" s="3"/>
      <c r="C152" s="3"/>
      <c r="D152" s="3"/>
      <c r="E152" s="3"/>
      <c r="F152" s="3"/>
      <c r="G152" s="3"/>
      <c r="J152" s="1"/>
    </row>
    <row r="153" spans="1:10" hidden="1">
      <c r="A153" s="1"/>
      <c r="B153" s="3"/>
      <c r="C153" s="3"/>
      <c r="D153" s="3"/>
      <c r="E153" s="3"/>
      <c r="F153" s="3"/>
      <c r="G153" s="3"/>
      <c r="J153" s="1"/>
    </row>
    <row r="154" spans="1:10" hidden="1">
      <c r="A154" s="1"/>
      <c r="B154" s="3"/>
      <c r="C154" s="3"/>
      <c r="D154" s="3"/>
      <c r="E154" s="3"/>
      <c r="F154" s="3"/>
      <c r="G154" s="3"/>
      <c r="J154" s="1"/>
    </row>
    <row r="155" spans="1:10" hidden="1">
      <c r="A155" s="1"/>
      <c r="B155" s="3"/>
      <c r="C155" s="3"/>
      <c r="D155" s="3"/>
      <c r="E155" s="3"/>
      <c r="F155" s="3"/>
      <c r="G155" s="3"/>
      <c r="J155" s="1"/>
    </row>
    <row r="156" spans="1:10" hidden="1">
      <c r="A156" s="1"/>
      <c r="B156" s="3"/>
      <c r="C156" s="3"/>
      <c r="D156" s="3"/>
      <c r="E156" s="3"/>
      <c r="F156" s="3"/>
      <c r="G156" s="3"/>
      <c r="J156" s="1"/>
    </row>
    <row r="157" spans="1:10" hidden="1">
      <c r="A157" s="1"/>
      <c r="B157" s="3"/>
      <c r="C157" s="3"/>
      <c r="D157" s="3"/>
      <c r="E157" s="3"/>
      <c r="F157" s="3"/>
      <c r="G157" s="3"/>
      <c r="J157" s="1"/>
    </row>
    <row r="158" spans="1:10" hidden="1">
      <c r="A158" s="1"/>
      <c r="B158" s="3"/>
      <c r="C158" s="3"/>
      <c r="D158" s="3"/>
      <c r="E158" s="3"/>
      <c r="F158" s="3"/>
      <c r="G158" s="3"/>
      <c r="J158" s="1"/>
    </row>
    <row r="159" spans="1:10" hidden="1">
      <c r="A159" s="1"/>
      <c r="B159" s="3"/>
      <c r="C159" s="3"/>
      <c r="D159" s="3"/>
      <c r="E159" s="3"/>
      <c r="F159" s="3"/>
      <c r="G159" s="3"/>
      <c r="J159" s="1"/>
    </row>
    <row r="160" spans="1:10" hidden="1">
      <c r="A160" s="1"/>
      <c r="B160" s="3"/>
      <c r="C160" s="3"/>
      <c r="D160" s="3"/>
      <c r="E160" s="3"/>
      <c r="F160" s="3"/>
      <c r="G160" s="3"/>
      <c r="J160" s="1"/>
    </row>
    <row r="161" spans="1:10" hidden="1">
      <c r="A161" s="1"/>
      <c r="B161" s="3"/>
      <c r="C161" s="3"/>
      <c r="D161" s="3"/>
      <c r="E161" s="3"/>
      <c r="F161" s="3"/>
      <c r="G161" s="3"/>
      <c r="J161" s="1"/>
    </row>
    <row r="162" spans="1:10" hidden="1">
      <c r="A162" s="1"/>
      <c r="B162" s="3"/>
      <c r="C162" s="3"/>
      <c r="D162" s="3"/>
      <c r="E162" s="3"/>
      <c r="F162" s="3"/>
      <c r="G162" s="3"/>
      <c r="J162" s="1"/>
    </row>
    <row r="163" spans="1:10" hidden="1">
      <c r="A163" s="1"/>
      <c r="B163" s="3"/>
      <c r="C163" s="3"/>
      <c r="D163" s="3"/>
      <c r="E163" s="3"/>
      <c r="F163" s="3"/>
      <c r="G163" s="3"/>
      <c r="J163" s="1"/>
    </row>
    <row r="164" spans="1:10" hidden="1">
      <c r="A164" s="1"/>
      <c r="B164" s="3"/>
      <c r="C164" s="3"/>
      <c r="D164" s="3"/>
      <c r="E164" s="3"/>
      <c r="F164" s="3"/>
      <c r="G164" s="3"/>
      <c r="J164" s="1"/>
    </row>
    <row r="165" spans="1:10" hidden="1">
      <c r="A165" s="1"/>
      <c r="B165" s="3"/>
      <c r="C165" s="3"/>
      <c r="D165" s="3"/>
      <c r="E165" s="3"/>
      <c r="F165" s="3"/>
      <c r="G165" s="3"/>
      <c r="J165" s="1"/>
    </row>
    <row r="166" spans="1:10" hidden="1">
      <c r="A166" s="1"/>
      <c r="B166" s="3"/>
      <c r="C166" s="3"/>
      <c r="D166" s="3"/>
      <c r="E166" s="3"/>
      <c r="F166" s="3"/>
      <c r="G166" s="3"/>
      <c r="J166" s="1"/>
    </row>
    <row r="167" spans="1:10" hidden="1">
      <c r="A167" s="1"/>
      <c r="B167" s="3"/>
      <c r="C167" s="3"/>
      <c r="D167" s="3"/>
      <c r="E167" s="3"/>
      <c r="F167" s="3"/>
      <c r="G167" s="3"/>
      <c r="J167" s="1"/>
    </row>
    <row r="168" spans="1:10" hidden="1">
      <c r="A168" s="1"/>
      <c r="B168" s="3"/>
      <c r="C168" s="3"/>
      <c r="D168" s="3"/>
      <c r="E168" s="3"/>
      <c r="F168" s="3"/>
      <c r="G168" s="3"/>
      <c r="J168" s="1"/>
    </row>
    <row r="169" spans="1:10" hidden="1">
      <c r="A169" s="1"/>
      <c r="B169" s="3"/>
      <c r="C169" s="3"/>
      <c r="D169" s="3"/>
      <c r="E169" s="3"/>
      <c r="F169" s="3"/>
      <c r="G169" s="3"/>
      <c r="J169" s="1"/>
    </row>
    <row r="170" spans="1:10" hidden="1">
      <c r="A170" s="1"/>
      <c r="B170" s="3"/>
      <c r="C170" s="3"/>
      <c r="D170" s="3"/>
      <c r="E170" s="3"/>
      <c r="F170" s="3"/>
      <c r="G170" s="3"/>
      <c r="J170" s="1"/>
    </row>
    <row r="171" spans="1:10" hidden="1">
      <c r="A171" s="1"/>
      <c r="B171" s="3"/>
      <c r="C171" s="3"/>
      <c r="D171" s="3"/>
      <c r="E171" s="3"/>
      <c r="F171" s="3"/>
      <c r="G171" s="3"/>
      <c r="J171" s="1"/>
    </row>
    <row r="172" spans="1:10" hidden="1">
      <c r="A172" s="1"/>
      <c r="B172" s="3"/>
      <c r="C172" s="3"/>
      <c r="D172" s="3"/>
      <c r="E172" s="3"/>
      <c r="F172" s="3"/>
      <c r="G172" s="3"/>
      <c r="J172" s="1"/>
    </row>
    <row r="173" spans="1:10" hidden="1">
      <c r="A173" s="1"/>
      <c r="B173" s="3"/>
      <c r="C173" s="3"/>
      <c r="D173" s="3"/>
      <c r="E173" s="3"/>
      <c r="F173" s="3"/>
      <c r="G173" s="3"/>
      <c r="J173" s="1"/>
    </row>
    <row r="174" spans="1:10" hidden="1">
      <c r="A174" s="1"/>
      <c r="B174" s="3"/>
      <c r="C174" s="3"/>
      <c r="D174" s="3"/>
      <c r="E174" s="3"/>
      <c r="F174" s="3"/>
      <c r="G174" s="3"/>
      <c r="J174" s="1"/>
    </row>
    <row r="175" spans="1:10" hidden="1">
      <c r="A175" s="1"/>
      <c r="B175" s="3"/>
      <c r="C175" s="3"/>
      <c r="D175" s="3"/>
      <c r="E175" s="3"/>
      <c r="F175" s="3"/>
      <c r="G175" s="3"/>
      <c r="J175" s="1"/>
    </row>
    <row r="176" spans="1:10" hidden="1">
      <c r="A176" s="1"/>
      <c r="B176" s="3"/>
      <c r="C176" s="3"/>
      <c r="D176" s="3"/>
      <c r="E176" s="3"/>
      <c r="F176" s="3"/>
      <c r="G176" s="3"/>
      <c r="J176" s="1"/>
    </row>
    <row r="177" spans="1:10" hidden="1">
      <c r="A177" s="1"/>
      <c r="B177" s="3"/>
      <c r="C177" s="3"/>
      <c r="D177" s="3"/>
      <c r="E177" s="3"/>
      <c r="F177" s="3"/>
      <c r="G177" s="3"/>
      <c r="J177" s="1"/>
    </row>
    <row r="178" spans="1:10" hidden="1">
      <c r="A178" s="1"/>
      <c r="B178" s="3"/>
      <c r="C178" s="3"/>
      <c r="D178" s="3"/>
      <c r="E178" s="3"/>
      <c r="F178" s="3"/>
      <c r="G178" s="3"/>
      <c r="J178" s="1"/>
    </row>
    <row r="179" spans="1:10" hidden="1">
      <c r="A179" s="1"/>
      <c r="B179" s="3"/>
      <c r="C179" s="3"/>
      <c r="D179" s="3"/>
      <c r="E179" s="3"/>
      <c r="F179" s="3"/>
      <c r="G179" s="3"/>
      <c r="J179" s="1"/>
    </row>
    <row r="180" spans="1:10" hidden="1">
      <c r="A180" s="1"/>
      <c r="B180" s="3"/>
      <c r="C180" s="3"/>
      <c r="D180" s="3"/>
      <c r="E180" s="3"/>
      <c r="F180" s="3"/>
      <c r="G180" s="3"/>
      <c r="J180" s="1"/>
    </row>
    <row r="181" spans="1:10" hidden="1">
      <c r="A181" s="1"/>
      <c r="B181" s="3"/>
      <c r="C181" s="3"/>
      <c r="D181" s="3"/>
      <c r="E181" s="3"/>
      <c r="F181" s="3"/>
      <c r="G181" s="3"/>
      <c r="J181" s="1"/>
    </row>
    <row r="182" spans="1:10" hidden="1">
      <c r="A182" s="1"/>
      <c r="B182" s="3"/>
      <c r="C182" s="3"/>
      <c r="D182" s="3"/>
      <c r="E182" s="3"/>
      <c r="F182" s="3"/>
      <c r="G182" s="3"/>
      <c r="J182" s="1"/>
    </row>
    <row r="183" spans="1:10" hidden="1">
      <c r="A183" s="1"/>
      <c r="B183" s="3"/>
      <c r="C183" s="3"/>
      <c r="D183" s="3"/>
      <c r="E183" s="3"/>
      <c r="F183" s="3"/>
      <c r="G183" s="3"/>
      <c r="J183" s="1"/>
    </row>
    <row r="184" spans="1:10" hidden="1">
      <c r="A184" s="1"/>
      <c r="B184" s="3"/>
      <c r="C184" s="3"/>
      <c r="D184" s="3"/>
      <c r="E184" s="3"/>
      <c r="F184" s="3"/>
      <c r="G184" s="3"/>
      <c r="J184" s="1"/>
    </row>
    <row r="185" spans="1:10" hidden="1">
      <c r="A185" s="1"/>
      <c r="B185" s="3"/>
      <c r="C185" s="3"/>
      <c r="D185" s="3"/>
      <c r="E185" s="3"/>
      <c r="F185" s="3"/>
      <c r="G185" s="3"/>
      <c r="J185" s="1"/>
    </row>
    <row r="186" spans="1:10" hidden="1">
      <c r="A186" s="1"/>
      <c r="B186" s="3"/>
      <c r="C186" s="3"/>
      <c r="D186" s="3"/>
      <c r="E186" s="3"/>
      <c r="F186" s="3"/>
      <c r="G186" s="3"/>
      <c r="J186" s="1"/>
    </row>
    <row r="187" spans="1:10" hidden="1">
      <c r="A187" s="1"/>
      <c r="B187" s="3"/>
      <c r="C187" s="3"/>
      <c r="D187" s="3"/>
      <c r="E187" s="3"/>
      <c r="F187" s="3"/>
      <c r="G187" s="3"/>
      <c r="J187" s="1"/>
    </row>
    <row r="188" spans="1:10" hidden="1">
      <c r="A188" s="1"/>
      <c r="B188" s="3"/>
      <c r="C188" s="3"/>
      <c r="D188" s="3"/>
      <c r="E188" s="3"/>
      <c r="F188" s="3"/>
      <c r="G188" s="3"/>
      <c r="J188" s="1"/>
    </row>
    <row r="189" spans="1:10" hidden="1">
      <c r="A189" s="1"/>
      <c r="B189" s="3"/>
      <c r="C189" s="3"/>
      <c r="D189" s="3"/>
      <c r="E189" s="3"/>
      <c r="F189" s="3"/>
      <c r="G189" s="3"/>
      <c r="J189" s="1"/>
    </row>
    <row r="190" spans="1:10" hidden="1">
      <c r="A190" s="1"/>
      <c r="B190" s="3"/>
      <c r="C190" s="3"/>
      <c r="D190" s="3"/>
      <c r="E190" s="3"/>
      <c r="F190" s="3"/>
      <c r="G190" s="3"/>
      <c r="J190" s="1"/>
    </row>
    <row r="191" spans="1:10" hidden="1">
      <c r="A191" s="1"/>
      <c r="B191" s="3"/>
      <c r="C191" s="3"/>
      <c r="D191" s="3"/>
      <c r="E191" s="3"/>
      <c r="F191" s="3"/>
      <c r="G191" s="3"/>
      <c r="J191" s="1"/>
    </row>
    <row r="192" spans="1:10" hidden="1">
      <c r="A192" s="1"/>
      <c r="B192" s="3"/>
      <c r="C192" s="3"/>
      <c r="D192" s="3"/>
      <c r="E192" s="3"/>
      <c r="F192" s="3"/>
      <c r="G192" s="3"/>
      <c r="J192" s="1"/>
    </row>
    <row r="193" spans="1:10" hidden="1">
      <c r="A193" s="1"/>
      <c r="B193" s="3"/>
      <c r="C193" s="3"/>
      <c r="D193" s="3"/>
      <c r="E193" s="3"/>
      <c r="F193" s="3"/>
      <c r="G193" s="3"/>
      <c r="J193" s="1"/>
    </row>
    <row r="194" spans="1:10" hidden="1">
      <c r="A194" s="1"/>
      <c r="B194" s="3"/>
      <c r="C194" s="3"/>
      <c r="D194" s="3"/>
      <c r="E194" s="3"/>
      <c r="F194" s="3"/>
      <c r="G194" s="3"/>
      <c r="J194" s="1"/>
    </row>
    <row r="195" spans="1:10" hidden="1">
      <c r="A195" s="1"/>
      <c r="B195" s="3"/>
      <c r="C195" s="3"/>
      <c r="D195" s="3"/>
      <c r="E195" s="3"/>
      <c r="F195" s="3"/>
      <c r="G195" s="3"/>
      <c r="J195" s="1"/>
    </row>
    <row r="196" spans="1:10" hidden="1">
      <c r="A196" s="1"/>
      <c r="B196" s="3"/>
      <c r="C196" s="3"/>
      <c r="D196" s="3"/>
      <c r="E196" s="3"/>
      <c r="F196" s="3"/>
      <c r="G196" s="3"/>
      <c r="J196" s="1"/>
    </row>
    <row r="197" spans="1:10" hidden="1">
      <c r="A197" s="1"/>
      <c r="B197" s="3"/>
      <c r="C197" s="3"/>
      <c r="D197" s="3"/>
      <c r="E197" s="3"/>
      <c r="F197" s="3"/>
      <c r="G197" s="3"/>
      <c r="J197" s="1"/>
    </row>
    <row r="198" spans="1:10" hidden="1">
      <c r="A198" s="1"/>
      <c r="B198" s="3"/>
      <c r="C198" s="3"/>
      <c r="D198" s="3"/>
      <c r="E198" s="3"/>
      <c r="F198" s="3"/>
      <c r="G198" s="3"/>
      <c r="J198" s="1"/>
    </row>
    <row r="199" spans="1:10" hidden="1">
      <c r="A199" s="1"/>
      <c r="B199" s="3"/>
      <c r="C199" s="3"/>
      <c r="D199" s="3"/>
      <c r="E199" s="3"/>
      <c r="F199" s="3"/>
      <c r="G199" s="3"/>
      <c r="J199" s="1"/>
    </row>
    <row r="200" spans="1:10" hidden="1">
      <c r="A200" s="1"/>
      <c r="B200" s="3"/>
      <c r="C200" s="3"/>
      <c r="D200" s="3"/>
      <c r="E200" s="3"/>
      <c r="F200" s="3"/>
      <c r="G200" s="3"/>
      <c r="J200" s="1"/>
    </row>
    <row r="201" spans="1:10" hidden="1">
      <c r="A201" s="1"/>
      <c r="B201" s="3"/>
      <c r="C201" s="3"/>
      <c r="D201" s="3"/>
      <c r="E201" s="3"/>
      <c r="F201" s="3"/>
      <c r="G201" s="3"/>
      <c r="J201" s="1"/>
    </row>
    <row r="202" spans="1:10" hidden="1">
      <c r="A202" s="1"/>
      <c r="B202" s="3"/>
      <c r="C202" s="3"/>
      <c r="D202" s="3"/>
      <c r="E202" s="3"/>
      <c r="F202" s="3"/>
      <c r="G202" s="3"/>
      <c r="J202" s="1"/>
    </row>
    <row r="203" spans="1:10" hidden="1">
      <c r="A203" s="1"/>
      <c r="B203" s="3"/>
      <c r="C203" s="3"/>
      <c r="D203" s="3"/>
      <c r="E203" s="3"/>
      <c r="F203" s="3"/>
      <c r="G203" s="3"/>
      <c r="J203" s="1"/>
    </row>
    <row r="204" spans="1:10" hidden="1">
      <c r="A204" s="1"/>
      <c r="B204" s="3"/>
      <c r="C204" s="3"/>
      <c r="D204" s="3"/>
      <c r="E204" s="3"/>
      <c r="F204" s="3"/>
      <c r="G204" s="3"/>
      <c r="J204" s="1"/>
    </row>
    <row r="205" spans="1:10" hidden="1">
      <c r="A205" s="1"/>
      <c r="B205" s="3"/>
      <c r="C205" s="3"/>
      <c r="D205" s="3"/>
      <c r="E205" s="3"/>
      <c r="F205" s="3"/>
      <c r="G205" s="3"/>
      <c r="J205" s="1"/>
    </row>
    <row r="206" spans="1:10" hidden="1">
      <c r="A206" s="1"/>
      <c r="B206" s="3"/>
      <c r="C206" s="3"/>
      <c r="D206" s="3"/>
      <c r="E206" s="3"/>
      <c r="F206" s="3"/>
      <c r="G206" s="3"/>
      <c r="J206" s="1"/>
    </row>
    <row r="207" spans="1:10" hidden="1">
      <c r="A207" s="1"/>
      <c r="B207" s="3"/>
      <c r="C207" s="3"/>
      <c r="D207" s="3"/>
      <c r="E207" s="3"/>
      <c r="F207" s="3"/>
      <c r="G207" s="3"/>
      <c r="J207" s="1"/>
    </row>
    <row r="208" spans="1:10" hidden="1">
      <c r="A208" s="1"/>
      <c r="B208" s="3"/>
      <c r="C208" s="3"/>
      <c r="D208" s="3"/>
      <c r="E208" s="3"/>
      <c r="F208" s="3"/>
      <c r="G208" s="3"/>
      <c r="J208" s="1"/>
    </row>
    <row r="209" spans="1:10" hidden="1">
      <c r="A209" s="1"/>
      <c r="B209" s="3"/>
      <c r="C209" s="3"/>
      <c r="D209" s="3"/>
      <c r="E209" s="3"/>
      <c r="F209" s="3"/>
      <c r="G209" s="3"/>
      <c r="J209" s="1"/>
    </row>
    <row r="210" spans="1:10" hidden="1">
      <c r="A210" s="1"/>
      <c r="B210" s="3"/>
      <c r="C210" s="3"/>
      <c r="D210" s="3"/>
      <c r="E210" s="3"/>
      <c r="F210" s="3"/>
      <c r="G210" s="3"/>
      <c r="J210" s="1"/>
    </row>
    <row r="211" spans="1:10" hidden="1">
      <c r="A211" s="1"/>
      <c r="B211" s="3"/>
      <c r="C211" s="3"/>
      <c r="D211" s="3"/>
      <c r="E211" s="3"/>
      <c r="F211" s="3"/>
      <c r="G211" s="3"/>
      <c r="J211" s="1"/>
    </row>
    <row r="212" spans="1:10" hidden="1">
      <c r="A212" s="1"/>
      <c r="B212" s="3"/>
      <c r="C212" s="3"/>
      <c r="D212" s="3"/>
      <c r="E212" s="3"/>
      <c r="F212" s="3"/>
      <c r="G212" s="3"/>
      <c r="J212" s="1"/>
    </row>
    <row r="213" spans="1:10" hidden="1">
      <c r="A213" s="1"/>
      <c r="B213" s="3"/>
      <c r="C213" s="3"/>
      <c r="D213" s="3"/>
      <c r="E213" s="3"/>
      <c r="F213" s="3"/>
      <c r="G213" s="3"/>
      <c r="J213" s="1"/>
    </row>
    <row r="214" spans="1:10" hidden="1">
      <c r="A214" s="1"/>
      <c r="B214" s="3"/>
      <c r="C214" s="3"/>
      <c r="D214" s="3"/>
      <c r="E214" s="3"/>
      <c r="F214" s="3"/>
      <c r="G214" s="3"/>
      <c r="J214" s="1"/>
    </row>
    <row r="215" spans="1:10" hidden="1">
      <c r="A215" s="1"/>
      <c r="B215" s="3"/>
      <c r="C215" s="3"/>
      <c r="D215" s="3"/>
      <c r="E215" s="3"/>
      <c r="F215" s="3"/>
      <c r="G215" s="3"/>
      <c r="J215" s="1"/>
    </row>
    <row r="216" spans="1:10" hidden="1">
      <c r="A216" s="1"/>
      <c r="B216" s="3"/>
      <c r="C216" s="3"/>
      <c r="D216" s="3"/>
      <c r="E216" s="3"/>
      <c r="F216" s="3"/>
      <c r="G216" s="3"/>
      <c r="J216" s="1"/>
    </row>
    <row r="217" spans="1:10" hidden="1">
      <c r="A217" s="1"/>
      <c r="B217" s="3"/>
      <c r="C217" s="3"/>
      <c r="D217" s="3"/>
      <c r="E217" s="3"/>
      <c r="F217" s="3"/>
      <c r="G217" s="3"/>
      <c r="J217" s="1"/>
    </row>
    <row r="218" spans="1:10" hidden="1">
      <c r="A218" s="1"/>
      <c r="B218" s="3"/>
      <c r="C218" s="3"/>
      <c r="D218" s="3"/>
      <c r="E218" s="3"/>
      <c r="F218" s="3"/>
      <c r="G218" s="3"/>
      <c r="J218" s="1"/>
    </row>
    <row r="219" spans="1:10" hidden="1">
      <c r="A219" s="1"/>
      <c r="B219" s="3"/>
      <c r="C219" s="3"/>
      <c r="D219" s="3"/>
      <c r="E219" s="3"/>
      <c r="F219" s="3"/>
      <c r="G219" s="3"/>
      <c r="J219" s="1"/>
    </row>
    <row r="220" spans="1:10" hidden="1">
      <c r="A220" s="1"/>
      <c r="B220" s="3"/>
      <c r="C220" s="3"/>
      <c r="D220" s="3"/>
      <c r="E220" s="3"/>
      <c r="F220" s="3"/>
      <c r="G220" s="3"/>
      <c r="J220" s="1"/>
    </row>
    <row r="221" spans="1:10" hidden="1">
      <c r="A221" s="1"/>
      <c r="B221" s="3"/>
      <c r="C221" s="3"/>
      <c r="D221" s="3"/>
      <c r="E221" s="3"/>
      <c r="F221" s="3"/>
      <c r="G221" s="3"/>
      <c r="J221" s="1"/>
    </row>
    <row r="222" spans="1:10" hidden="1">
      <c r="A222" s="1"/>
      <c r="B222" s="3"/>
      <c r="C222" s="3"/>
      <c r="D222" s="3"/>
      <c r="E222" s="3"/>
      <c r="F222" s="3"/>
      <c r="G222" s="3"/>
      <c r="J222" s="1"/>
    </row>
    <row r="223" spans="1:10" hidden="1">
      <c r="A223" s="1"/>
      <c r="B223" s="3"/>
      <c r="C223" s="3"/>
      <c r="D223" s="3"/>
      <c r="E223" s="3"/>
      <c r="F223" s="3"/>
      <c r="G223" s="3"/>
      <c r="J223" s="1"/>
    </row>
    <row r="224" spans="1:10" hidden="1">
      <c r="A224" s="1"/>
      <c r="B224" s="3"/>
      <c r="C224" s="3"/>
      <c r="D224" s="3"/>
      <c r="E224" s="3"/>
      <c r="F224" s="3"/>
      <c r="G224" s="3"/>
      <c r="J224" s="1"/>
    </row>
    <row r="225" spans="1:10" hidden="1">
      <c r="A225" s="1"/>
      <c r="B225" s="3"/>
      <c r="C225" s="3"/>
      <c r="D225" s="3"/>
      <c r="E225" s="3"/>
      <c r="F225" s="3"/>
      <c r="G225" s="3"/>
      <c r="J225" s="1"/>
    </row>
    <row r="226" spans="1:10" hidden="1">
      <c r="A226" s="1"/>
      <c r="B226" s="3"/>
      <c r="C226" s="3"/>
      <c r="D226" s="3"/>
      <c r="E226" s="3"/>
      <c r="F226" s="3"/>
      <c r="G226" s="3"/>
      <c r="J226" s="1"/>
    </row>
    <row r="227" spans="1:10" hidden="1">
      <c r="A227" s="1"/>
      <c r="B227" s="3"/>
      <c r="C227" s="3"/>
      <c r="D227" s="3"/>
      <c r="E227" s="3"/>
      <c r="F227" s="3"/>
      <c r="G227" s="3"/>
      <c r="J227" s="1"/>
    </row>
    <row r="228" spans="1:10" hidden="1">
      <c r="A228" s="1"/>
      <c r="B228" s="3"/>
      <c r="C228" s="3"/>
      <c r="D228" s="3"/>
      <c r="E228" s="3"/>
      <c r="F228" s="3"/>
      <c r="G228" s="3"/>
      <c r="J228" s="1"/>
    </row>
    <row r="229" spans="1:10" hidden="1">
      <c r="A229" s="1"/>
      <c r="B229" s="3"/>
      <c r="C229" s="3"/>
      <c r="D229" s="3"/>
      <c r="E229" s="3"/>
      <c r="F229" s="3"/>
      <c r="G229" s="3"/>
      <c r="J229" s="1"/>
    </row>
    <row r="230" spans="1:10" hidden="1">
      <c r="A230" s="1"/>
      <c r="B230" s="3"/>
      <c r="C230" s="3"/>
      <c r="D230" s="3"/>
      <c r="E230" s="3"/>
      <c r="F230" s="3"/>
      <c r="G230" s="3"/>
      <c r="J230" s="1"/>
    </row>
    <row r="231" spans="1:10" hidden="1">
      <c r="A231" s="1"/>
      <c r="B231" s="3"/>
      <c r="C231" s="3"/>
      <c r="D231" s="3"/>
      <c r="E231" s="3"/>
      <c r="F231" s="3"/>
      <c r="G231" s="3"/>
      <c r="J231" s="1"/>
    </row>
    <row r="232" spans="1:10" hidden="1">
      <c r="A232" s="1"/>
      <c r="B232" s="3"/>
      <c r="C232" s="3"/>
      <c r="D232" s="3"/>
      <c r="E232" s="3"/>
      <c r="F232" s="3"/>
      <c r="G232" s="3"/>
      <c r="J232" s="1"/>
    </row>
    <row r="233" spans="1:10" hidden="1">
      <c r="A233" s="1"/>
      <c r="B233" s="3"/>
      <c r="C233" s="3"/>
      <c r="D233" s="3"/>
      <c r="E233" s="3"/>
      <c r="F233" s="3"/>
      <c r="G233" s="3"/>
      <c r="J233" s="1"/>
    </row>
    <row r="234" spans="1:10" hidden="1">
      <c r="A234" s="1"/>
      <c r="B234" s="3"/>
      <c r="C234" s="3"/>
      <c r="D234" s="3"/>
      <c r="E234" s="3"/>
      <c r="F234" s="3"/>
      <c r="G234" s="3"/>
      <c r="J234" s="1"/>
    </row>
    <row r="235" spans="1:10" hidden="1">
      <c r="A235" s="1"/>
      <c r="B235" s="3"/>
      <c r="C235" s="3"/>
      <c r="D235" s="3"/>
      <c r="E235" s="3"/>
      <c r="F235" s="3"/>
      <c r="G235" s="3"/>
      <c r="J235" s="1"/>
    </row>
    <row r="236" spans="1:10" hidden="1">
      <c r="A236" s="1"/>
      <c r="B236" s="3"/>
      <c r="C236" s="3"/>
      <c r="D236" s="3"/>
      <c r="E236" s="3"/>
      <c r="F236" s="3"/>
      <c r="G236" s="3"/>
      <c r="J236" s="1"/>
    </row>
    <row r="237" spans="1:10" hidden="1">
      <c r="A237" s="1"/>
      <c r="B237" s="3"/>
      <c r="C237" s="3"/>
      <c r="D237" s="3"/>
      <c r="E237" s="3"/>
      <c r="F237" s="3"/>
      <c r="G237" s="3"/>
      <c r="J237" s="1"/>
    </row>
    <row r="238" spans="1:10" hidden="1">
      <c r="A238" s="1"/>
      <c r="B238" s="3"/>
      <c r="C238" s="3"/>
      <c r="D238" s="3"/>
      <c r="E238" s="3"/>
      <c r="F238" s="3"/>
      <c r="G238" s="3"/>
      <c r="J238" s="1"/>
    </row>
    <row r="239" spans="1:10" hidden="1">
      <c r="A239" s="1"/>
      <c r="B239" s="3"/>
      <c r="C239" s="3"/>
      <c r="D239" s="3"/>
      <c r="E239" s="3"/>
      <c r="F239" s="3"/>
      <c r="G239" s="3"/>
      <c r="J239" s="1"/>
    </row>
    <row r="240" spans="1:10" hidden="1">
      <c r="A240" s="1"/>
      <c r="B240" s="3"/>
      <c r="C240" s="3"/>
      <c r="D240" s="3"/>
      <c r="E240" s="3"/>
      <c r="F240" s="3"/>
      <c r="G240" s="3"/>
      <c r="J240" s="1"/>
    </row>
    <row r="241" spans="1:10" hidden="1">
      <c r="A241" s="1"/>
      <c r="B241" s="3"/>
      <c r="C241" s="3"/>
      <c r="D241" s="3"/>
      <c r="E241" s="3"/>
      <c r="F241" s="3"/>
      <c r="G241" s="3"/>
      <c r="J241" s="1"/>
    </row>
    <row r="242" spans="1:10" hidden="1">
      <c r="A242" s="1"/>
      <c r="B242" s="3"/>
      <c r="C242" s="3"/>
      <c r="D242" s="3"/>
      <c r="E242" s="3"/>
      <c r="F242" s="3"/>
      <c r="G242" s="3"/>
      <c r="J242" s="1"/>
    </row>
    <row r="243" spans="1:10" hidden="1">
      <c r="A243" s="1"/>
      <c r="B243" s="3"/>
      <c r="C243" s="3"/>
      <c r="D243" s="3"/>
      <c r="E243" s="3"/>
      <c r="F243" s="3"/>
      <c r="G243" s="3"/>
      <c r="J243" s="1"/>
    </row>
    <row r="244" spans="1:10" hidden="1">
      <c r="A244" s="1"/>
      <c r="B244" s="3"/>
      <c r="C244" s="3"/>
      <c r="D244" s="3"/>
      <c r="E244" s="3"/>
      <c r="F244" s="3"/>
      <c r="G244" s="3"/>
      <c r="J244" s="1"/>
    </row>
    <row r="245" spans="1:10" hidden="1">
      <c r="A245" s="1"/>
      <c r="B245" s="3"/>
      <c r="C245" s="3"/>
      <c r="D245" s="3"/>
      <c r="E245" s="3"/>
      <c r="F245" s="3"/>
      <c r="G245" s="3"/>
      <c r="J245" s="1"/>
    </row>
    <row r="246" spans="1:10" hidden="1">
      <c r="A246" s="1"/>
      <c r="B246" s="3"/>
      <c r="C246" s="3"/>
      <c r="D246" s="3"/>
      <c r="E246" s="3"/>
      <c r="F246" s="3"/>
      <c r="G246" s="3"/>
      <c r="J246" s="1"/>
    </row>
    <row r="247" spans="1:10" hidden="1">
      <c r="A247" s="1"/>
      <c r="B247" s="3"/>
      <c r="C247" s="3"/>
      <c r="D247" s="3"/>
      <c r="E247" s="3"/>
      <c r="F247" s="3"/>
      <c r="G247" s="3"/>
      <c r="J247" s="1"/>
    </row>
    <row r="248" spans="1:10" hidden="1">
      <c r="A248" s="1"/>
      <c r="B248" s="3"/>
      <c r="C248" s="3"/>
      <c r="D248" s="3"/>
      <c r="E248" s="3"/>
      <c r="F248" s="3"/>
      <c r="G248" s="3"/>
      <c r="J248" s="1"/>
    </row>
    <row r="249" spans="1:10" hidden="1">
      <c r="A249" s="1"/>
      <c r="B249" s="3"/>
      <c r="C249" s="3"/>
      <c r="D249" s="3"/>
      <c r="E249" s="3"/>
      <c r="F249" s="3"/>
      <c r="G249" s="3"/>
      <c r="J249" s="1"/>
    </row>
    <row r="250" spans="1:10" hidden="1">
      <c r="A250" s="1"/>
      <c r="B250" s="3"/>
      <c r="C250" s="3"/>
      <c r="D250" s="3"/>
      <c r="E250" s="3"/>
      <c r="F250" s="3"/>
      <c r="G250" s="3"/>
      <c r="J250" s="1"/>
    </row>
    <row r="251" spans="1:10" hidden="1">
      <c r="A251" s="1"/>
      <c r="B251" s="3"/>
      <c r="C251" s="3"/>
      <c r="D251" s="3"/>
      <c r="E251" s="3"/>
      <c r="F251" s="3"/>
      <c r="G251" s="3"/>
      <c r="J251" s="1"/>
    </row>
    <row r="252" spans="1:10" hidden="1">
      <c r="A252" s="1"/>
      <c r="B252" s="3"/>
      <c r="C252" s="3"/>
      <c r="D252" s="3"/>
      <c r="E252" s="3"/>
      <c r="F252" s="3"/>
      <c r="G252" s="3"/>
      <c r="J252" s="1"/>
    </row>
    <row r="253" spans="1:10" hidden="1">
      <c r="A253" s="1"/>
      <c r="B253" s="3"/>
      <c r="C253" s="3"/>
      <c r="D253" s="3"/>
      <c r="E253" s="3"/>
      <c r="F253" s="3"/>
      <c r="G253" s="3"/>
      <c r="J253" s="1"/>
    </row>
    <row r="254" spans="1:10" hidden="1">
      <c r="A254" s="1"/>
      <c r="B254" s="3"/>
      <c r="C254" s="3"/>
      <c r="D254" s="3"/>
      <c r="E254" s="3"/>
      <c r="F254" s="3"/>
      <c r="G254" s="3"/>
      <c r="J254" s="1"/>
    </row>
    <row r="255" spans="1:10" hidden="1">
      <c r="A255" s="1"/>
      <c r="B255" s="3"/>
      <c r="C255" s="3"/>
      <c r="D255" s="3"/>
      <c r="E255" s="3"/>
      <c r="F255" s="3"/>
      <c r="G255" s="3"/>
      <c r="J255" s="1"/>
    </row>
    <row r="256" spans="1:10" hidden="1">
      <c r="A256" s="1"/>
      <c r="B256" s="3"/>
      <c r="C256" s="3"/>
      <c r="D256" s="3"/>
      <c r="E256" s="3"/>
      <c r="F256" s="3"/>
      <c r="G256" s="3"/>
      <c r="J256" s="1"/>
    </row>
    <row r="257" spans="1:10" hidden="1">
      <c r="A257" s="1"/>
      <c r="B257" s="3"/>
      <c r="C257" s="3"/>
      <c r="D257" s="3"/>
      <c r="E257" s="3"/>
      <c r="F257" s="3"/>
      <c r="G257" s="3"/>
      <c r="J257" s="1"/>
    </row>
    <row r="258" spans="1:10" hidden="1">
      <c r="A258" s="1"/>
      <c r="B258" s="3"/>
      <c r="C258" s="3"/>
      <c r="D258" s="3"/>
      <c r="E258" s="3"/>
      <c r="F258" s="3"/>
      <c r="G258" s="3"/>
      <c r="J258" s="1"/>
    </row>
    <row r="259" spans="1:10" hidden="1">
      <c r="A259" s="1"/>
      <c r="B259" s="3"/>
      <c r="C259" s="3"/>
      <c r="D259" s="3"/>
      <c r="E259" s="3"/>
      <c r="F259" s="3"/>
      <c r="G259" s="3"/>
      <c r="J259" s="1"/>
    </row>
    <row r="260" spans="1:10" hidden="1">
      <c r="A260" s="1"/>
      <c r="B260" s="3"/>
      <c r="C260" s="3"/>
      <c r="D260" s="3"/>
      <c r="E260" s="3"/>
      <c r="F260" s="3"/>
      <c r="G260" s="3"/>
      <c r="J260" s="1"/>
    </row>
    <row r="261" spans="1:10" hidden="1">
      <c r="A261" s="1"/>
      <c r="B261" s="3"/>
      <c r="C261" s="3"/>
      <c r="D261" s="3"/>
      <c r="E261" s="3"/>
      <c r="F261" s="3"/>
      <c r="G261" s="3"/>
      <c r="J261" s="1"/>
    </row>
    <row r="262" spans="1:10" hidden="1">
      <c r="A262" s="1"/>
      <c r="B262" s="3"/>
      <c r="C262" s="3"/>
      <c r="D262" s="3"/>
      <c r="E262" s="3"/>
      <c r="F262" s="3"/>
      <c r="G262" s="3"/>
      <c r="J262" s="1"/>
    </row>
    <row r="263" spans="1:10" hidden="1">
      <c r="A263" s="1"/>
      <c r="B263" s="3"/>
      <c r="C263" s="3"/>
      <c r="D263" s="3"/>
      <c r="E263" s="3"/>
      <c r="F263" s="3"/>
      <c r="G263" s="3"/>
      <c r="J263" s="1"/>
    </row>
    <row r="264" spans="1:10" hidden="1">
      <c r="A264" s="1"/>
      <c r="B264" s="3"/>
      <c r="C264" s="3"/>
      <c r="D264" s="3"/>
      <c r="E264" s="3"/>
      <c r="F264" s="3"/>
      <c r="G264" s="3"/>
      <c r="J264" s="1"/>
    </row>
    <row r="265" spans="1:10" hidden="1">
      <c r="A265" s="1"/>
      <c r="B265" s="3"/>
      <c r="C265" s="3"/>
      <c r="D265" s="3"/>
      <c r="E265" s="3"/>
      <c r="F265" s="3"/>
      <c r="G265" s="3"/>
      <c r="J265" s="1"/>
    </row>
    <row r="266" spans="1:10" hidden="1">
      <c r="A266" s="1"/>
      <c r="B266" s="3"/>
      <c r="C266" s="3"/>
      <c r="D266" s="3"/>
      <c r="E266" s="3"/>
      <c r="F266" s="3"/>
      <c r="G266" s="3"/>
      <c r="J266" s="1"/>
    </row>
    <row r="267" spans="1:10" hidden="1">
      <c r="A267" s="1"/>
      <c r="B267" s="3"/>
      <c r="C267" s="3"/>
      <c r="D267" s="3"/>
      <c r="E267" s="3"/>
      <c r="F267" s="3"/>
      <c r="G267" s="3"/>
      <c r="J267" s="1"/>
    </row>
    <row r="268" spans="1:10" hidden="1">
      <c r="A268" s="1"/>
      <c r="B268" s="3"/>
      <c r="C268" s="3"/>
      <c r="D268" s="3"/>
      <c r="E268" s="3"/>
      <c r="F268" s="3"/>
      <c r="G268" s="3"/>
      <c r="J268" s="1"/>
    </row>
    <row r="269" spans="1:10" hidden="1">
      <c r="A269" s="1"/>
      <c r="B269" s="3"/>
      <c r="C269" s="3"/>
      <c r="D269" s="3"/>
      <c r="E269" s="3"/>
      <c r="F269" s="3"/>
      <c r="G269" s="3"/>
      <c r="J269" s="1"/>
    </row>
    <row r="270" spans="1:10" hidden="1">
      <c r="A270" s="1"/>
      <c r="B270" s="3"/>
      <c r="C270" s="3"/>
      <c r="D270" s="3"/>
      <c r="E270" s="3"/>
      <c r="F270" s="3"/>
      <c r="G270" s="3"/>
      <c r="J270" s="1"/>
    </row>
    <row r="271" spans="1:10" hidden="1">
      <c r="A271" s="1"/>
      <c r="B271" s="3"/>
      <c r="C271" s="3"/>
      <c r="D271" s="3"/>
      <c r="E271" s="3"/>
      <c r="F271" s="3"/>
      <c r="G271" s="3"/>
      <c r="J271" s="1"/>
    </row>
    <row r="272" spans="1:10" hidden="1">
      <c r="A272" s="1"/>
      <c r="B272" s="3"/>
      <c r="C272" s="3"/>
      <c r="D272" s="3"/>
      <c r="E272" s="3"/>
      <c r="F272" s="3"/>
      <c r="G272" s="3"/>
      <c r="J272" s="1"/>
    </row>
    <row r="273" spans="1:10" hidden="1">
      <c r="A273" s="1"/>
      <c r="B273" s="3"/>
      <c r="C273" s="3"/>
      <c r="D273" s="3"/>
      <c r="E273" s="3"/>
      <c r="F273" s="3"/>
      <c r="G273" s="3"/>
      <c r="J273" s="1"/>
    </row>
    <row r="274" spans="1:10" hidden="1">
      <c r="A274" s="1"/>
      <c r="B274" s="3"/>
      <c r="C274" s="3"/>
      <c r="D274" s="3"/>
      <c r="E274" s="3"/>
      <c r="F274" s="3"/>
      <c r="G274" s="3"/>
      <c r="J274" s="1"/>
    </row>
    <row r="275" spans="1:10" hidden="1">
      <c r="A275" s="1"/>
      <c r="B275" s="3"/>
      <c r="C275" s="3"/>
      <c r="D275" s="3"/>
      <c r="E275" s="3"/>
      <c r="F275" s="3"/>
      <c r="G275" s="3"/>
      <c r="J275" s="1"/>
    </row>
    <row r="276" spans="1:10" hidden="1">
      <c r="A276" s="1"/>
      <c r="B276" s="3"/>
      <c r="C276" s="3"/>
      <c r="D276" s="3"/>
      <c r="E276" s="3"/>
      <c r="F276" s="3"/>
      <c r="G276" s="3"/>
      <c r="J276" s="1"/>
    </row>
    <row r="277" spans="1:10" hidden="1">
      <c r="A277" s="1"/>
      <c r="B277" s="3"/>
      <c r="C277" s="3"/>
      <c r="D277" s="3"/>
      <c r="E277" s="3"/>
      <c r="F277" s="3"/>
      <c r="G277" s="3"/>
      <c r="J277" s="1"/>
    </row>
    <row r="278" spans="1:10" hidden="1">
      <c r="A278" s="1"/>
      <c r="B278" s="3"/>
      <c r="C278" s="3"/>
      <c r="D278" s="3"/>
      <c r="E278" s="3"/>
      <c r="F278" s="3"/>
      <c r="G278" s="3"/>
      <c r="J278" s="1"/>
    </row>
    <row r="279" spans="1:10" hidden="1">
      <c r="A279" s="1"/>
      <c r="B279" s="3"/>
      <c r="C279" s="3"/>
      <c r="D279" s="3"/>
      <c r="E279" s="3"/>
      <c r="F279" s="3"/>
      <c r="G279" s="3"/>
      <c r="J279" s="1"/>
    </row>
    <row r="280" spans="1:10" hidden="1">
      <c r="A280" s="1"/>
      <c r="B280" s="3"/>
      <c r="C280" s="3"/>
      <c r="D280" s="3"/>
      <c r="E280" s="3"/>
      <c r="F280" s="3"/>
      <c r="G280" s="3"/>
      <c r="J280" s="1"/>
    </row>
    <row r="281" spans="1:10" hidden="1">
      <c r="A281" s="1"/>
      <c r="B281" s="3"/>
      <c r="C281" s="3"/>
      <c r="D281" s="3"/>
      <c r="E281" s="3"/>
      <c r="F281" s="3"/>
      <c r="G281" s="3"/>
      <c r="J281" s="1"/>
    </row>
    <row r="282" spans="1:10" hidden="1">
      <c r="A282" s="1"/>
      <c r="B282" s="3"/>
      <c r="C282" s="3"/>
      <c r="D282" s="3"/>
      <c r="E282" s="3"/>
      <c r="F282" s="3"/>
      <c r="G282" s="3"/>
      <c r="J282" s="1"/>
    </row>
    <row r="283" spans="1:10" hidden="1">
      <c r="A283" s="1"/>
      <c r="B283" s="3"/>
      <c r="C283" s="3"/>
      <c r="D283" s="3"/>
      <c r="E283" s="3"/>
      <c r="F283" s="3"/>
      <c r="G283" s="3"/>
      <c r="J283" s="1"/>
    </row>
    <row r="284" spans="1:10" hidden="1">
      <c r="A284" s="1"/>
      <c r="B284" s="3"/>
      <c r="C284" s="3"/>
      <c r="D284" s="3"/>
      <c r="E284" s="3"/>
      <c r="F284" s="3"/>
      <c r="G284" s="3"/>
      <c r="J284" s="1"/>
    </row>
    <row r="285" spans="1:10" hidden="1">
      <c r="A285" s="1"/>
      <c r="B285" s="3"/>
      <c r="C285" s="3"/>
      <c r="D285" s="3"/>
      <c r="E285" s="3"/>
      <c r="F285" s="3"/>
      <c r="G285" s="3"/>
      <c r="J285" s="1"/>
    </row>
    <row r="286" spans="1:10" hidden="1">
      <c r="A286" s="1"/>
      <c r="B286" s="3"/>
      <c r="C286" s="3"/>
      <c r="D286" s="3"/>
      <c r="E286" s="3"/>
      <c r="F286" s="3"/>
      <c r="G286" s="3"/>
      <c r="J286" s="1"/>
    </row>
    <row r="287" spans="1:10" hidden="1">
      <c r="A287" s="1"/>
      <c r="B287" s="3"/>
      <c r="C287" s="3"/>
      <c r="D287" s="3"/>
      <c r="E287" s="3"/>
      <c r="F287" s="3"/>
      <c r="G287" s="3"/>
      <c r="J287" s="1"/>
    </row>
    <row r="288" spans="1:10" hidden="1">
      <c r="A288" s="1"/>
      <c r="B288" s="3"/>
      <c r="C288" s="3"/>
      <c r="D288" s="3"/>
      <c r="E288" s="3"/>
      <c r="F288" s="3"/>
      <c r="G288" s="3"/>
      <c r="J288" s="1"/>
    </row>
    <row r="289" spans="1:10" hidden="1">
      <c r="A289" s="1"/>
      <c r="B289" s="3"/>
      <c r="C289" s="3"/>
      <c r="D289" s="3"/>
      <c r="E289" s="3"/>
      <c r="F289" s="3"/>
      <c r="G289" s="3"/>
      <c r="J289" s="1"/>
    </row>
    <row r="290" spans="1:10" hidden="1">
      <c r="A290" s="1"/>
      <c r="B290" s="3"/>
      <c r="C290" s="3"/>
      <c r="D290" s="3"/>
      <c r="E290" s="3"/>
      <c r="F290" s="3"/>
      <c r="G290" s="3"/>
      <c r="J290" s="1"/>
    </row>
    <row r="291" spans="1:10" hidden="1">
      <c r="A291" s="1"/>
      <c r="B291" s="3"/>
      <c r="C291" s="3"/>
      <c r="D291" s="3"/>
      <c r="E291" s="3"/>
      <c r="F291" s="3"/>
      <c r="G291" s="3"/>
      <c r="J291" s="1"/>
    </row>
    <row r="292" spans="1:10" hidden="1">
      <c r="A292" s="1"/>
      <c r="B292" s="3"/>
      <c r="C292" s="3"/>
      <c r="D292" s="3"/>
      <c r="E292" s="3"/>
      <c r="F292" s="3"/>
      <c r="G292" s="3"/>
      <c r="J292" s="1"/>
    </row>
    <row r="293" spans="1:10" hidden="1">
      <c r="A293" s="1"/>
      <c r="B293" s="3"/>
      <c r="C293" s="3"/>
      <c r="D293" s="3"/>
      <c r="E293" s="3"/>
      <c r="F293" s="3"/>
      <c r="G293" s="3"/>
      <c r="J293" s="1"/>
    </row>
    <row r="294" spans="1:10" hidden="1">
      <c r="A294" s="1"/>
      <c r="B294" s="3"/>
      <c r="C294" s="3"/>
      <c r="D294" s="3"/>
      <c r="E294" s="3"/>
      <c r="F294" s="3"/>
      <c r="G294" s="3"/>
      <c r="J294" s="1"/>
    </row>
    <row r="295" spans="1:10" hidden="1">
      <c r="A295" s="1"/>
      <c r="B295" s="3"/>
      <c r="C295" s="3"/>
      <c r="D295" s="3"/>
      <c r="E295" s="3"/>
      <c r="F295" s="3"/>
      <c r="G295" s="3"/>
      <c r="J295" s="1"/>
    </row>
    <row r="296" spans="1:10" hidden="1">
      <c r="A296" s="1"/>
      <c r="B296" s="3"/>
      <c r="C296" s="3"/>
      <c r="D296" s="3"/>
      <c r="E296" s="3"/>
      <c r="F296" s="3"/>
      <c r="G296" s="3"/>
      <c r="J296" s="1"/>
    </row>
    <row r="297" spans="1:10" hidden="1">
      <c r="A297" s="1"/>
      <c r="B297" s="3"/>
      <c r="C297" s="3"/>
      <c r="D297" s="3"/>
      <c r="E297" s="3"/>
      <c r="F297" s="3"/>
      <c r="G297" s="3"/>
      <c r="J297" s="1"/>
    </row>
    <row r="298" spans="1:10" hidden="1">
      <c r="A298" s="1"/>
      <c r="B298" s="3"/>
      <c r="C298" s="3"/>
      <c r="D298" s="3"/>
      <c r="E298" s="3"/>
      <c r="F298" s="3"/>
      <c r="G298" s="3"/>
      <c r="J298" s="1"/>
    </row>
    <row r="299" spans="1:10" hidden="1">
      <c r="A299" s="1"/>
      <c r="B299" s="3"/>
      <c r="C299" s="3"/>
      <c r="D299" s="3"/>
      <c r="E299" s="3"/>
      <c r="F299" s="3"/>
      <c r="G299" s="3"/>
      <c r="J299" s="1"/>
    </row>
    <row r="300" spans="1:10" hidden="1">
      <c r="A300" s="1"/>
      <c r="B300" s="3"/>
      <c r="C300" s="3"/>
      <c r="D300" s="3"/>
      <c r="E300" s="3"/>
      <c r="F300" s="3"/>
      <c r="G300" s="3"/>
      <c r="J300" s="1"/>
    </row>
    <row r="301" spans="1:10" hidden="1">
      <c r="A301" s="1"/>
      <c r="B301" s="3"/>
      <c r="C301" s="3"/>
      <c r="D301" s="3"/>
      <c r="E301" s="3"/>
      <c r="F301" s="3"/>
      <c r="G301" s="3"/>
      <c r="J301" s="1"/>
    </row>
    <row r="302" spans="1:10" hidden="1">
      <c r="A302" s="1"/>
      <c r="B302" s="3"/>
      <c r="C302" s="3"/>
      <c r="D302" s="3"/>
      <c r="E302" s="3"/>
      <c r="F302" s="3"/>
      <c r="G302" s="3"/>
      <c r="J302" s="1"/>
    </row>
    <row r="303" spans="1:10" hidden="1">
      <c r="A303" s="1"/>
      <c r="B303" s="3"/>
      <c r="C303" s="3"/>
      <c r="D303" s="3"/>
      <c r="E303" s="3"/>
      <c r="F303" s="3"/>
      <c r="G303" s="3"/>
      <c r="J303" s="1"/>
    </row>
    <row r="304" spans="1:10" hidden="1">
      <c r="A304" s="1"/>
      <c r="B304" s="3"/>
      <c r="C304" s="3"/>
      <c r="D304" s="3"/>
      <c r="E304" s="3"/>
      <c r="F304" s="3"/>
      <c r="G304" s="3"/>
      <c r="J304" s="1"/>
    </row>
    <row r="305" spans="1:10" hidden="1">
      <c r="A305" s="1"/>
      <c r="B305" s="3"/>
      <c r="C305" s="3"/>
      <c r="D305" s="3"/>
      <c r="E305" s="3"/>
      <c r="F305" s="3"/>
      <c r="G305" s="3"/>
      <c r="J305" s="1"/>
    </row>
    <row r="306" spans="1:10" hidden="1">
      <c r="A306" s="1"/>
      <c r="B306" s="3"/>
      <c r="C306" s="3"/>
      <c r="D306" s="3"/>
      <c r="E306" s="3"/>
      <c r="F306" s="3"/>
      <c r="G306" s="3"/>
      <c r="J306" s="1"/>
    </row>
    <row r="307" spans="1:10" hidden="1">
      <c r="A307" s="1"/>
      <c r="B307" s="3"/>
      <c r="C307" s="3"/>
      <c r="D307" s="3"/>
      <c r="E307" s="3"/>
      <c r="F307" s="3"/>
      <c r="G307" s="3"/>
      <c r="J307" s="1"/>
    </row>
    <row r="308" spans="1:10" hidden="1">
      <c r="A308" s="1"/>
      <c r="B308" s="3"/>
      <c r="C308" s="3"/>
      <c r="D308" s="3"/>
      <c r="E308" s="3"/>
      <c r="F308" s="3"/>
      <c r="G308" s="3"/>
      <c r="J308" s="1"/>
    </row>
    <row r="309" spans="1:10" hidden="1">
      <c r="A309" s="1"/>
      <c r="B309" s="3"/>
      <c r="C309" s="3"/>
      <c r="D309" s="3"/>
      <c r="E309" s="3"/>
      <c r="F309" s="3"/>
      <c r="G309" s="3"/>
      <c r="J309" s="1"/>
    </row>
    <row r="310" spans="1:10" hidden="1">
      <c r="A310" s="1"/>
      <c r="B310" s="3"/>
      <c r="C310" s="3"/>
      <c r="D310" s="3"/>
      <c r="E310" s="3"/>
      <c r="F310" s="3"/>
      <c r="G310" s="3"/>
      <c r="J310" s="1"/>
    </row>
    <row r="311" spans="1:10" hidden="1">
      <c r="A311" s="1"/>
      <c r="B311" s="3"/>
      <c r="C311" s="3"/>
      <c r="D311" s="3"/>
      <c r="E311" s="3"/>
      <c r="F311" s="3"/>
      <c r="G311" s="3"/>
      <c r="J311" s="1"/>
    </row>
    <row r="312" spans="1:10" hidden="1">
      <c r="A312" s="1"/>
      <c r="B312" s="3"/>
      <c r="C312" s="3"/>
      <c r="D312" s="3"/>
      <c r="E312" s="3"/>
      <c r="F312" s="3"/>
      <c r="G312" s="3"/>
      <c r="J312" s="1"/>
    </row>
    <row r="313" spans="1:10" hidden="1">
      <c r="A313" s="1"/>
      <c r="B313" s="3"/>
      <c r="C313" s="3"/>
      <c r="D313" s="3"/>
      <c r="E313" s="3"/>
      <c r="F313" s="3"/>
      <c r="G313" s="3"/>
      <c r="J313" s="1"/>
    </row>
    <row r="314" spans="1:10" hidden="1">
      <c r="A314" s="1"/>
      <c r="B314" s="3"/>
      <c r="C314" s="3"/>
      <c r="D314" s="3"/>
      <c r="E314" s="3"/>
      <c r="F314" s="3"/>
      <c r="G314" s="3"/>
      <c r="J314" s="1"/>
    </row>
    <row r="315" spans="1:10" hidden="1">
      <c r="A315" s="1"/>
      <c r="B315" s="3"/>
      <c r="C315" s="3"/>
      <c r="D315" s="3"/>
      <c r="E315" s="3"/>
      <c r="F315" s="3"/>
      <c r="G315" s="3"/>
      <c r="J315" s="1"/>
    </row>
    <row r="316" spans="1:10" hidden="1">
      <c r="A316" s="1"/>
      <c r="B316" s="3"/>
      <c r="C316" s="3"/>
      <c r="D316" s="3"/>
      <c r="E316" s="3"/>
      <c r="F316" s="3"/>
      <c r="G316" s="3"/>
      <c r="J316" s="1"/>
    </row>
    <row r="317" spans="1:10" hidden="1">
      <c r="A317" s="1"/>
      <c r="B317" s="3"/>
      <c r="C317" s="3"/>
      <c r="D317" s="3"/>
      <c r="E317" s="3"/>
      <c r="F317" s="3"/>
      <c r="G317" s="3"/>
      <c r="J317" s="1"/>
    </row>
    <row r="318" spans="1:10" hidden="1">
      <c r="A318" s="1"/>
      <c r="B318" s="3"/>
      <c r="C318" s="3"/>
      <c r="D318" s="3"/>
      <c r="E318" s="3"/>
      <c r="F318" s="3"/>
      <c r="G318" s="3"/>
      <c r="J318" s="1"/>
    </row>
    <row r="319" spans="1:10" hidden="1">
      <c r="A319" s="1"/>
      <c r="B319" s="3"/>
      <c r="C319" s="3"/>
      <c r="D319" s="3"/>
      <c r="E319" s="3"/>
      <c r="F319" s="3"/>
      <c r="G319" s="3"/>
      <c r="J319" s="1"/>
    </row>
    <row r="320" spans="1:10" hidden="1">
      <c r="A320" s="1"/>
      <c r="B320" s="3"/>
      <c r="C320" s="3"/>
      <c r="D320" s="3"/>
      <c r="E320" s="3"/>
      <c r="F320" s="3"/>
      <c r="G320" s="3"/>
      <c r="J320" s="1"/>
    </row>
    <row r="321" spans="1:10" hidden="1">
      <c r="A321" s="1"/>
      <c r="B321" s="3"/>
      <c r="C321" s="3"/>
      <c r="D321" s="3"/>
      <c r="E321" s="3"/>
      <c r="F321" s="3"/>
      <c r="G321" s="3"/>
      <c r="J321" s="1"/>
    </row>
    <row r="322" spans="1:10" hidden="1">
      <c r="A322" s="1"/>
      <c r="B322" s="3"/>
      <c r="C322" s="3"/>
      <c r="D322" s="3"/>
      <c r="E322" s="3"/>
      <c r="F322" s="3"/>
      <c r="G322" s="3"/>
      <c r="J322" s="1"/>
    </row>
    <row r="323" spans="1:10" hidden="1">
      <c r="A323" s="1"/>
      <c r="B323" s="3"/>
      <c r="C323" s="3"/>
      <c r="D323" s="3"/>
      <c r="E323" s="3"/>
      <c r="F323" s="3"/>
      <c r="G323" s="3"/>
      <c r="J323" s="1"/>
    </row>
    <row r="324" spans="1:10" hidden="1">
      <c r="A324" s="1"/>
      <c r="B324" s="3"/>
      <c r="C324" s="3"/>
      <c r="D324" s="3"/>
      <c r="E324" s="3"/>
      <c r="F324" s="3"/>
      <c r="G324" s="3"/>
      <c r="J324" s="1"/>
    </row>
    <row r="325" spans="1:10" hidden="1">
      <c r="A325" s="1"/>
      <c r="B325" s="3"/>
      <c r="C325" s="3"/>
      <c r="D325" s="3"/>
      <c r="E325" s="3"/>
      <c r="F325" s="3"/>
      <c r="G325" s="3"/>
      <c r="J325" s="1"/>
    </row>
    <row r="326" spans="1:10" hidden="1">
      <c r="A326" s="1"/>
      <c r="B326" s="3"/>
      <c r="C326" s="3"/>
      <c r="D326" s="3"/>
      <c r="E326" s="3"/>
      <c r="F326" s="3"/>
      <c r="G326" s="3"/>
      <c r="J326" s="1"/>
    </row>
    <row r="327" spans="1:10" hidden="1">
      <c r="A327" s="1"/>
      <c r="B327" s="3"/>
      <c r="C327" s="3"/>
      <c r="D327" s="3"/>
      <c r="E327" s="3"/>
      <c r="F327" s="3"/>
      <c r="G327" s="3"/>
      <c r="J327" s="1"/>
    </row>
    <row r="328" spans="1:10" hidden="1">
      <c r="A328" s="1"/>
      <c r="B328" s="3"/>
      <c r="C328" s="3"/>
      <c r="D328" s="3"/>
      <c r="E328" s="3"/>
      <c r="F328" s="3"/>
      <c r="G328" s="3"/>
      <c r="J328" s="1"/>
    </row>
    <row r="329" spans="1:10" hidden="1">
      <c r="A329" s="1"/>
      <c r="B329" s="3"/>
      <c r="C329" s="3"/>
      <c r="D329" s="3"/>
      <c r="E329" s="3"/>
      <c r="F329" s="3"/>
      <c r="G329" s="3"/>
      <c r="J329" s="1"/>
    </row>
    <row r="330" spans="1:10" hidden="1">
      <c r="A330" s="1"/>
      <c r="B330" s="3"/>
      <c r="C330" s="3"/>
      <c r="D330" s="3"/>
      <c r="E330" s="3"/>
      <c r="F330" s="3"/>
      <c r="G330" s="3"/>
      <c r="J330" s="1"/>
    </row>
    <row r="331" spans="1:10" hidden="1">
      <c r="A331" s="1"/>
      <c r="B331" s="3"/>
      <c r="C331" s="3"/>
      <c r="D331" s="3"/>
      <c r="E331" s="3"/>
      <c r="F331" s="3"/>
      <c r="G331" s="3"/>
      <c r="J331" s="1"/>
    </row>
    <row r="332" spans="1:10" hidden="1">
      <c r="A332" s="1"/>
      <c r="B332" s="3"/>
      <c r="C332" s="3"/>
      <c r="D332" s="3"/>
      <c r="E332" s="3"/>
      <c r="F332" s="3"/>
      <c r="G332" s="3"/>
      <c r="J332" s="1"/>
    </row>
    <row r="333" spans="1:10" hidden="1">
      <c r="A333" s="1"/>
      <c r="B333" s="3"/>
      <c r="C333" s="3"/>
      <c r="D333" s="3"/>
      <c r="E333" s="3"/>
      <c r="F333" s="3"/>
      <c r="G333" s="3"/>
      <c r="J333" s="1"/>
    </row>
    <row r="334" spans="1:10" hidden="1">
      <c r="A334" s="1"/>
      <c r="B334" s="3"/>
      <c r="C334" s="3"/>
      <c r="D334" s="3"/>
      <c r="E334" s="3"/>
      <c r="F334" s="3"/>
      <c r="G334" s="3"/>
      <c r="J334" s="1"/>
    </row>
    <row r="335" spans="1:10" hidden="1">
      <c r="A335" s="1"/>
      <c r="B335" s="3"/>
      <c r="C335" s="3"/>
      <c r="D335" s="3"/>
      <c r="E335" s="3"/>
      <c r="F335" s="3"/>
      <c r="G335" s="3"/>
      <c r="J335" s="1"/>
    </row>
    <row r="336" spans="1:10" hidden="1">
      <c r="A336" s="1"/>
      <c r="B336" s="3"/>
      <c r="C336" s="3"/>
      <c r="D336" s="3"/>
      <c r="E336" s="3"/>
      <c r="F336" s="3"/>
      <c r="G336" s="3"/>
      <c r="J336" s="1"/>
    </row>
    <row r="337" spans="1:10" hidden="1">
      <c r="A337" s="1"/>
      <c r="B337" s="3"/>
      <c r="C337" s="3"/>
      <c r="D337" s="3"/>
      <c r="E337" s="3"/>
      <c r="F337" s="3"/>
      <c r="G337" s="3"/>
      <c r="J337" s="1"/>
    </row>
    <row r="338" spans="1:10" hidden="1">
      <c r="A338" s="1"/>
      <c r="B338" s="3"/>
      <c r="C338" s="3"/>
      <c r="D338" s="3"/>
      <c r="E338" s="3"/>
      <c r="F338" s="3"/>
      <c r="G338" s="3"/>
      <c r="J338" s="1"/>
    </row>
    <row r="339" spans="1:10" hidden="1">
      <c r="A339" s="1"/>
      <c r="B339" s="3"/>
      <c r="C339" s="3"/>
      <c r="D339" s="3"/>
      <c r="E339" s="3"/>
      <c r="F339" s="3"/>
      <c r="G339" s="3"/>
      <c r="J339" s="1"/>
    </row>
    <row r="340" spans="1:10" hidden="1">
      <c r="A340" s="1"/>
      <c r="B340" s="3"/>
      <c r="C340" s="3"/>
      <c r="D340" s="3"/>
      <c r="E340" s="3"/>
      <c r="F340" s="3"/>
      <c r="G340" s="3"/>
      <c r="J340" s="1"/>
    </row>
    <row r="341" spans="1:10" hidden="1">
      <c r="A341" s="1"/>
      <c r="B341" s="3"/>
      <c r="C341" s="3"/>
      <c r="D341" s="3"/>
      <c r="E341" s="3"/>
      <c r="F341" s="3"/>
      <c r="G341" s="3"/>
      <c r="J341" s="1"/>
    </row>
    <row r="342" spans="1:10" hidden="1">
      <c r="A342" s="1"/>
      <c r="B342" s="3"/>
      <c r="C342" s="3"/>
      <c r="D342" s="3"/>
      <c r="E342" s="3"/>
      <c r="F342" s="3"/>
      <c r="G342" s="3"/>
      <c r="J342" s="1"/>
    </row>
    <row r="343" spans="1:10" hidden="1">
      <c r="A343" s="1"/>
      <c r="B343" s="3"/>
      <c r="C343" s="3"/>
      <c r="D343" s="3"/>
      <c r="E343" s="3"/>
      <c r="F343" s="3"/>
      <c r="G343" s="3"/>
      <c r="J343" s="1"/>
    </row>
    <row r="344" spans="1:10" hidden="1">
      <c r="A344" s="1"/>
      <c r="B344" s="3"/>
      <c r="C344" s="3"/>
      <c r="D344" s="3"/>
      <c r="E344" s="3"/>
      <c r="F344" s="3"/>
      <c r="G344" s="3"/>
      <c r="J344" s="1"/>
    </row>
    <row r="345" spans="1:10" hidden="1">
      <c r="A345" s="1"/>
      <c r="B345" s="3"/>
      <c r="C345" s="3"/>
      <c r="D345" s="3"/>
      <c r="E345" s="3"/>
      <c r="F345" s="3"/>
      <c r="G345" s="3"/>
      <c r="J345" s="1"/>
    </row>
    <row r="346" spans="1:10" hidden="1">
      <c r="A346" s="1"/>
      <c r="B346" s="3"/>
      <c r="C346" s="3"/>
      <c r="D346" s="3"/>
      <c r="E346" s="3"/>
      <c r="F346" s="3"/>
      <c r="G346" s="3"/>
      <c r="J346" s="1"/>
    </row>
    <row r="347" spans="1:10" hidden="1">
      <c r="A347" s="1"/>
      <c r="B347" s="3"/>
      <c r="C347" s="3"/>
      <c r="D347" s="3"/>
      <c r="E347" s="3"/>
      <c r="F347" s="3"/>
      <c r="G347" s="3"/>
      <c r="J347" s="1"/>
    </row>
    <row r="348" spans="1:10" hidden="1">
      <c r="A348" s="1"/>
      <c r="B348" s="3"/>
      <c r="C348" s="3"/>
      <c r="D348" s="3"/>
      <c r="E348" s="3"/>
      <c r="F348" s="3"/>
      <c r="G348" s="3"/>
      <c r="J348" s="1"/>
    </row>
    <row r="349" spans="1:10" hidden="1">
      <c r="A349" s="1"/>
      <c r="B349" s="3"/>
      <c r="C349" s="3"/>
      <c r="D349" s="3"/>
      <c r="E349" s="3"/>
      <c r="F349" s="3"/>
      <c r="G349" s="3"/>
      <c r="J349" s="1"/>
    </row>
    <row r="350" spans="1:10" hidden="1">
      <c r="A350" s="1"/>
      <c r="B350" s="3"/>
      <c r="C350" s="3"/>
      <c r="D350" s="3"/>
      <c r="E350" s="3"/>
      <c r="F350" s="3"/>
      <c r="G350" s="3"/>
      <c r="J350" s="1"/>
    </row>
    <row r="351" spans="1:10" hidden="1">
      <c r="A351" s="1"/>
      <c r="B351" s="3"/>
      <c r="C351" s="3"/>
      <c r="D351" s="3"/>
      <c r="E351" s="3"/>
      <c r="F351" s="3"/>
      <c r="G351" s="3"/>
      <c r="J351" s="1"/>
    </row>
    <row r="352" spans="1:10" hidden="1">
      <c r="A352" s="1"/>
      <c r="B352" s="3"/>
      <c r="C352" s="3"/>
      <c r="D352" s="3"/>
      <c r="E352" s="3"/>
      <c r="F352" s="3"/>
      <c r="G352" s="3"/>
      <c r="J352" s="1"/>
    </row>
    <row r="353" spans="1:10" hidden="1">
      <c r="A353" s="1"/>
      <c r="B353" s="3"/>
      <c r="C353" s="3"/>
      <c r="D353" s="3"/>
      <c r="E353" s="3"/>
      <c r="F353" s="3"/>
      <c r="G353" s="3"/>
      <c r="J353" s="1"/>
    </row>
    <row r="354" spans="1:10" hidden="1">
      <c r="A354" s="1"/>
      <c r="B354" s="3"/>
      <c r="C354" s="3"/>
      <c r="D354" s="3"/>
      <c r="E354" s="3"/>
      <c r="F354" s="3"/>
      <c r="G354" s="3"/>
      <c r="J354" s="1"/>
    </row>
    <row r="355" spans="1:10" hidden="1">
      <c r="A355" s="1"/>
      <c r="B355" s="3"/>
      <c r="C355" s="3"/>
      <c r="D355" s="3"/>
      <c r="E355" s="3"/>
      <c r="F355" s="3"/>
      <c r="G355" s="3"/>
      <c r="J355" s="1"/>
    </row>
    <row r="356" spans="1:10" hidden="1">
      <c r="A356" s="1"/>
      <c r="B356" s="3"/>
      <c r="C356" s="3"/>
      <c r="D356" s="3"/>
      <c r="E356" s="3"/>
      <c r="F356" s="3"/>
      <c r="G356" s="3"/>
      <c r="J356" s="1"/>
    </row>
    <row r="357" spans="1:10" hidden="1">
      <c r="A357" s="1"/>
      <c r="B357" s="3"/>
      <c r="C357" s="3"/>
      <c r="D357" s="3"/>
      <c r="E357" s="3"/>
      <c r="F357" s="3"/>
      <c r="G357" s="3"/>
      <c r="J357" s="1"/>
    </row>
    <row r="358" spans="1:10" hidden="1">
      <c r="A358" s="1"/>
      <c r="B358" s="3"/>
      <c r="C358" s="3"/>
      <c r="D358" s="3"/>
      <c r="E358" s="3"/>
      <c r="F358" s="3"/>
      <c r="G358" s="3"/>
      <c r="J358" s="1"/>
    </row>
    <row r="359" spans="1:10" hidden="1">
      <c r="A359" s="1"/>
      <c r="B359" s="3"/>
      <c r="C359" s="3"/>
      <c r="D359" s="3"/>
      <c r="E359" s="3"/>
      <c r="F359" s="3"/>
      <c r="G359" s="3"/>
      <c r="J359" s="1"/>
    </row>
    <row r="360" spans="1:10" hidden="1">
      <c r="A360" s="1"/>
      <c r="B360" s="3"/>
      <c r="C360" s="3"/>
      <c r="D360" s="3"/>
      <c r="E360" s="3"/>
      <c r="F360" s="3"/>
      <c r="G360" s="3"/>
      <c r="J360" s="1"/>
    </row>
    <row r="361" spans="1:10" hidden="1">
      <c r="A361" s="1"/>
      <c r="B361" s="3"/>
      <c r="C361" s="3"/>
      <c r="D361" s="3"/>
      <c r="E361" s="3"/>
      <c r="F361" s="3"/>
      <c r="G361" s="3"/>
      <c r="J361" s="1"/>
    </row>
    <row r="362" spans="1:10" hidden="1">
      <c r="A362" s="1"/>
      <c r="B362" s="3"/>
      <c r="C362" s="3"/>
      <c r="D362" s="3"/>
      <c r="E362" s="3"/>
      <c r="F362" s="3"/>
      <c r="G362" s="3"/>
      <c r="J362" s="1"/>
    </row>
    <row r="363" spans="1:10" hidden="1">
      <c r="A363" s="1"/>
      <c r="B363" s="3"/>
      <c r="C363" s="3"/>
      <c r="D363" s="3"/>
      <c r="E363" s="3"/>
      <c r="F363" s="3"/>
      <c r="G363" s="3"/>
      <c r="J363" s="1"/>
    </row>
    <row r="364" spans="1:10" hidden="1">
      <c r="A364" s="1"/>
      <c r="B364" s="3"/>
      <c r="C364" s="3"/>
      <c r="D364" s="3"/>
      <c r="E364" s="3"/>
      <c r="F364" s="3"/>
      <c r="G364" s="3"/>
      <c r="J364" s="1"/>
    </row>
    <row r="365" spans="1:10" hidden="1">
      <c r="A365" s="1"/>
      <c r="B365" s="3"/>
      <c r="C365" s="3"/>
      <c r="D365" s="3"/>
      <c r="E365" s="3"/>
      <c r="F365" s="3"/>
      <c r="G365" s="3"/>
      <c r="J365" s="1"/>
    </row>
    <row r="366" spans="1:10" hidden="1">
      <c r="A366" s="1"/>
      <c r="B366" s="3"/>
      <c r="C366" s="3"/>
      <c r="D366" s="3"/>
      <c r="E366" s="3"/>
      <c r="F366" s="3"/>
      <c r="G366" s="3"/>
      <c r="J366" s="1"/>
    </row>
    <row r="367" spans="1:10" hidden="1">
      <c r="A367" s="1"/>
      <c r="B367" s="3"/>
      <c r="C367" s="3"/>
      <c r="D367" s="3"/>
      <c r="E367" s="3"/>
      <c r="F367" s="3"/>
      <c r="G367" s="3"/>
      <c r="J367" s="1"/>
    </row>
    <row r="368" spans="1:10" hidden="1">
      <c r="A368" s="1"/>
      <c r="B368" s="3"/>
      <c r="C368" s="3"/>
      <c r="D368" s="3"/>
      <c r="E368" s="3"/>
      <c r="F368" s="3"/>
      <c r="G368" s="3"/>
      <c r="J368" s="1"/>
    </row>
    <row r="369" spans="1:10" hidden="1">
      <c r="A369" s="1"/>
      <c r="B369" s="3"/>
      <c r="C369" s="3"/>
      <c r="D369" s="3"/>
      <c r="E369" s="3"/>
      <c r="F369" s="3"/>
      <c r="G369" s="3"/>
      <c r="J369" s="1"/>
    </row>
    <row r="370" spans="1:10" hidden="1">
      <c r="A370" s="1"/>
      <c r="B370" s="3"/>
      <c r="C370" s="3"/>
      <c r="D370" s="3"/>
      <c r="E370" s="3"/>
      <c r="F370" s="3"/>
      <c r="G370" s="3"/>
      <c r="J370" s="1"/>
    </row>
    <row r="371" spans="1:10" hidden="1">
      <c r="A371" s="1"/>
      <c r="B371" s="3"/>
      <c r="C371" s="3"/>
      <c r="D371" s="3"/>
      <c r="E371" s="3"/>
      <c r="F371" s="3"/>
      <c r="G371" s="3"/>
      <c r="J371" s="1"/>
    </row>
    <row r="372" spans="1:10" hidden="1">
      <c r="A372" s="1"/>
      <c r="B372" s="3"/>
      <c r="C372" s="3"/>
      <c r="D372" s="3"/>
      <c r="E372" s="3"/>
      <c r="F372" s="3"/>
      <c r="G372" s="3"/>
      <c r="J372" s="1"/>
    </row>
    <row r="373" spans="1:10" hidden="1">
      <c r="A373" s="1"/>
      <c r="B373" s="3"/>
      <c r="C373" s="3"/>
      <c r="D373" s="3"/>
      <c r="E373" s="3"/>
      <c r="F373" s="3"/>
      <c r="G373" s="3"/>
      <c r="J373" s="1"/>
    </row>
    <row r="374" spans="1:10" hidden="1">
      <c r="A374" s="1"/>
      <c r="B374" s="3"/>
      <c r="C374" s="3"/>
      <c r="D374" s="3"/>
      <c r="E374" s="3"/>
      <c r="F374" s="3"/>
      <c r="G374" s="3"/>
      <c r="J374" s="1"/>
    </row>
    <row r="375" spans="1:10" hidden="1">
      <c r="A375" s="1"/>
      <c r="B375" s="3"/>
      <c r="C375" s="3"/>
      <c r="D375" s="3"/>
      <c r="E375" s="3"/>
      <c r="F375" s="3"/>
      <c r="G375" s="3"/>
      <c r="J375" s="1"/>
    </row>
    <row r="376" spans="1:10" hidden="1">
      <c r="A376" s="1"/>
      <c r="B376" s="3"/>
      <c r="C376" s="3"/>
      <c r="D376" s="3"/>
      <c r="E376" s="3"/>
      <c r="F376" s="3"/>
      <c r="G376" s="3"/>
      <c r="J376" s="1"/>
    </row>
    <row r="377" spans="1:10" hidden="1">
      <c r="A377" s="1"/>
      <c r="B377" s="3"/>
      <c r="C377" s="3"/>
      <c r="D377" s="3"/>
      <c r="E377" s="3"/>
      <c r="F377" s="3"/>
      <c r="G377" s="3"/>
      <c r="J377" s="1"/>
    </row>
    <row r="378" spans="1:10" hidden="1">
      <c r="A378" s="1"/>
      <c r="B378" s="3"/>
      <c r="C378" s="3"/>
      <c r="D378" s="3"/>
      <c r="E378" s="3"/>
      <c r="F378" s="3"/>
      <c r="G378" s="3"/>
      <c r="J378" s="1"/>
    </row>
    <row r="379" spans="1:10" hidden="1">
      <c r="A379" s="1"/>
      <c r="B379" s="3"/>
      <c r="C379" s="3"/>
      <c r="D379" s="3"/>
      <c r="E379" s="3"/>
      <c r="F379" s="3"/>
      <c r="G379" s="3"/>
      <c r="J379" s="1"/>
    </row>
    <row r="380" spans="1:10" hidden="1">
      <c r="A380" s="1"/>
      <c r="B380" s="3"/>
      <c r="C380" s="3"/>
      <c r="D380" s="3"/>
      <c r="E380" s="3"/>
      <c r="F380" s="3"/>
      <c r="G380" s="3"/>
      <c r="J380" s="1"/>
    </row>
    <row r="381" spans="1:10" hidden="1">
      <c r="A381" s="1"/>
      <c r="B381" s="3"/>
      <c r="C381" s="3"/>
      <c r="D381" s="3"/>
      <c r="E381" s="3"/>
      <c r="F381" s="3"/>
      <c r="G381" s="3"/>
      <c r="J381" s="1"/>
    </row>
    <row r="382" spans="1:10" hidden="1">
      <c r="A382" s="1"/>
      <c r="B382" s="3"/>
      <c r="C382" s="3"/>
      <c r="D382" s="3"/>
      <c r="E382" s="3"/>
      <c r="F382" s="3"/>
      <c r="G382" s="3"/>
      <c r="J382" s="1"/>
    </row>
    <row r="383" spans="1:10" hidden="1">
      <c r="A383" s="1"/>
      <c r="B383" s="3"/>
      <c r="C383" s="3"/>
      <c r="D383" s="3"/>
      <c r="E383" s="3"/>
      <c r="F383" s="3"/>
      <c r="G383" s="3"/>
      <c r="J383" s="1"/>
    </row>
    <row r="384" spans="1:10" hidden="1">
      <c r="A384" s="1"/>
      <c r="B384" s="3"/>
      <c r="C384" s="3"/>
      <c r="D384" s="3"/>
      <c r="E384" s="3"/>
      <c r="F384" s="3"/>
      <c r="G384" s="3"/>
      <c r="J384" s="1"/>
    </row>
    <row r="385" spans="1:10" hidden="1">
      <c r="A385" s="1"/>
      <c r="B385" s="3"/>
      <c r="C385" s="3"/>
      <c r="D385" s="3"/>
      <c r="E385" s="3"/>
      <c r="F385" s="3"/>
      <c r="G385" s="3"/>
      <c r="J385" s="1"/>
    </row>
    <row r="386" spans="1:10" hidden="1">
      <c r="A386" s="1"/>
      <c r="B386" s="3"/>
      <c r="C386" s="3"/>
      <c r="D386" s="3"/>
      <c r="E386" s="3"/>
      <c r="F386" s="3"/>
      <c r="G386" s="3"/>
      <c r="J386" s="1"/>
    </row>
    <row r="387" spans="1:10" hidden="1">
      <c r="A387" s="1"/>
      <c r="B387" s="3"/>
      <c r="C387" s="3"/>
      <c r="D387" s="3"/>
      <c r="E387" s="3"/>
      <c r="F387" s="3"/>
      <c r="G387" s="3"/>
      <c r="J387" s="1"/>
    </row>
    <row r="388" spans="1:10" hidden="1">
      <c r="A388" s="1"/>
      <c r="B388" s="3"/>
      <c r="C388" s="3"/>
      <c r="D388" s="3"/>
      <c r="E388" s="3"/>
      <c r="F388" s="3"/>
      <c r="G388" s="3"/>
      <c r="J388" s="1"/>
    </row>
    <row r="389" spans="1:10" hidden="1">
      <c r="A389" s="1"/>
      <c r="B389" s="3"/>
      <c r="C389" s="3"/>
      <c r="D389" s="3"/>
      <c r="E389" s="3"/>
      <c r="F389" s="3"/>
      <c r="G389" s="3"/>
      <c r="J389" s="1"/>
    </row>
    <row r="390" spans="1:10" hidden="1">
      <c r="A390" s="1"/>
      <c r="B390" s="3"/>
      <c r="C390" s="3"/>
      <c r="D390" s="3"/>
      <c r="E390" s="3"/>
      <c r="F390" s="3"/>
      <c r="G390" s="3"/>
      <c r="J390" s="1"/>
    </row>
    <row r="391" spans="1:10" hidden="1">
      <c r="A391" s="1"/>
      <c r="B391" s="3"/>
      <c r="C391" s="3"/>
      <c r="D391" s="3"/>
      <c r="E391" s="3"/>
      <c r="F391" s="3"/>
      <c r="G391" s="3"/>
      <c r="J391" s="1"/>
    </row>
    <row r="392" spans="1:10" hidden="1">
      <c r="A392" s="1"/>
      <c r="B392" s="3"/>
      <c r="C392" s="3"/>
      <c r="D392" s="3"/>
      <c r="E392" s="3"/>
      <c r="F392" s="3"/>
      <c r="G392" s="3"/>
      <c r="J392" s="1"/>
    </row>
    <row r="393" spans="1:10" hidden="1">
      <c r="A393" s="1"/>
      <c r="B393" s="3"/>
      <c r="C393" s="3"/>
      <c r="D393" s="3"/>
      <c r="E393" s="3"/>
      <c r="F393" s="3"/>
      <c r="G393" s="3"/>
      <c r="J393" s="1"/>
    </row>
    <row r="394" spans="1:10" hidden="1">
      <c r="A394" s="1"/>
      <c r="B394" s="3"/>
      <c r="C394" s="3"/>
      <c r="D394" s="3"/>
      <c r="E394" s="3"/>
      <c r="F394" s="3"/>
      <c r="G394" s="3"/>
      <c r="J394" s="1"/>
    </row>
    <row r="395" spans="1:10" hidden="1">
      <c r="A395" s="1"/>
      <c r="B395" s="3"/>
      <c r="C395" s="3"/>
      <c r="D395" s="3"/>
      <c r="E395" s="3"/>
      <c r="F395" s="3"/>
      <c r="G395" s="3"/>
      <c r="J395" s="1"/>
    </row>
    <row r="396" spans="1:10" hidden="1">
      <c r="A396" s="1"/>
      <c r="B396" s="3"/>
      <c r="C396" s="3"/>
      <c r="D396" s="3"/>
      <c r="E396" s="3"/>
      <c r="F396" s="3"/>
      <c r="G396" s="3"/>
      <c r="J396" s="1"/>
    </row>
    <row r="397" spans="1:10" hidden="1">
      <c r="A397" s="1"/>
      <c r="B397" s="3"/>
      <c r="C397" s="3"/>
      <c r="D397" s="3"/>
      <c r="E397" s="3"/>
      <c r="F397" s="3"/>
      <c r="G397" s="3"/>
      <c r="J397" s="1"/>
    </row>
    <row r="398" spans="1:10" hidden="1">
      <c r="A398" s="1"/>
      <c r="B398" s="3"/>
      <c r="C398" s="3"/>
      <c r="D398" s="3"/>
      <c r="E398" s="3"/>
      <c r="F398" s="3"/>
      <c r="G398" s="3"/>
      <c r="J398" s="1"/>
    </row>
    <row r="399" spans="1:10" hidden="1">
      <c r="A399" s="1"/>
      <c r="B399" s="3"/>
      <c r="C399" s="3"/>
      <c r="D399" s="3"/>
      <c r="E399" s="3"/>
      <c r="F399" s="3"/>
      <c r="G399" s="3"/>
      <c r="J399" s="1"/>
    </row>
    <row r="400" spans="1:10" hidden="1">
      <c r="A400" s="1"/>
      <c r="B400" s="3"/>
      <c r="C400" s="3"/>
      <c r="D400" s="3"/>
      <c r="E400" s="3"/>
      <c r="F400" s="3"/>
      <c r="G400" s="3"/>
      <c r="J400" s="1"/>
    </row>
    <row r="401" spans="1:10" hidden="1">
      <c r="A401" s="1"/>
      <c r="B401" s="3"/>
      <c r="C401" s="3"/>
      <c r="D401" s="3"/>
      <c r="E401" s="3"/>
      <c r="F401" s="3"/>
      <c r="G401" s="3"/>
      <c r="J401" s="1"/>
    </row>
    <row r="402" spans="1:10" hidden="1">
      <c r="A402" s="1"/>
      <c r="B402" s="3"/>
      <c r="C402" s="3"/>
      <c r="D402" s="3"/>
      <c r="E402" s="3"/>
      <c r="F402" s="3"/>
      <c r="G402" s="3"/>
      <c r="J402" s="1"/>
    </row>
    <row r="403" spans="1:10" hidden="1">
      <c r="A403" s="1"/>
      <c r="B403" s="3"/>
      <c r="C403" s="3"/>
      <c r="D403" s="3"/>
      <c r="E403" s="3"/>
      <c r="F403" s="3"/>
      <c r="G403" s="3"/>
      <c r="J403" s="1"/>
    </row>
    <row r="404" spans="1:10" hidden="1">
      <c r="A404" s="1"/>
      <c r="B404" s="3"/>
      <c r="C404" s="3"/>
      <c r="D404" s="3"/>
      <c r="E404" s="3"/>
      <c r="F404" s="3"/>
      <c r="G404" s="3"/>
      <c r="J404" s="1"/>
    </row>
    <row r="405" spans="1:10" hidden="1">
      <c r="A405" s="1"/>
      <c r="B405" s="3"/>
      <c r="C405" s="3"/>
      <c r="D405" s="3"/>
      <c r="E405" s="3"/>
      <c r="F405" s="3"/>
      <c r="G405" s="3"/>
      <c r="J405" s="1"/>
    </row>
    <row r="406" spans="1:10" hidden="1">
      <c r="A406" s="1"/>
      <c r="B406" s="3"/>
      <c r="C406" s="3"/>
      <c r="D406" s="3"/>
      <c r="E406" s="3"/>
      <c r="F406" s="3"/>
      <c r="G406" s="3"/>
      <c r="J406" s="1"/>
    </row>
    <row r="407" spans="1:10" hidden="1">
      <c r="A407" s="1"/>
      <c r="B407" s="3"/>
      <c r="C407" s="3"/>
      <c r="D407" s="3"/>
      <c r="E407" s="3"/>
      <c r="F407" s="3"/>
      <c r="G407" s="3"/>
      <c r="J407" s="1"/>
    </row>
    <row r="408" spans="1:10" hidden="1">
      <c r="A408" s="1"/>
      <c r="B408" s="3"/>
      <c r="C408" s="3"/>
      <c r="D408" s="3"/>
      <c r="E408" s="3"/>
      <c r="F408" s="3"/>
      <c r="G408" s="3"/>
      <c r="J408" s="1"/>
    </row>
    <row r="409" spans="1:10" hidden="1">
      <c r="A409" s="1"/>
      <c r="B409" s="3"/>
      <c r="C409" s="3"/>
      <c r="D409" s="3"/>
      <c r="E409" s="3"/>
      <c r="F409" s="3"/>
      <c r="G409" s="3"/>
      <c r="J409" s="1"/>
    </row>
    <row r="410" spans="1:10" hidden="1">
      <c r="A410" s="1"/>
      <c r="B410" s="3"/>
      <c r="C410" s="3"/>
      <c r="D410" s="3"/>
      <c r="E410" s="3"/>
      <c r="F410" s="3"/>
      <c r="G410" s="3"/>
      <c r="J410" s="1"/>
    </row>
    <row r="411" spans="1:10" hidden="1">
      <c r="A411" s="1"/>
      <c r="B411" s="3"/>
      <c r="C411" s="3"/>
      <c r="D411" s="3"/>
      <c r="E411" s="3"/>
      <c r="F411" s="3"/>
      <c r="G411" s="3"/>
      <c r="J411" s="1"/>
    </row>
    <row r="412" spans="1:10" hidden="1">
      <c r="A412" s="1"/>
      <c r="B412" s="3"/>
      <c r="C412" s="3"/>
      <c r="D412" s="3"/>
      <c r="E412" s="3"/>
      <c r="F412" s="3"/>
      <c r="G412" s="3"/>
      <c r="J412" s="1"/>
    </row>
    <row r="413" spans="1:10" hidden="1">
      <c r="A413" s="1"/>
      <c r="B413" s="3"/>
      <c r="C413" s="3"/>
      <c r="D413" s="3"/>
      <c r="E413" s="3"/>
      <c r="F413" s="3"/>
      <c r="G413" s="3"/>
      <c r="J413" s="1"/>
    </row>
    <row r="414" spans="1:10" hidden="1">
      <c r="A414" s="1"/>
      <c r="B414" s="3"/>
      <c r="C414" s="3"/>
      <c r="D414" s="3"/>
      <c r="E414" s="3"/>
      <c r="F414" s="3"/>
      <c r="G414" s="3"/>
      <c r="J414" s="1"/>
    </row>
    <row r="415" spans="1:10" hidden="1">
      <c r="A415" s="1"/>
      <c r="B415" s="3"/>
      <c r="C415" s="3"/>
      <c r="D415" s="3"/>
      <c r="E415" s="3"/>
      <c r="F415" s="3"/>
      <c r="G415" s="3"/>
      <c r="J415" s="1"/>
    </row>
    <row r="416" spans="1:10" hidden="1">
      <c r="A416" s="1"/>
      <c r="B416" s="3"/>
      <c r="C416" s="3"/>
      <c r="D416" s="3"/>
      <c r="E416" s="3"/>
      <c r="F416" s="3"/>
      <c r="G416" s="3"/>
      <c r="J416" s="1"/>
    </row>
    <row r="417" spans="1:10" hidden="1">
      <c r="A417" s="1"/>
      <c r="B417" s="3"/>
      <c r="C417" s="3"/>
      <c r="D417" s="3"/>
      <c r="E417" s="3"/>
      <c r="F417" s="3"/>
      <c r="G417" s="3"/>
      <c r="J417" s="1"/>
    </row>
    <row r="418" spans="1:10" hidden="1">
      <c r="A418" s="1"/>
      <c r="B418" s="3"/>
      <c r="C418" s="3"/>
      <c r="D418" s="3"/>
      <c r="E418" s="3"/>
      <c r="F418" s="3"/>
      <c r="G418" s="3"/>
      <c r="J418" s="1"/>
    </row>
    <row r="419" spans="1:10" hidden="1">
      <c r="A419" s="1"/>
      <c r="B419" s="3"/>
      <c r="C419" s="3"/>
      <c r="D419" s="3"/>
      <c r="E419" s="3"/>
      <c r="F419" s="3"/>
      <c r="G419" s="3"/>
      <c r="J419" s="1"/>
    </row>
    <row r="420" spans="1:10" hidden="1">
      <c r="A420" s="1"/>
      <c r="B420" s="3"/>
      <c r="C420" s="3"/>
      <c r="D420" s="3"/>
      <c r="E420" s="3"/>
      <c r="F420" s="3"/>
      <c r="G420" s="3"/>
      <c r="J420" s="1"/>
    </row>
    <row r="421" spans="1:10" hidden="1">
      <c r="A421" s="1"/>
      <c r="B421" s="3"/>
      <c r="C421" s="3"/>
      <c r="D421" s="3"/>
      <c r="E421" s="3"/>
      <c r="F421" s="3"/>
      <c r="G421" s="3"/>
      <c r="J421" s="1"/>
    </row>
    <row r="422" spans="1:10" hidden="1">
      <c r="A422" s="1"/>
      <c r="B422" s="3"/>
      <c r="C422" s="3"/>
      <c r="D422" s="3"/>
      <c r="E422" s="3"/>
      <c r="F422" s="3"/>
      <c r="G422" s="3"/>
      <c r="J422" s="1"/>
    </row>
    <row r="423" spans="1:10" hidden="1">
      <c r="A423" s="1"/>
      <c r="B423" s="3"/>
      <c r="C423" s="3"/>
      <c r="D423" s="3"/>
      <c r="E423" s="3"/>
      <c r="F423" s="3"/>
      <c r="G423" s="3"/>
      <c r="J423" s="1"/>
    </row>
    <row r="424" spans="1:10" hidden="1">
      <c r="A424" s="1"/>
      <c r="B424" s="3"/>
      <c r="C424" s="3"/>
      <c r="D424" s="3"/>
      <c r="E424" s="3"/>
      <c r="F424" s="3"/>
      <c r="G424" s="3"/>
      <c r="J424" s="1"/>
    </row>
    <row r="425" spans="1:10" hidden="1">
      <c r="A425" s="1"/>
      <c r="B425" s="3"/>
      <c r="C425" s="3"/>
      <c r="D425" s="3"/>
      <c r="E425" s="3"/>
      <c r="F425" s="3"/>
      <c r="G425" s="3"/>
      <c r="J425" s="1"/>
    </row>
    <row r="426" spans="1:10" hidden="1">
      <c r="A426" s="1"/>
      <c r="B426" s="3"/>
      <c r="C426" s="3"/>
      <c r="D426" s="3"/>
      <c r="E426" s="3"/>
      <c r="F426" s="3"/>
      <c r="G426" s="3"/>
      <c r="J426" s="1"/>
    </row>
    <row r="427" spans="1:10" hidden="1">
      <c r="A427" s="1"/>
      <c r="B427" s="3"/>
      <c r="C427" s="3"/>
      <c r="D427" s="3"/>
      <c r="E427" s="3"/>
      <c r="F427" s="3"/>
      <c r="G427" s="3"/>
      <c r="J427" s="1"/>
    </row>
    <row r="428" spans="1:10" hidden="1">
      <c r="A428" s="1"/>
      <c r="B428" s="3"/>
      <c r="C428" s="3"/>
      <c r="D428" s="3"/>
      <c r="E428" s="3"/>
      <c r="F428" s="3"/>
      <c r="G428" s="3"/>
      <c r="J428" s="1"/>
    </row>
    <row r="429" spans="1:10" hidden="1">
      <c r="A429" s="1"/>
      <c r="B429" s="3"/>
      <c r="C429" s="3"/>
      <c r="D429" s="3"/>
      <c r="E429" s="3"/>
      <c r="F429" s="3"/>
      <c r="G429" s="3"/>
      <c r="J429" s="1"/>
    </row>
    <row r="430" spans="1:10" hidden="1">
      <c r="A430" s="1"/>
      <c r="B430" s="3"/>
      <c r="C430" s="3"/>
      <c r="D430" s="3"/>
      <c r="E430" s="3"/>
      <c r="F430" s="3"/>
      <c r="G430" s="3"/>
      <c r="J430" s="1"/>
    </row>
    <row r="431" spans="1:10" hidden="1">
      <c r="A431" s="1"/>
      <c r="B431" s="3"/>
      <c r="C431" s="3"/>
      <c r="D431" s="3"/>
      <c r="E431" s="3"/>
      <c r="F431" s="3"/>
      <c r="G431" s="3"/>
      <c r="J431" s="1"/>
    </row>
    <row r="432" spans="1:10" hidden="1">
      <c r="A432" s="1"/>
      <c r="B432" s="3"/>
      <c r="C432" s="3"/>
      <c r="D432" s="3"/>
      <c r="E432" s="3"/>
      <c r="F432" s="3"/>
      <c r="G432" s="3"/>
      <c r="J432" s="1"/>
    </row>
    <row r="433" spans="1:10" hidden="1">
      <c r="A433" s="1"/>
      <c r="B433" s="3"/>
      <c r="C433" s="3"/>
      <c r="D433" s="3"/>
      <c r="E433" s="3"/>
      <c r="F433" s="3"/>
      <c r="G433" s="3"/>
      <c r="J433" s="1"/>
    </row>
    <row r="434" spans="1:10" hidden="1">
      <c r="A434" s="1"/>
      <c r="B434" s="3"/>
      <c r="C434" s="3"/>
      <c r="D434" s="3"/>
      <c r="E434" s="3"/>
      <c r="F434" s="3"/>
      <c r="G434" s="3"/>
      <c r="J434" s="1"/>
    </row>
    <row r="435" spans="1:10" hidden="1">
      <c r="A435" s="1"/>
      <c r="B435" s="3"/>
      <c r="C435" s="3"/>
      <c r="D435" s="3"/>
      <c r="E435" s="3"/>
      <c r="F435" s="3"/>
      <c r="G435" s="3"/>
      <c r="J435" s="1"/>
    </row>
    <row r="436" spans="1:10" hidden="1">
      <c r="A436" s="1"/>
      <c r="B436" s="3"/>
      <c r="C436" s="3"/>
      <c r="D436" s="3"/>
      <c r="E436" s="3"/>
      <c r="F436" s="3"/>
      <c r="G436" s="3"/>
      <c r="J436" s="1"/>
    </row>
    <row r="437" spans="1:10" hidden="1">
      <c r="A437" s="1"/>
      <c r="B437" s="3"/>
      <c r="C437" s="3"/>
      <c r="D437" s="3"/>
      <c r="E437" s="3"/>
      <c r="F437" s="3"/>
      <c r="G437" s="3"/>
      <c r="J437" s="1"/>
    </row>
    <row r="438" spans="1:10" hidden="1">
      <c r="A438" s="1"/>
      <c r="B438" s="3"/>
      <c r="C438" s="3"/>
      <c r="D438" s="3"/>
      <c r="E438" s="3"/>
      <c r="F438" s="3"/>
      <c r="G438" s="3"/>
      <c r="J438" s="1"/>
    </row>
    <row r="439" spans="1:10" hidden="1">
      <c r="A439" s="1"/>
      <c r="B439" s="3"/>
      <c r="C439" s="3"/>
      <c r="D439" s="3"/>
      <c r="E439" s="3"/>
      <c r="F439" s="3"/>
      <c r="G439" s="3"/>
      <c r="J439" s="1"/>
    </row>
    <row r="440" spans="1:10" hidden="1">
      <c r="A440" s="1"/>
      <c r="B440" s="3"/>
      <c r="C440" s="3"/>
      <c r="D440" s="3"/>
      <c r="E440" s="3"/>
      <c r="F440" s="3"/>
      <c r="G440" s="3"/>
      <c r="J440" s="1"/>
    </row>
    <row r="441" spans="1:10" hidden="1">
      <c r="A441" s="1"/>
      <c r="B441" s="3"/>
      <c r="C441" s="3"/>
      <c r="D441" s="3"/>
      <c r="E441" s="3"/>
      <c r="F441" s="3"/>
      <c r="G441" s="3"/>
      <c r="J441" s="1"/>
    </row>
    <row r="442" spans="1:10" hidden="1">
      <c r="A442" s="1"/>
      <c r="B442" s="3"/>
      <c r="C442" s="3"/>
      <c r="D442" s="3"/>
      <c r="E442" s="3"/>
      <c r="F442" s="3"/>
      <c r="G442" s="3"/>
      <c r="J442" s="1"/>
    </row>
    <row r="443" spans="1:10" hidden="1">
      <c r="A443" s="1"/>
      <c r="B443" s="3"/>
      <c r="C443" s="3"/>
      <c r="D443" s="3"/>
      <c r="E443" s="3"/>
      <c r="F443" s="3"/>
      <c r="G443" s="3"/>
      <c r="J443" s="1"/>
    </row>
    <row r="444" spans="1:10" hidden="1">
      <c r="A444" s="1"/>
      <c r="B444" s="3"/>
      <c r="C444" s="3"/>
      <c r="D444" s="3"/>
      <c r="E444" s="3"/>
      <c r="F444" s="3"/>
      <c r="G444" s="3"/>
      <c r="J444" s="1"/>
    </row>
    <row r="445" spans="1:10" hidden="1">
      <c r="A445" s="1"/>
      <c r="B445" s="3"/>
      <c r="C445" s="3"/>
      <c r="D445" s="3"/>
      <c r="E445" s="3"/>
      <c r="F445" s="3"/>
      <c r="G445" s="3"/>
      <c r="J445" s="1"/>
    </row>
    <row r="446" spans="1:10" hidden="1">
      <c r="A446" s="1"/>
      <c r="B446" s="3"/>
      <c r="C446" s="3"/>
      <c r="D446" s="3"/>
      <c r="E446" s="3"/>
      <c r="F446" s="3"/>
      <c r="G446" s="3"/>
      <c r="J446" s="1"/>
    </row>
    <row r="447" spans="1:10" hidden="1">
      <c r="A447" s="1"/>
      <c r="B447" s="3"/>
      <c r="C447" s="3"/>
      <c r="D447" s="3"/>
      <c r="E447" s="3"/>
      <c r="F447" s="3"/>
      <c r="G447" s="3"/>
      <c r="J447" s="1"/>
    </row>
    <row r="448" spans="1:10" hidden="1">
      <c r="A448" s="1"/>
      <c r="B448" s="3"/>
      <c r="C448" s="3"/>
      <c r="D448" s="3"/>
      <c r="E448" s="3"/>
      <c r="F448" s="3"/>
      <c r="G448" s="3"/>
      <c r="J448" s="1"/>
    </row>
    <row r="449" spans="1:10" hidden="1">
      <c r="A449" s="1"/>
      <c r="B449" s="3"/>
      <c r="C449" s="3"/>
      <c r="D449" s="3"/>
      <c r="E449" s="3"/>
      <c r="F449" s="3"/>
      <c r="G449" s="3"/>
      <c r="J449" s="1"/>
    </row>
    <row r="450" spans="1:10" hidden="1">
      <c r="A450" s="1"/>
      <c r="B450" s="3"/>
      <c r="C450" s="3"/>
      <c r="D450" s="3"/>
      <c r="E450" s="3"/>
      <c r="F450" s="3"/>
      <c r="G450" s="3"/>
      <c r="J450" s="1"/>
    </row>
    <row r="451" spans="1:10" hidden="1">
      <c r="A451" s="1"/>
      <c r="B451" s="3"/>
      <c r="C451" s="3"/>
      <c r="D451" s="3"/>
      <c r="E451" s="3"/>
      <c r="F451" s="3"/>
      <c r="G451" s="3"/>
      <c r="J451" s="1"/>
    </row>
    <row r="452" spans="1:10" hidden="1">
      <c r="A452" s="1"/>
      <c r="B452" s="3"/>
      <c r="C452" s="3"/>
      <c r="D452" s="3"/>
      <c r="E452" s="3"/>
      <c r="F452" s="3"/>
      <c r="G452" s="3"/>
      <c r="J452" s="1"/>
    </row>
    <row r="453" spans="1:10" hidden="1">
      <c r="A453" s="1"/>
      <c r="B453" s="3"/>
      <c r="C453" s="3"/>
      <c r="D453" s="3"/>
      <c r="E453" s="3"/>
      <c r="F453" s="3"/>
      <c r="G453" s="3"/>
      <c r="J453" s="1"/>
    </row>
    <row r="454" spans="1:10" hidden="1">
      <c r="A454" s="1"/>
      <c r="B454" s="3"/>
      <c r="C454" s="3"/>
      <c r="D454" s="3"/>
      <c r="E454" s="3"/>
      <c r="F454" s="3"/>
      <c r="G454" s="3"/>
      <c r="J454" s="1"/>
    </row>
    <row r="455" spans="1:10" hidden="1">
      <c r="A455" s="1"/>
      <c r="B455" s="3"/>
      <c r="C455" s="3"/>
      <c r="D455" s="3"/>
      <c r="E455" s="3"/>
      <c r="F455" s="3"/>
      <c r="G455" s="3"/>
      <c r="J455" s="1"/>
    </row>
    <row r="456" spans="1:10" hidden="1">
      <c r="A456" s="1"/>
      <c r="B456" s="3"/>
      <c r="C456" s="3"/>
      <c r="D456" s="3"/>
      <c r="E456" s="3"/>
      <c r="F456" s="3"/>
      <c r="G456" s="3"/>
      <c r="J456" s="1"/>
    </row>
    <row r="457" spans="1:10" hidden="1">
      <c r="A457" s="1"/>
      <c r="B457" s="3"/>
      <c r="C457" s="3"/>
      <c r="D457" s="3"/>
      <c r="E457" s="3"/>
      <c r="F457" s="3"/>
      <c r="G457" s="3"/>
      <c r="J457" s="1"/>
    </row>
    <row r="458" spans="1:10" hidden="1">
      <c r="A458" s="1"/>
      <c r="B458" s="3"/>
      <c r="C458" s="3"/>
      <c r="D458" s="3"/>
      <c r="E458" s="3"/>
      <c r="F458" s="3"/>
      <c r="G458" s="3"/>
      <c r="J458" s="1"/>
    </row>
    <row r="459" spans="1:10" hidden="1">
      <c r="A459" s="1"/>
      <c r="B459" s="3"/>
      <c r="C459" s="3"/>
      <c r="D459" s="3"/>
      <c r="E459" s="3"/>
      <c r="F459" s="3"/>
      <c r="G459" s="3"/>
      <c r="J459" s="1"/>
    </row>
    <row r="460" spans="1:10" hidden="1">
      <c r="A460" s="1"/>
      <c r="B460" s="3"/>
      <c r="C460" s="3"/>
      <c r="D460" s="3"/>
      <c r="E460" s="3"/>
      <c r="F460" s="3"/>
      <c r="G460" s="3"/>
      <c r="J460" s="1"/>
    </row>
    <row r="461" spans="1:10" hidden="1">
      <c r="A461" s="1"/>
      <c r="B461" s="3"/>
      <c r="C461" s="3"/>
      <c r="D461" s="3"/>
      <c r="E461" s="3"/>
      <c r="F461" s="3"/>
      <c r="G461" s="3"/>
      <c r="J461" s="1"/>
    </row>
    <row r="462" spans="1:10" hidden="1">
      <c r="A462" s="1"/>
      <c r="B462" s="3"/>
      <c r="C462" s="3"/>
      <c r="D462" s="3"/>
      <c r="E462" s="3"/>
      <c r="F462" s="3"/>
      <c r="G462" s="3"/>
      <c r="J462" s="1"/>
    </row>
    <row r="463" spans="1:10" hidden="1">
      <c r="A463" s="1"/>
      <c r="B463" s="3"/>
      <c r="C463" s="3"/>
      <c r="D463" s="3"/>
      <c r="E463" s="3"/>
      <c r="F463" s="3"/>
      <c r="G463" s="3"/>
      <c r="J463" s="1"/>
    </row>
    <row r="464" spans="1:10" hidden="1">
      <c r="A464" s="1"/>
      <c r="B464" s="3"/>
      <c r="C464" s="3"/>
      <c r="D464" s="3"/>
      <c r="E464" s="3"/>
      <c r="F464" s="3"/>
      <c r="G464" s="3"/>
      <c r="J464" s="1"/>
    </row>
    <row r="465" spans="1:10" hidden="1">
      <c r="A465" s="1"/>
      <c r="B465" s="3"/>
      <c r="C465" s="3"/>
      <c r="D465" s="3"/>
      <c r="E465" s="3"/>
      <c r="F465" s="3"/>
      <c r="G465" s="3"/>
      <c r="J465" s="1"/>
    </row>
    <row r="466" spans="1:10" hidden="1">
      <c r="A466" s="1"/>
      <c r="B466" s="3"/>
      <c r="C466" s="3"/>
      <c r="D466" s="3"/>
      <c r="E466" s="3"/>
      <c r="F466" s="3"/>
      <c r="G466" s="3"/>
      <c r="J466" s="1"/>
    </row>
    <row r="467" spans="1:10" hidden="1">
      <c r="A467" s="1"/>
      <c r="B467" s="3"/>
      <c r="C467" s="3"/>
      <c r="D467" s="3"/>
      <c r="E467" s="3"/>
      <c r="F467" s="3"/>
      <c r="G467" s="3"/>
      <c r="J467" s="1"/>
    </row>
    <row r="468" spans="1:10" hidden="1">
      <c r="A468" s="1"/>
      <c r="B468" s="3"/>
      <c r="C468" s="3"/>
      <c r="D468" s="3"/>
      <c r="E468" s="3"/>
      <c r="F468" s="3"/>
      <c r="G468" s="3"/>
      <c r="J468" s="1"/>
    </row>
    <row r="469" spans="1:10" hidden="1">
      <c r="A469" s="1"/>
      <c r="B469" s="3"/>
      <c r="C469" s="3"/>
      <c r="D469" s="3"/>
      <c r="E469" s="3"/>
      <c r="F469" s="3"/>
      <c r="G469" s="3"/>
      <c r="J469" s="1"/>
    </row>
    <row r="470" spans="1:10" hidden="1">
      <c r="A470" s="1"/>
      <c r="B470" s="3"/>
      <c r="C470" s="3"/>
      <c r="D470" s="3"/>
      <c r="E470" s="3"/>
      <c r="F470" s="3"/>
      <c r="G470" s="3"/>
      <c r="J470" s="1"/>
    </row>
    <row r="471" spans="1:10" hidden="1">
      <c r="A471" s="1"/>
      <c r="B471" s="3"/>
      <c r="C471" s="3"/>
      <c r="D471" s="3"/>
      <c r="E471" s="3"/>
      <c r="F471" s="3"/>
      <c r="G471" s="3"/>
      <c r="J471" s="1"/>
    </row>
    <row r="472" spans="1:10" hidden="1">
      <c r="A472" s="1"/>
      <c r="B472" s="3"/>
      <c r="C472" s="3"/>
      <c r="D472" s="3"/>
      <c r="E472" s="3"/>
      <c r="F472" s="3"/>
      <c r="G472" s="3"/>
      <c r="J472" s="1"/>
    </row>
    <row r="473" spans="1:10" hidden="1">
      <c r="A473" s="1"/>
      <c r="B473" s="3"/>
      <c r="C473" s="3"/>
      <c r="D473" s="3"/>
      <c r="E473" s="3"/>
      <c r="F473" s="3"/>
      <c r="G473" s="3"/>
      <c r="J473" s="1"/>
    </row>
    <row r="474" spans="1:10" hidden="1">
      <c r="A474" s="1"/>
      <c r="B474" s="3"/>
      <c r="C474" s="3"/>
      <c r="D474" s="3"/>
      <c r="E474" s="3"/>
      <c r="F474" s="3"/>
      <c r="G474" s="3"/>
      <c r="J474" s="1"/>
    </row>
    <row r="475" spans="1:10" hidden="1">
      <c r="A475" s="1"/>
      <c r="B475" s="3"/>
      <c r="C475" s="3"/>
      <c r="D475" s="3"/>
      <c r="E475" s="3"/>
      <c r="F475" s="3"/>
      <c r="G475" s="3"/>
      <c r="J475" s="1"/>
    </row>
    <row r="476" spans="1:10" hidden="1">
      <c r="A476" s="1"/>
      <c r="B476" s="3"/>
      <c r="C476" s="3"/>
      <c r="D476" s="3"/>
      <c r="E476" s="3"/>
      <c r="F476" s="3"/>
      <c r="G476" s="3"/>
      <c r="J476" s="1"/>
    </row>
    <row r="477" spans="1:10" hidden="1">
      <c r="A477" s="1"/>
      <c r="B477" s="3"/>
      <c r="C477" s="3"/>
      <c r="D477" s="3"/>
      <c r="E477" s="3"/>
      <c r="F477" s="3"/>
      <c r="G477" s="3"/>
      <c r="J477" s="1"/>
    </row>
    <row r="478" spans="1:10" hidden="1">
      <c r="A478" s="1"/>
      <c r="B478" s="3"/>
      <c r="C478" s="3"/>
      <c r="D478" s="3"/>
      <c r="E478" s="3"/>
      <c r="F478" s="3"/>
      <c r="G478" s="3"/>
      <c r="J478" s="1"/>
    </row>
    <row r="479" spans="1:10" hidden="1">
      <c r="A479" s="1"/>
      <c r="B479" s="3"/>
      <c r="C479" s="3"/>
      <c r="D479" s="3"/>
      <c r="E479" s="3"/>
      <c r="F479" s="3"/>
      <c r="G479" s="3"/>
      <c r="J479" s="1"/>
    </row>
    <row r="480" spans="1:10" hidden="1">
      <c r="A480" s="1"/>
      <c r="B480" s="3"/>
      <c r="C480" s="3"/>
      <c r="D480" s="3"/>
      <c r="E480" s="3"/>
      <c r="F480" s="3"/>
      <c r="G480" s="3"/>
      <c r="J480" s="1"/>
    </row>
    <row r="481" spans="1:10" hidden="1">
      <c r="A481" s="1"/>
      <c r="B481" s="3"/>
      <c r="C481" s="3"/>
      <c r="D481" s="3"/>
      <c r="E481" s="3"/>
      <c r="F481" s="3"/>
      <c r="G481" s="3"/>
      <c r="J481" s="1"/>
    </row>
    <row r="482" spans="1:10" hidden="1">
      <c r="A482" s="1"/>
      <c r="B482" s="3"/>
      <c r="C482" s="3"/>
      <c r="D482" s="3"/>
      <c r="E482" s="3"/>
      <c r="F482" s="3"/>
      <c r="G482" s="3"/>
      <c r="J482" s="1"/>
    </row>
    <row r="483" spans="1:10" hidden="1">
      <c r="A483" s="1"/>
      <c r="B483" s="3"/>
      <c r="C483" s="3"/>
      <c r="D483" s="3"/>
      <c r="E483" s="3"/>
      <c r="F483" s="3"/>
      <c r="G483" s="3"/>
      <c r="J483" s="1"/>
    </row>
    <row r="484" spans="1:10" hidden="1">
      <c r="A484" s="1"/>
      <c r="B484" s="3"/>
      <c r="C484" s="3"/>
      <c r="D484" s="3"/>
      <c r="E484" s="3"/>
      <c r="F484" s="3"/>
      <c r="G484" s="3"/>
      <c r="J484" s="1"/>
    </row>
    <row r="485" spans="1:10" hidden="1">
      <c r="A485" s="1"/>
      <c r="B485" s="3"/>
      <c r="C485" s="3"/>
      <c r="D485" s="3"/>
      <c r="E485" s="3"/>
      <c r="F485" s="3"/>
      <c r="G485" s="3"/>
      <c r="J485" s="1"/>
    </row>
    <row r="486" spans="1:10" hidden="1">
      <c r="A486" s="1"/>
      <c r="B486" s="3"/>
      <c r="C486" s="3"/>
      <c r="D486" s="3"/>
      <c r="E486" s="3"/>
      <c r="F486" s="3"/>
      <c r="G486" s="3"/>
      <c r="J486" s="1"/>
    </row>
    <row r="487" spans="1:10" hidden="1">
      <c r="A487" s="1"/>
      <c r="B487" s="3"/>
      <c r="C487" s="3"/>
      <c r="D487" s="3"/>
      <c r="E487" s="3"/>
      <c r="F487" s="3"/>
      <c r="G487" s="3"/>
      <c r="J487" s="1"/>
    </row>
    <row r="488" spans="1:10" hidden="1">
      <c r="A488" s="1"/>
      <c r="B488" s="3"/>
      <c r="C488" s="3"/>
      <c r="D488" s="3"/>
      <c r="E488" s="3"/>
      <c r="F488" s="3"/>
      <c r="G488" s="3"/>
      <c r="J488" s="1"/>
    </row>
    <row r="489" spans="1:10" hidden="1">
      <c r="A489" s="1"/>
      <c r="B489" s="3"/>
      <c r="C489" s="3"/>
      <c r="D489" s="3"/>
      <c r="E489" s="3"/>
      <c r="F489" s="3"/>
      <c r="G489" s="3"/>
      <c r="J489" s="1"/>
    </row>
    <row r="490" spans="1:10" hidden="1">
      <c r="A490" s="1"/>
      <c r="B490" s="3"/>
      <c r="C490" s="3"/>
      <c r="D490" s="3"/>
      <c r="E490" s="3"/>
      <c r="F490" s="3"/>
      <c r="G490" s="3"/>
      <c r="J490" s="1"/>
    </row>
    <row r="491" spans="1:10" hidden="1">
      <c r="A491" s="1"/>
      <c r="B491" s="3"/>
      <c r="C491" s="3"/>
      <c r="D491" s="3"/>
      <c r="E491" s="3"/>
      <c r="F491" s="3"/>
      <c r="G491" s="3"/>
      <c r="J491" s="1"/>
    </row>
    <row r="492" spans="1:10" hidden="1">
      <c r="A492" s="1"/>
      <c r="B492" s="3"/>
      <c r="C492" s="3"/>
      <c r="D492" s="3"/>
      <c r="E492" s="3"/>
      <c r="F492" s="3"/>
      <c r="G492" s="3"/>
      <c r="J492" s="1"/>
    </row>
    <row r="493" spans="1:10" hidden="1">
      <c r="A493" s="1"/>
      <c r="B493" s="3"/>
      <c r="C493" s="3"/>
      <c r="D493" s="3"/>
      <c r="E493" s="3"/>
      <c r="F493" s="3"/>
      <c r="G493" s="3"/>
      <c r="J493" s="1"/>
    </row>
    <row r="494" spans="1:10" hidden="1">
      <c r="A494" s="1"/>
      <c r="B494" s="3"/>
      <c r="C494" s="3"/>
      <c r="D494" s="3"/>
      <c r="E494" s="3"/>
      <c r="F494" s="3"/>
      <c r="G494" s="3"/>
      <c r="J494" s="1"/>
    </row>
    <row r="495" spans="1:10" hidden="1">
      <c r="A495" s="1"/>
      <c r="B495" s="3"/>
      <c r="C495" s="3"/>
      <c r="D495" s="3"/>
      <c r="E495" s="3"/>
      <c r="F495" s="3"/>
      <c r="G495" s="3"/>
      <c r="J495" s="1"/>
    </row>
    <row r="496" spans="1:10" hidden="1">
      <c r="A496" s="1"/>
      <c r="B496" s="3"/>
      <c r="C496" s="3"/>
      <c r="D496" s="3"/>
      <c r="E496" s="3"/>
      <c r="F496" s="3"/>
      <c r="G496" s="3"/>
      <c r="J496" s="1"/>
    </row>
    <row r="497" spans="1:10" hidden="1">
      <c r="A497" s="1"/>
      <c r="B497" s="3"/>
      <c r="C497" s="3"/>
      <c r="D497" s="3"/>
      <c r="E497" s="3"/>
      <c r="F497" s="3"/>
      <c r="G497" s="3"/>
      <c r="J497" s="1"/>
    </row>
    <row r="498" spans="1:10" hidden="1">
      <c r="A498" s="1"/>
      <c r="B498" s="3"/>
      <c r="C498" s="3"/>
      <c r="D498" s="3"/>
      <c r="E498" s="3"/>
      <c r="F498" s="3"/>
      <c r="G498" s="3"/>
      <c r="J498" s="1"/>
    </row>
    <row r="499" spans="1:10" hidden="1">
      <c r="A499" s="1"/>
      <c r="B499" s="3"/>
      <c r="C499" s="3"/>
      <c r="D499" s="3"/>
      <c r="E499" s="3"/>
      <c r="F499" s="3"/>
      <c r="G499" s="3"/>
      <c r="J499" s="1"/>
    </row>
    <row r="500" spans="1:10" hidden="1">
      <c r="A500" s="1"/>
      <c r="B500" s="3"/>
      <c r="C500" s="3"/>
      <c r="D500" s="3"/>
      <c r="E500" s="3"/>
      <c r="F500" s="3"/>
      <c r="G500" s="3"/>
      <c r="J500" s="1"/>
    </row>
    <row r="501" spans="1:10" hidden="1">
      <c r="A501" s="1"/>
      <c r="B501" s="3"/>
      <c r="C501" s="3"/>
      <c r="D501" s="3"/>
      <c r="E501" s="3"/>
      <c r="F501" s="3"/>
      <c r="G501" s="3"/>
      <c r="J501" s="1"/>
    </row>
    <row r="502" spans="1:10" hidden="1">
      <c r="A502" s="1"/>
      <c r="B502" s="3"/>
      <c r="C502" s="3"/>
      <c r="D502" s="3"/>
      <c r="E502" s="3"/>
      <c r="F502" s="3"/>
      <c r="G502" s="3"/>
      <c r="J502" s="1"/>
    </row>
    <row r="503" spans="1:10" hidden="1">
      <c r="A503" s="1"/>
      <c r="B503" s="3"/>
      <c r="C503" s="3"/>
      <c r="D503" s="3"/>
      <c r="E503" s="3"/>
      <c r="F503" s="3"/>
      <c r="G503" s="3"/>
      <c r="J503" s="1"/>
    </row>
    <row r="504" spans="1:10" hidden="1">
      <c r="A504" s="1"/>
      <c r="B504" s="3"/>
      <c r="C504" s="3"/>
      <c r="D504" s="3"/>
      <c r="E504" s="3"/>
      <c r="F504" s="3"/>
      <c r="G504" s="3"/>
      <c r="J504" s="1"/>
    </row>
    <row r="505" spans="1:10" hidden="1">
      <c r="A505" s="1"/>
      <c r="B505" s="3"/>
      <c r="C505" s="3"/>
      <c r="D505" s="3"/>
      <c r="E505" s="3"/>
      <c r="F505" s="3"/>
      <c r="G505" s="3"/>
      <c r="J505" s="1"/>
    </row>
    <row r="506" spans="1:10" hidden="1">
      <c r="A506" s="1"/>
      <c r="B506" s="3"/>
      <c r="C506" s="3"/>
      <c r="D506" s="3"/>
      <c r="E506" s="3"/>
      <c r="F506" s="3"/>
      <c r="G506" s="3"/>
      <c r="J506" s="1"/>
    </row>
    <row r="507" spans="1:10" hidden="1">
      <c r="A507" s="1"/>
      <c r="B507" s="3"/>
      <c r="C507" s="3"/>
      <c r="D507" s="3"/>
      <c r="E507" s="3"/>
      <c r="F507" s="3"/>
      <c r="G507" s="3"/>
      <c r="J507" s="1"/>
    </row>
    <row r="508" spans="1:10" hidden="1">
      <c r="A508" s="1"/>
      <c r="B508" s="3"/>
      <c r="C508" s="3"/>
      <c r="D508" s="3"/>
      <c r="E508" s="3"/>
      <c r="F508" s="3"/>
      <c r="G508" s="3"/>
      <c r="J508" s="1"/>
    </row>
    <row r="509" spans="1:10" hidden="1">
      <c r="A509" s="1"/>
      <c r="B509" s="3"/>
      <c r="C509" s="3"/>
      <c r="D509" s="3"/>
      <c r="E509" s="3"/>
      <c r="F509" s="3"/>
      <c r="G509" s="3"/>
      <c r="J509" s="1"/>
    </row>
    <row r="510" spans="1:10" hidden="1">
      <c r="A510" s="1"/>
      <c r="B510" s="3"/>
      <c r="C510" s="3"/>
      <c r="D510" s="3"/>
      <c r="E510" s="3"/>
      <c r="F510" s="3"/>
      <c r="G510" s="3"/>
      <c r="J510" s="1"/>
    </row>
    <row r="511" spans="1:10" hidden="1">
      <c r="A511" s="1"/>
      <c r="B511" s="3"/>
      <c r="C511" s="3"/>
      <c r="D511" s="3"/>
      <c r="E511" s="3"/>
      <c r="F511" s="3"/>
      <c r="G511" s="3"/>
      <c r="J511" s="1"/>
    </row>
    <row r="512" spans="1:10" hidden="1">
      <c r="A512" s="1"/>
      <c r="B512" s="3"/>
      <c r="C512" s="3"/>
      <c r="D512" s="3"/>
      <c r="E512" s="3"/>
      <c r="F512" s="3"/>
      <c r="G512" s="3"/>
      <c r="J512" s="1"/>
    </row>
    <row r="513" spans="1:10" hidden="1">
      <c r="A513" s="1"/>
      <c r="B513" s="3"/>
      <c r="C513" s="3"/>
      <c r="D513" s="3"/>
      <c r="E513" s="3"/>
      <c r="F513" s="3"/>
      <c r="G513" s="3"/>
      <c r="J513" s="1"/>
    </row>
    <row r="514" spans="1:10" hidden="1">
      <c r="A514" s="1"/>
      <c r="B514" s="3"/>
      <c r="C514" s="3"/>
      <c r="D514" s="3"/>
      <c r="E514" s="3"/>
      <c r="F514" s="3"/>
      <c r="G514" s="3"/>
      <c r="J514" s="1"/>
    </row>
    <row r="515" spans="1:10" hidden="1">
      <c r="A515" s="1"/>
      <c r="B515" s="3"/>
      <c r="C515" s="3"/>
      <c r="D515" s="3"/>
      <c r="E515" s="3"/>
      <c r="F515" s="3"/>
      <c r="G515" s="3"/>
      <c r="J515" s="1"/>
    </row>
    <row r="516" spans="1:10" hidden="1">
      <c r="A516" s="1"/>
      <c r="B516" s="3"/>
      <c r="C516" s="3"/>
      <c r="D516" s="3"/>
      <c r="E516" s="3"/>
      <c r="F516" s="3"/>
      <c r="G516" s="3"/>
      <c r="J516" s="1"/>
    </row>
    <row r="517" spans="1:10" hidden="1">
      <c r="A517" s="1"/>
      <c r="B517" s="3"/>
      <c r="C517" s="3"/>
      <c r="D517" s="3"/>
      <c r="E517" s="3"/>
      <c r="F517" s="3"/>
      <c r="G517" s="3"/>
      <c r="J517" s="1"/>
    </row>
    <row r="518" spans="1:10" hidden="1">
      <c r="A518" s="1"/>
      <c r="B518" s="3"/>
      <c r="C518" s="3"/>
      <c r="D518" s="3"/>
      <c r="E518" s="3"/>
      <c r="F518" s="3"/>
      <c r="G518" s="3"/>
      <c r="J518" s="1"/>
    </row>
    <row r="519" spans="1:10" hidden="1">
      <c r="A519" s="1"/>
      <c r="B519" s="3"/>
      <c r="C519" s="3"/>
      <c r="D519" s="3"/>
      <c r="E519" s="3"/>
      <c r="F519" s="3"/>
      <c r="G519" s="3"/>
      <c r="J519" s="1"/>
    </row>
    <row r="520" spans="1:10" hidden="1">
      <c r="A520" s="1"/>
      <c r="B520" s="3"/>
      <c r="C520" s="3"/>
      <c r="D520" s="3"/>
      <c r="E520" s="3"/>
      <c r="F520" s="3"/>
      <c r="G520" s="3"/>
      <c r="J520" s="1"/>
    </row>
    <row r="521" spans="1:10" hidden="1">
      <c r="A521" s="1"/>
      <c r="B521" s="3"/>
      <c r="C521" s="3"/>
      <c r="D521" s="3"/>
      <c r="E521" s="3"/>
      <c r="F521" s="3"/>
      <c r="G521" s="3"/>
      <c r="J521" s="1"/>
    </row>
    <row r="522" spans="1:10" hidden="1">
      <c r="A522" s="1"/>
      <c r="B522" s="3"/>
      <c r="C522" s="3"/>
      <c r="D522" s="3"/>
      <c r="E522" s="3"/>
      <c r="F522" s="3"/>
      <c r="G522" s="3"/>
      <c r="J522" s="1"/>
    </row>
    <row r="523" spans="1:10" hidden="1">
      <c r="A523" s="1"/>
      <c r="B523" s="3"/>
      <c r="C523" s="3"/>
      <c r="D523" s="3"/>
      <c r="E523" s="3"/>
      <c r="F523" s="3"/>
      <c r="G523" s="3"/>
      <c r="J523" s="1"/>
    </row>
    <row r="524" spans="1:10" hidden="1">
      <c r="A524" s="1"/>
      <c r="B524" s="3"/>
      <c r="C524" s="3"/>
      <c r="D524" s="3"/>
      <c r="E524" s="3"/>
      <c r="F524" s="3"/>
      <c r="G524" s="3"/>
      <c r="J524" s="1"/>
    </row>
    <row r="525" spans="1:10" hidden="1">
      <c r="A525" s="1"/>
      <c r="B525" s="3"/>
      <c r="C525" s="3"/>
      <c r="D525" s="3"/>
      <c r="E525" s="3"/>
      <c r="F525" s="3"/>
      <c r="G525" s="3"/>
      <c r="J525" s="1"/>
    </row>
    <row r="526" spans="1:10" hidden="1">
      <c r="A526" s="1"/>
      <c r="B526" s="3"/>
      <c r="C526" s="3"/>
      <c r="D526" s="3"/>
      <c r="E526" s="3"/>
      <c r="F526" s="3"/>
      <c r="G526" s="3"/>
      <c r="J526" s="1"/>
    </row>
    <row r="527" spans="1:10" hidden="1">
      <c r="A527" s="1"/>
      <c r="B527" s="3"/>
      <c r="C527" s="3"/>
      <c r="D527" s="3"/>
      <c r="E527" s="3"/>
      <c r="F527" s="3"/>
      <c r="G527" s="3"/>
      <c r="J527" s="1"/>
    </row>
    <row r="528" spans="1:10" hidden="1">
      <c r="A528" s="1"/>
      <c r="B528" s="3"/>
      <c r="C528" s="3"/>
      <c r="D528" s="3"/>
      <c r="E528" s="3"/>
      <c r="F528" s="3"/>
      <c r="G528" s="3"/>
      <c r="J528" s="1"/>
    </row>
    <row r="529" spans="1:10" hidden="1">
      <c r="A529" s="1"/>
      <c r="B529" s="3"/>
      <c r="C529" s="3"/>
      <c r="D529" s="3"/>
      <c r="E529" s="3"/>
      <c r="F529" s="3"/>
      <c r="G529" s="3"/>
      <c r="J529" s="1"/>
    </row>
    <row r="530" spans="1:10" hidden="1">
      <c r="A530" s="1"/>
      <c r="B530" s="3"/>
      <c r="C530" s="3"/>
      <c r="D530" s="3"/>
      <c r="E530" s="3"/>
      <c r="F530" s="3"/>
      <c r="G530" s="3"/>
      <c r="J530" s="1"/>
    </row>
    <row r="531" spans="1:10" hidden="1">
      <c r="A531" s="1"/>
      <c r="B531" s="3"/>
      <c r="C531" s="3"/>
      <c r="D531" s="3"/>
      <c r="E531" s="3"/>
      <c r="F531" s="3"/>
      <c r="G531" s="3"/>
      <c r="J531" s="1"/>
    </row>
    <row r="532" spans="1:10" hidden="1">
      <c r="A532" s="1"/>
      <c r="B532" s="3"/>
      <c r="C532" s="3"/>
      <c r="D532" s="3"/>
      <c r="E532" s="3"/>
      <c r="F532" s="3"/>
      <c r="G532" s="3"/>
      <c r="J532" s="1"/>
    </row>
    <row r="533" spans="1:10" hidden="1">
      <c r="A533" s="1"/>
      <c r="B533" s="3"/>
      <c r="C533" s="3"/>
      <c r="D533" s="3"/>
      <c r="E533" s="3"/>
      <c r="F533" s="3"/>
      <c r="G533" s="3"/>
      <c r="J533" s="1"/>
    </row>
    <row r="534" spans="1:10" hidden="1">
      <c r="A534" s="1"/>
      <c r="B534" s="3"/>
      <c r="C534" s="3"/>
      <c r="D534" s="3"/>
      <c r="E534" s="3"/>
      <c r="F534" s="3"/>
      <c r="G534" s="3"/>
      <c r="J534" s="1"/>
    </row>
    <row r="535" spans="1:10" hidden="1">
      <c r="A535" s="1"/>
      <c r="B535" s="3"/>
      <c r="C535" s="3"/>
      <c r="D535" s="3"/>
      <c r="E535" s="3"/>
      <c r="F535" s="3"/>
      <c r="G535" s="3"/>
      <c r="J535" s="1"/>
    </row>
    <row r="536" spans="1:10" hidden="1">
      <c r="A536" s="1"/>
      <c r="B536" s="3"/>
      <c r="C536" s="3"/>
      <c r="D536" s="3"/>
      <c r="E536" s="3"/>
      <c r="F536" s="3"/>
      <c r="G536" s="3"/>
      <c r="J536" s="1"/>
    </row>
    <row r="537" spans="1:10" hidden="1">
      <c r="A537" s="1"/>
      <c r="B537" s="3"/>
      <c r="C537" s="3"/>
      <c r="D537" s="3"/>
      <c r="E537" s="3"/>
      <c r="F537" s="3"/>
      <c r="G537" s="3"/>
      <c r="J537" s="1"/>
    </row>
    <row r="538" spans="1:10" hidden="1">
      <c r="A538" s="1"/>
      <c r="B538" s="3"/>
      <c r="C538" s="3"/>
      <c r="D538" s="3"/>
      <c r="E538" s="3"/>
      <c r="F538" s="3"/>
      <c r="G538" s="3"/>
      <c r="J538" s="1"/>
    </row>
    <row r="539" spans="1:10" hidden="1">
      <c r="A539" s="1"/>
      <c r="B539" s="3"/>
      <c r="C539" s="3"/>
      <c r="D539" s="3"/>
      <c r="E539" s="3"/>
      <c r="F539" s="3"/>
      <c r="G539" s="3"/>
      <c r="J539" s="1"/>
    </row>
    <row r="540" spans="1:10" hidden="1">
      <c r="A540" s="1"/>
      <c r="B540" s="3"/>
      <c r="C540" s="3"/>
      <c r="D540" s="3"/>
      <c r="E540" s="3"/>
      <c r="F540" s="3"/>
      <c r="G540" s="3"/>
      <c r="J540" s="1"/>
    </row>
    <row r="541" spans="1:10" hidden="1">
      <c r="A541" s="1"/>
      <c r="B541" s="3"/>
      <c r="C541" s="3"/>
      <c r="D541" s="3"/>
      <c r="E541" s="3"/>
      <c r="F541" s="3"/>
      <c r="G541" s="3"/>
      <c r="J541" s="1"/>
    </row>
    <row r="542" spans="1:10" hidden="1">
      <c r="A542" s="1"/>
      <c r="B542" s="3"/>
      <c r="C542" s="3"/>
      <c r="D542" s="3"/>
      <c r="E542" s="3"/>
      <c r="F542" s="3"/>
      <c r="G542" s="3"/>
      <c r="J542" s="1"/>
    </row>
    <row r="543" spans="1:10" hidden="1">
      <c r="A543" s="1"/>
      <c r="B543" s="3"/>
      <c r="C543" s="3"/>
      <c r="D543" s="3"/>
      <c r="E543" s="3"/>
      <c r="F543" s="3"/>
      <c r="G543" s="3"/>
      <c r="J543" s="1"/>
    </row>
    <row r="544" spans="1:10" hidden="1">
      <c r="A544" s="1"/>
      <c r="B544" s="3"/>
      <c r="C544" s="3"/>
      <c r="D544" s="3"/>
      <c r="E544" s="3"/>
      <c r="F544" s="3"/>
      <c r="G544" s="3"/>
      <c r="J544" s="1"/>
    </row>
    <row r="545" spans="1:10" hidden="1">
      <c r="A545" s="1"/>
      <c r="B545" s="3"/>
      <c r="C545" s="3"/>
      <c r="D545" s="3"/>
      <c r="E545" s="3"/>
      <c r="F545" s="3"/>
      <c r="G545" s="3"/>
      <c r="J545" s="1"/>
    </row>
    <row r="546" spans="1:10" hidden="1">
      <c r="A546" s="1"/>
      <c r="B546" s="3"/>
      <c r="C546" s="3"/>
      <c r="D546" s="3"/>
      <c r="E546" s="3"/>
      <c r="F546" s="3"/>
      <c r="G546" s="3"/>
      <c r="J546" s="1"/>
    </row>
    <row r="547" spans="1:10" hidden="1">
      <c r="A547" s="1"/>
      <c r="B547" s="3"/>
      <c r="C547" s="3"/>
      <c r="D547" s="3"/>
      <c r="E547" s="3"/>
      <c r="F547" s="3"/>
      <c r="G547" s="3"/>
      <c r="J547" s="1"/>
    </row>
    <row r="548" spans="1:10" hidden="1">
      <c r="A548" s="1"/>
      <c r="B548" s="3"/>
      <c r="C548" s="3"/>
      <c r="D548" s="3"/>
      <c r="E548" s="3"/>
      <c r="F548" s="3"/>
      <c r="G548" s="3"/>
      <c r="J548" s="1"/>
    </row>
    <row r="549" spans="1:10" hidden="1">
      <c r="A549" s="1"/>
      <c r="B549" s="3"/>
      <c r="C549" s="3"/>
      <c r="D549" s="3"/>
      <c r="E549" s="3"/>
      <c r="F549" s="3"/>
      <c r="G549" s="3"/>
      <c r="J549" s="1"/>
    </row>
    <row r="550" spans="1:10" hidden="1">
      <c r="A550" s="1"/>
      <c r="B550" s="3"/>
      <c r="C550" s="3"/>
      <c r="D550" s="3"/>
      <c r="E550" s="3"/>
      <c r="F550" s="3"/>
      <c r="G550" s="3"/>
      <c r="J550" s="1"/>
    </row>
    <row r="551" spans="1:10" hidden="1">
      <c r="A551" s="1"/>
      <c r="B551" s="3"/>
      <c r="C551" s="3"/>
      <c r="D551" s="3"/>
      <c r="E551" s="3"/>
      <c r="F551" s="3"/>
      <c r="G551" s="3"/>
      <c r="J551" s="1"/>
    </row>
    <row r="552" spans="1:10" hidden="1">
      <c r="A552" s="1"/>
      <c r="B552" s="3"/>
      <c r="C552" s="3"/>
      <c r="D552" s="3"/>
      <c r="E552" s="3"/>
      <c r="F552" s="3"/>
      <c r="G552" s="3"/>
      <c r="J552" s="1"/>
    </row>
    <row r="553" spans="1:10" hidden="1">
      <c r="A553" s="1"/>
      <c r="B553" s="3"/>
      <c r="C553" s="3"/>
      <c r="D553" s="3"/>
      <c r="E553" s="3"/>
      <c r="F553" s="3"/>
      <c r="G553" s="3"/>
      <c r="J553" s="1"/>
    </row>
    <row r="554" spans="1:10" hidden="1">
      <c r="A554" s="1"/>
      <c r="B554" s="3"/>
      <c r="C554" s="3"/>
      <c r="D554" s="3"/>
      <c r="E554" s="3"/>
      <c r="F554" s="3"/>
      <c r="G554" s="3"/>
      <c r="J554" s="1"/>
    </row>
    <row r="555" spans="1:10" hidden="1">
      <c r="A555" s="1"/>
      <c r="B555" s="3"/>
      <c r="C555" s="3"/>
      <c r="D555" s="3"/>
      <c r="E555" s="3"/>
      <c r="F555" s="3"/>
      <c r="G555" s="3"/>
      <c r="J555" s="1"/>
    </row>
    <row r="556" spans="1:10" hidden="1">
      <c r="A556" s="1"/>
      <c r="B556" s="3"/>
      <c r="C556" s="3"/>
      <c r="D556" s="3"/>
      <c r="E556" s="3"/>
      <c r="F556" s="3"/>
      <c r="G556" s="3"/>
      <c r="J556" s="1"/>
    </row>
    <row r="557" spans="1:10" hidden="1">
      <c r="A557" s="1"/>
      <c r="B557" s="3"/>
      <c r="C557" s="3"/>
      <c r="D557" s="3"/>
      <c r="E557" s="3"/>
      <c r="F557" s="3"/>
      <c r="G557" s="3"/>
      <c r="J557" s="1"/>
    </row>
    <row r="558" spans="1:10" hidden="1">
      <c r="A558" s="1"/>
      <c r="B558" s="3"/>
      <c r="C558" s="3"/>
      <c r="D558" s="3"/>
      <c r="E558" s="3"/>
      <c r="F558" s="3"/>
      <c r="G558" s="3"/>
      <c r="J558" s="1"/>
    </row>
    <row r="559" spans="1:10" hidden="1">
      <c r="A559" s="1"/>
      <c r="B559" s="3"/>
      <c r="C559" s="3"/>
      <c r="D559" s="3"/>
      <c r="E559" s="3"/>
      <c r="F559" s="3"/>
      <c r="G559" s="3"/>
      <c r="J559" s="1"/>
    </row>
    <row r="560" spans="1:10" hidden="1">
      <c r="A560" s="1"/>
      <c r="B560" s="3"/>
      <c r="C560" s="3"/>
      <c r="D560" s="3"/>
      <c r="E560" s="3"/>
      <c r="F560" s="3"/>
      <c r="G560" s="3"/>
      <c r="J560" s="1"/>
    </row>
    <row r="561" spans="1:10" hidden="1">
      <c r="A561" s="1"/>
      <c r="B561" s="3"/>
      <c r="C561" s="3"/>
      <c r="D561" s="3"/>
      <c r="E561" s="3"/>
      <c r="F561" s="3"/>
      <c r="G561" s="3"/>
      <c r="J561" s="1"/>
    </row>
    <row r="562" spans="1:10" hidden="1">
      <c r="A562" s="1"/>
      <c r="B562" s="3"/>
      <c r="C562" s="3"/>
      <c r="D562" s="3"/>
      <c r="E562" s="3"/>
      <c r="F562" s="3"/>
      <c r="G562" s="3"/>
      <c r="J562" s="1"/>
    </row>
    <row r="563" spans="1:10" hidden="1">
      <c r="A563" s="1"/>
      <c r="B563" s="3"/>
      <c r="C563" s="3"/>
      <c r="D563" s="3"/>
      <c r="E563" s="3"/>
      <c r="F563" s="3"/>
      <c r="G563" s="3"/>
      <c r="J563" s="1"/>
    </row>
    <row r="564" spans="1:10" hidden="1">
      <c r="A564" s="1"/>
      <c r="B564" s="3"/>
      <c r="C564" s="3"/>
      <c r="D564" s="3"/>
      <c r="E564" s="3"/>
      <c r="F564" s="3"/>
      <c r="G564" s="3"/>
      <c r="J564" s="1"/>
    </row>
    <row r="565" spans="1:10" hidden="1">
      <c r="A565" s="1"/>
      <c r="B565" s="3"/>
      <c r="C565" s="3"/>
      <c r="D565" s="3"/>
      <c r="E565" s="3"/>
      <c r="F565" s="3"/>
      <c r="G565" s="3"/>
      <c r="J565" s="1"/>
    </row>
    <row r="566" spans="1:10" hidden="1">
      <c r="A566" s="1"/>
      <c r="B566" s="3"/>
      <c r="C566" s="3"/>
      <c r="D566" s="3"/>
      <c r="E566" s="3"/>
      <c r="F566" s="3"/>
      <c r="G566" s="3"/>
      <c r="J566" s="1"/>
    </row>
    <row r="567" spans="1:10" hidden="1">
      <c r="A567" s="1"/>
      <c r="B567" s="3"/>
      <c r="C567" s="3"/>
      <c r="D567" s="3"/>
      <c r="E567" s="3"/>
      <c r="F567" s="3"/>
      <c r="G567" s="3"/>
      <c r="J567" s="1"/>
    </row>
    <row r="568" spans="1:10" hidden="1">
      <c r="A568" s="1"/>
      <c r="B568" s="3"/>
      <c r="C568" s="3"/>
      <c r="D568" s="3"/>
      <c r="E568" s="3"/>
      <c r="F568" s="3"/>
      <c r="G568" s="3"/>
      <c r="J568" s="1"/>
    </row>
    <row r="569" spans="1:10" hidden="1">
      <c r="A569" s="1"/>
      <c r="B569" s="3"/>
      <c r="C569" s="3"/>
      <c r="D569" s="3"/>
      <c r="E569" s="3"/>
      <c r="F569" s="3"/>
      <c r="G569" s="3"/>
      <c r="J569" s="1"/>
    </row>
    <row r="570" spans="1:10" hidden="1">
      <c r="A570" s="1"/>
      <c r="B570" s="3"/>
      <c r="C570" s="3"/>
      <c r="D570" s="3"/>
      <c r="E570" s="3"/>
      <c r="F570" s="3"/>
      <c r="G570" s="3"/>
      <c r="J570" s="1"/>
    </row>
    <row r="571" spans="1:10" hidden="1">
      <c r="A571" s="1"/>
      <c r="B571" s="3"/>
      <c r="C571" s="3"/>
      <c r="D571" s="3"/>
      <c r="E571" s="3"/>
      <c r="F571" s="3"/>
      <c r="G571" s="3"/>
      <c r="J571" s="1"/>
    </row>
    <row r="572" spans="1:10" hidden="1">
      <c r="A572" s="1"/>
      <c r="B572" s="3"/>
      <c r="C572" s="3"/>
      <c r="D572" s="3"/>
      <c r="E572" s="3"/>
      <c r="F572" s="3"/>
      <c r="G572" s="3"/>
      <c r="J572" s="1"/>
    </row>
    <row r="573" spans="1:10" hidden="1">
      <c r="A573" s="1"/>
      <c r="B573" s="3"/>
      <c r="C573" s="3"/>
      <c r="D573" s="3"/>
      <c r="E573" s="3"/>
      <c r="F573" s="3"/>
      <c r="G573" s="3"/>
      <c r="J573" s="1"/>
    </row>
    <row r="574" spans="1:10" hidden="1">
      <c r="A574" s="1"/>
      <c r="B574" s="3"/>
      <c r="C574" s="3"/>
      <c r="D574" s="3"/>
      <c r="E574" s="3"/>
      <c r="F574" s="3"/>
      <c r="G574" s="3"/>
      <c r="J574" s="1"/>
    </row>
    <row r="575" spans="1:10" hidden="1">
      <c r="A575" s="1"/>
      <c r="B575" s="3"/>
      <c r="C575" s="3"/>
      <c r="D575" s="3"/>
      <c r="E575" s="3"/>
      <c r="F575" s="3"/>
      <c r="G575" s="3"/>
      <c r="J575" s="1"/>
    </row>
    <row r="576" spans="1:10" hidden="1">
      <c r="A576" s="1"/>
      <c r="B576" s="3"/>
      <c r="C576" s="3"/>
      <c r="D576" s="3"/>
      <c r="E576" s="3"/>
      <c r="F576" s="3"/>
      <c r="G576" s="3"/>
      <c r="J576" s="1"/>
    </row>
    <row r="577" spans="1:10" hidden="1">
      <c r="A577" s="1"/>
      <c r="B577" s="3"/>
      <c r="C577" s="3"/>
      <c r="D577" s="3"/>
      <c r="E577" s="3"/>
      <c r="F577" s="3"/>
      <c r="G577" s="3"/>
      <c r="J577" s="1"/>
    </row>
    <row r="578" spans="1:10" hidden="1">
      <c r="A578" s="1"/>
      <c r="B578" s="3"/>
      <c r="C578" s="3"/>
      <c r="D578" s="3"/>
      <c r="E578" s="3"/>
      <c r="F578" s="3"/>
      <c r="G578" s="3"/>
      <c r="J578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140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148</v>
      </c>
      <c r="B1" s="36" t="s" vm="1">
        <v>221</v>
      </c>
    </row>
    <row r="2" spans="1:34">
      <c r="A2" s="36" t="s">
        <v>147</v>
      </c>
      <c r="B2" s="36" t="s">
        <v>222</v>
      </c>
    </row>
    <row r="3" spans="1:34">
      <c r="A3" s="36" t="s">
        <v>149</v>
      </c>
      <c r="B3" s="36" t="s">
        <v>223</v>
      </c>
      <c r="D3" s="2"/>
    </row>
    <row r="4" spans="1:34">
      <c r="A4" s="36" t="s">
        <v>150</v>
      </c>
      <c r="B4" s="36">
        <v>9454</v>
      </c>
    </row>
    <row r="5" spans="1:34" ht="18.75">
      <c r="A5" s="146" t="s">
        <v>100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</row>
    <row r="6" spans="1:34" s="3" customFormat="1">
      <c r="A6" s="37" t="s">
        <v>119</v>
      </c>
      <c r="B6" s="38" t="s">
        <v>48</v>
      </c>
      <c r="C6" s="39" t="s">
        <v>55</v>
      </c>
      <c r="D6" s="38" t="s">
        <v>14</v>
      </c>
      <c r="E6" s="38" t="s">
        <v>71</v>
      </c>
      <c r="F6" s="38" t="s">
        <v>107</v>
      </c>
      <c r="G6" s="38" t="s">
        <v>17</v>
      </c>
      <c r="H6" s="38" t="s">
        <v>106</v>
      </c>
      <c r="I6" s="38" t="s">
        <v>16</v>
      </c>
      <c r="J6" s="38" t="s">
        <v>18</v>
      </c>
      <c r="K6" s="38" t="s">
        <v>198</v>
      </c>
      <c r="L6" s="38" t="s">
        <v>197</v>
      </c>
      <c r="M6" s="38" t="s">
        <v>66</v>
      </c>
      <c r="N6" s="38" t="s">
        <v>63</v>
      </c>
      <c r="O6" s="38" t="s">
        <v>151</v>
      </c>
      <c r="P6" s="40" t="s">
        <v>153</v>
      </c>
    </row>
    <row r="7" spans="1:34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26" t="s">
        <v>21</v>
      </c>
      <c r="G7" s="26" t="s">
        <v>20</v>
      </c>
      <c r="H7" s="114" t="s">
        <v>3308</v>
      </c>
      <c r="I7" s="26" t="s">
        <v>19</v>
      </c>
      <c r="J7" s="26" t="s">
        <v>19</v>
      </c>
      <c r="K7" s="26" t="s">
        <v>205</v>
      </c>
      <c r="L7" s="114" t="s">
        <v>3308</v>
      </c>
      <c r="M7" s="26" t="s">
        <v>201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116</v>
      </c>
    </row>
    <row r="9" spans="1:34" s="4" customFormat="1" ht="20.25">
      <c r="A9" s="83" t="s">
        <v>3067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118" t="s">
        <v>3308</v>
      </c>
      <c r="I9" s="118" t="s">
        <v>3308</v>
      </c>
      <c r="J9" s="118" t="s">
        <v>3308</v>
      </c>
      <c r="K9" s="118" t="s">
        <v>3308</v>
      </c>
      <c r="L9" s="118" t="s">
        <v>3308</v>
      </c>
      <c r="M9" s="84">
        <v>0</v>
      </c>
      <c r="N9" s="118" t="s">
        <v>3308</v>
      </c>
      <c r="O9" s="85">
        <v>0</v>
      </c>
      <c r="P9" s="85">
        <v>0</v>
      </c>
      <c r="AH9" s="1"/>
    </row>
    <row r="10" spans="1:34">
      <c r="A10" s="86" t="s">
        <v>213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118" t="s">
        <v>3308</v>
      </c>
      <c r="I10" s="118" t="s">
        <v>3308</v>
      </c>
      <c r="J10" s="118" t="s">
        <v>3308</v>
      </c>
      <c r="K10" s="118" t="s">
        <v>3308</v>
      </c>
      <c r="L10" s="118" t="s">
        <v>3308</v>
      </c>
      <c r="M10" s="118" t="s">
        <v>3308</v>
      </c>
      <c r="N10" s="118" t="s">
        <v>3308</v>
      </c>
      <c r="O10" s="118" t="s">
        <v>3308</v>
      </c>
      <c r="P10" s="118" t="s">
        <v>3308</v>
      </c>
    </row>
    <row r="11" spans="1:34">
      <c r="A11" s="86" t="s">
        <v>115</v>
      </c>
      <c r="B11" s="118" t="s">
        <v>3308</v>
      </c>
      <c r="C11" s="118" t="s">
        <v>3308</v>
      </c>
      <c r="D11" s="118" t="s">
        <v>3308</v>
      </c>
      <c r="E11" s="118" t="s">
        <v>3308</v>
      </c>
      <c r="F11" s="118" t="s">
        <v>3308</v>
      </c>
      <c r="G11" s="118" t="s">
        <v>3308</v>
      </c>
      <c r="H11" s="118" t="s">
        <v>3308</v>
      </c>
      <c r="I11" s="118" t="s">
        <v>3308</v>
      </c>
      <c r="J11" s="118" t="s">
        <v>3308</v>
      </c>
      <c r="K11" s="118" t="s">
        <v>3308</v>
      </c>
      <c r="L11" s="118" t="s">
        <v>3308</v>
      </c>
      <c r="M11" s="118" t="s">
        <v>3308</v>
      </c>
      <c r="N11" s="118" t="s">
        <v>3308</v>
      </c>
      <c r="O11" s="118" t="s">
        <v>3308</v>
      </c>
      <c r="P11" s="118" t="s">
        <v>3308</v>
      </c>
    </row>
    <row r="12" spans="1:34">
      <c r="A12" s="86" t="s">
        <v>196</v>
      </c>
      <c r="B12" s="118" t="s">
        <v>3308</v>
      </c>
      <c r="C12" s="118" t="s">
        <v>3308</v>
      </c>
      <c r="D12" s="118" t="s">
        <v>3308</v>
      </c>
      <c r="E12" s="118" t="s">
        <v>3308</v>
      </c>
      <c r="F12" s="118" t="s">
        <v>3308</v>
      </c>
      <c r="G12" s="118" t="s">
        <v>3308</v>
      </c>
      <c r="H12" s="118" t="s">
        <v>3308</v>
      </c>
      <c r="I12" s="118" t="s">
        <v>3308</v>
      </c>
      <c r="J12" s="118" t="s">
        <v>3308</v>
      </c>
      <c r="K12" s="118" t="s">
        <v>3308</v>
      </c>
      <c r="L12" s="118" t="s">
        <v>3308</v>
      </c>
      <c r="M12" s="118" t="s">
        <v>3308</v>
      </c>
      <c r="N12" s="118" t="s">
        <v>3308</v>
      </c>
      <c r="O12" s="118" t="s">
        <v>3308</v>
      </c>
      <c r="P12" s="118" t="s">
        <v>3308</v>
      </c>
    </row>
    <row r="13" spans="1:34">
      <c r="A13" s="86" t="s">
        <v>204</v>
      </c>
      <c r="B13" s="118" t="s">
        <v>3308</v>
      </c>
      <c r="C13" s="118" t="s">
        <v>3308</v>
      </c>
      <c r="D13" s="118" t="s">
        <v>3308</v>
      </c>
      <c r="E13" s="118" t="s">
        <v>3308</v>
      </c>
      <c r="F13" s="118" t="s">
        <v>3308</v>
      </c>
      <c r="G13" s="118" t="s">
        <v>3308</v>
      </c>
      <c r="H13" s="118" t="s">
        <v>3308</v>
      </c>
      <c r="I13" s="118" t="s">
        <v>3308</v>
      </c>
      <c r="J13" s="118" t="s">
        <v>3308</v>
      </c>
      <c r="K13" s="118" t="s">
        <v>3308</v>
      </c>
      <c r="L13" s="118" t="s">
        <v>3308</v>
      </c>
      <c r="M13" s="118" t="s">
        <v>3308</v>
      </c>
      <c r="N13" s="118" t="s">
        <v>3308</v>
      </c>
      <c r="O13" s="118" t="s">
        <v>3308</v>
      </c>
      <c r="P13" s="118" t="s">
        <v>3308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1406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221</v>
      </c>
    </row>
    <row r="2" spans="1:15">
      <c r="A2" s="36" t="s">
        <v>147</v>
      </c>
      <c r="B2" s="36" t="s">
        <v>222</v>
      </c>
    </row>
    <row r="3" spans="1:15">
      <c r="A3" s="36" t="s">
        <v>149</v>
      </c>
      <c r="B3" s="36" t="s">
        <v>223</v>
      </c>
    </row>
    <row r="4" spans="1:15">
      <c r="A4" s="36" t="s">
        <v>150</v>
      </c>
      <c r="B4" s="36">
        <v>9454</v>
      </c>
    </row>
    <row r="5" spans="1:15" ht="18.75">
      <c r="A5" s="146" t="s">
        <v>92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8"/>
    </row>
    <row r="6" spans="1:15" s="3" customFormat="1">
      <c r="A6" s="37" t="s">
        <v>119</v>
      </c>
      <c r="B6" s="38" t="s">
        <v>48</v>
      </c>
      <c r="C6" s="38" t="s">
        <v>14</v>
      </c>
      <c r="D6" s="38" t="s">
        <v>71</v>
      </c>
      <c r="E6" s="38" t="s">
        <v>107</v>
      </c>
      <c r="F6" s="38" t="s">
        <v>17</v>
      </c>
      <c r="G6" s="38" t="s">
        <v>106</v>
      </c>
      <c r="H6" s="38" t="s">
        <v>16</v>
      </c>
      <c r="I6" s="38" t="s">
        <v>18</v>
      </c>
      <c r="J6" s="38" t="s">
        <v>198</v>
      </c>
      <c r="K6" s="38" t="s">
        <v>197</v>
      </c>
      <c r="L6" s="38" t="s">
        <v>114</v>
      </c>
      <c r="M6" s="38" t="s">
        <v>63</v>
      </c>
      <c r="N6" s="38" t="s">
        <v>151</v>
      </c>
      <c r="O6" s="40" t="s">
        <v>153</v>
      </c>
    </row>
    <row r="7" spans="1:15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26" t="s">
        <v>21</v>
      </c>
      <c r="F7" s="26" t="s">
        <v>20</v>
      </c>
      <c r="G7" s="114" t="s">
        <v>3308</v>
      </c>
      <c r="H7" s="26" t="s">
        <v>19</v>
      </c>
      <c r="I7" s="26" t="s">
        <v>19</v>
      </c>
      <c r="J7" s="26" t="s">
        <v>205</v>
      </c>
      <c r="K7" s="114" t="s">
        <v>3308</v>
      </c>
      <c r="L7" s="26" t="s">
        <v>201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83" t="s">
        <v>28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118" t="s">
        <v>3308</v>
      </c>
      <c r="I9" s="118" t="s">
        <v>3308</v>
      </c>
      <c r="J9" s="118" t="s">
        <v>3308</v>
      </c>
      <c r="K9" s="118" t="s">
        <v>3308</v>
      </c>
      <c r="L9" s="84">
        <v>0</v>
      </c>
      <c r="M9" s="118" t="s">
        <v>3308</v>
      </c>
      <c r="N9" s="85">
        <v>0</v>
      </c>
      <c r="O9" s="85">
        <v>0</v>
      </c>
    </row>
    <row r="10" spans="1:15">
      <c r="A10" s="86" t="s">
        <v>115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118" t="s">
        <v>3308</v>
      </c>
      <c r="I10" s="118" t="s">
        <v>3308</v>
      </c>
      <c r="J10" s="118" t="s">
        <v>3308</v>
      </c>
      <c r="K10" s="118" t="s">
        <v>3308</v>
      </c>
      <c r="L10" s="118" t="s">
        <v>3308</v>
      </c>
      <c r="M10" s="118" t="s">
        <v>3308</v>
      </c>
      <c r="N10" s="118" t="s">
        <v>3308</v>
      </c>
      <c r="O10" s="118" t="s">
        <v>3308</v>
      </c>
    </row>
    <row r="11" spans="1:15">
      <c r="A11" s="86" t="s">
        <v>196</v>
      </c>
      <c r="B11" s="118" t="s">
        <v>3308</v>
      </c>
      <c r="C11" s="118" t="s">
        <v>3308</v>
      </c>
      <c r="D11" s="118" t="s">
        <v>3308</v>
      </c>
      <c r="E11" s="118" t="s">
        <v>3308</v>
      </c>
      <c r="F11" s="118" t="s">
        <v>3308</v>
      </c>
      <c r="G11" s="118" t="s">
        <v>3308</v>
      </c>
      <c r="H11" s="118" t="s">
        <v>3308</v>
      </c>
      <c r="I11" s="118" t="s">
        <v>3308</v>
      </c>
      <c r="J11" s="118" t="s">
        <v>3308</v>
      </c>
      <c r="K11" s="118" t="s">
        <v>3308</v>
      </c>
      <c r="L11" s="118" t="s">
        <v>3308</v>
      </c>
      <c r="M11" s="118" t="s">
        <v>3308</v>
      </c>
      <c r="N11" s="118" t="s">
        <v>3308</v>
      </c>
      <c r="O11" s="118" t="s">
        <v>3308</v>
      </c>
    </row>
    <row r="12" spans="1:15">
      <c r="A12" s="86" t="s">
        <v>204</v>
      </c>
      <c r="B12" s="118" t="s">
        <v>3308</v>
      </c>
      <c r="C12" s="118" t="s">
        <v>3308</v>
      </c>
      <c r="D12" s="118" t="s">
        <v>3308</v>
      </c>
      <c r="E12" s="118" t="s">
        <v>3308</v>
      </c>
      <c r="F12" s="118" t="s">
        <v>3308</v>
      </c>
      <c r="G12" s="118" t="s">
        <v>3308</v>
      </c>
      <c r="H12" s="118" t="s">
        <v>3308</v>
      </c>
      <c r="I12" s="118" t="s">
        <v>3308</v>
      </c>
      <c r="J12" s="118" t="s">
        <v>3308</v>
      </c>
      <c r="K12" s="118" t="s">
        <v>3308</v>
      </c>
      <c r="L12" s="118" t="s">
        <v>3308</v>
      </c>
      <c r="M12" s="118" t="s">
        <v>3308</v>
      </c>
      <c r="N12" s="118" t="s">
        <v>3308</v>
      </c>
      <c r="O12" s="118" t="s">
        <v>3308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11" spans="1:15" hidden="1">
      <c r="A111" s="1"/>
      <c r="B111" s="1"/>
    </row>
    <row r="112" spans="1:15" hidden="1">
      <c r="A112" s="1"/>
      <c r="B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38.14062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148</v>
      </c>
      <c r="B1" s="36" t="s" vm="1">
        <v>221</v>
      </c>
    </row>
    <row r="2" spans="1:18">
      <c r="A2" s="36" t="s">
        <v>147</v>
      </c>
      <c r="B2" s="36" t="s">
        <v>222</v>
      </c>
    </row>
    <row r="3" spans="1:18">
      <c r="A3" s="36" t="s">
        <v>149</v>
      </c>
      <c r="B3" s="36" t="s">
        <v>223</v>
      </c>
    </row>
    <row r="4" spans="1:18">
      <c r="A4" s="36" t="s">
        <v>150</v>
      </c>
      <c r="B4" s="36">
        <v>9454</v>
      </c>
    </row>
    <row r="5" spans="1:18" ht="18.75">
      <c r="A5" s="146" t="s">
        <v>93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8"/>
    </row>
    <row r="6" spans="1:18" s="3" customFormat="1">
      <c r="A6" s="37" t="s">
        <v>119</v>
      </c>
      <c r="B6" s="38" t="s">
        <v>48</v>
      </c>
      <c r="C6" s="38" t="s">
        <v>121</v>
      </c>
      <c r="D6" s="38" t="s">
        <v>120</v>
      </c>
      <c r="E6" s="38" t="s">
        <v>70</v>
      </c>
      <c r="F6" s="38" t="s">
        <v>14</v>
      </c>
      <c r="G6" s="38" t="s">
        <v>71</v>
      </c>
      <c r="H6" s="38" t="s">
        <v>107</v>
      </c>
      <c r="I6" s="38" t="s">
        <v>17</v>
      </c>
      <c r="J6" s="38" t="s">
        <v>106</v>
      </c>
      <c r="K6" s="38" t="s">
        <v>16</v>
      </c>
      <c r="L6" s="133" t="s">
        <v>18</v>
      </c>
      <c r="M6" s="38" t="s">
        <v>198</v>
      </c>
      <c r="N6" s="38" t="s">
        <v>197</v>
      </c>
      <c r="O6" s="38" t="s">
        <v>114</v>
      </c>
      <c r="P6" s="38" t="s">
        <v>63</v>
      </c>
      <c r="Q6" s="38" t="s">
        <v>151</v>
      </c>
      <c r="R6" s="40" t="s">
        <v>153</v>
      </c>
    </row>
    <row r="7" spans="1:18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114" t="s">
        <v>3308</v>
      </c>
      <c r="G7" s="114" t="s">
        <v>3308</v>
      </c>
      <c r="H7" s="26" t="s">
        <v>21</v>
      </c>
      <c r="I7" s="26" t="s">
        <v>20</v>
      </c>
      <c r="J7" s="114" t="s">
        <v>3308</v>
      </c>
      <c r="K7" s="26" t="s">
        <v>19</v>
      </c>
      <c r="L7" s="26" t="s">
        <v>19</v>
      </c>
      <c r="M7" s="26" t="s">
        <v>205</v>
      </c>
      <c r="N7" s="114" t="s">
        <v>3308</v>
      </c>
      <c r="O7" s="26" t="s">
        <v>201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4" t="s">
        <v>117</v>
      </c>
      <c r="R8" s="15" t="s">
        <v>154</v>
      </c>
    </row>
    <row r="9" spans="1:18" s="4" customFormat="1" ht="20.25">
      <c r="A9" s="83" t="s">
        <v>49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118" t="s">
        <v>3308</v>
      </c>
      <c r="I9" s="118" t="s">
        <v>3308</v>
      </c>
      <c r="J9" s="118" t="s">
        <v>3308</v>
      </c>
      <c r="K9" s="71" t="s">
        <v>3075</v>
      </c>
      <c r="L9" s="71">
        <v>6.3556000000000001E-2</v>
      </c>
      <c r="M9" s="118" t="s">
        <v>3308</v>
      </c>
      <c r="N9" s="118" t="s">
        <v>3308</v>
      </c>
      <c r="O9" s="84">
        <f>O10</f>
        <v>362.98994513700001</v>
      </c>
      <c r="P9" s="118" t="s">
        <v>3308</v>
      </c>
      <c r="Q9" s="85">
        <v>0</v>
      </c>
      <c r="R9" s="85">
        <v>0</v>
      </c>
    </row>
    <row r="10" spans="1:18">
      <c r="A10" s="74" t="s">
        <v>190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118" t="s">
        <v>3308</v>
      </c>
      <c r="I10" s="118" t="s">
        <v>3308</v>
      </c>
      <c r="J10" s="118" t="s">
        <v>3308</v>
      </c>
      <c r="K10" s="118" t="s">
        <v>3308</v>
      </c>
      <c r="L10" s="71">
        <v>6.3556000000000001E-2</v>
      </c>
      <c r="M10" s="118" t="s">
        <v>3308</v>
      </c>
      <c r="N10" s="118" t="s">
        <v>3308</v>
      </c>
      <c r="O10" s="72">
        <v>362.98994513700001</v>
      </c>
      <c r="P10" s="118" t="s">
        <v>3308</v>
      </c>
      <c r="Q10" s="73">
        <v>1</v>
      </c>
      <c r="R10" s="73">
        <v>1.1735217766145141E-3</v>
      </c>
    </row>
    <row r="11" spans="1:18">
      <c r="A11" s="82" t="s">
        <v>65</v>
      </c>
      <c r="B11" s="118" t="s">
        <v>3308</v>
      </c>
      <c r="C11" s="118" t="s">
        <v>3308</v>
      </c>
      <c r="D11" s="118" t="s">
        <v>3308</v>
      </c>
      <c r="E11" s="118" t="s">
        <v>3308</v>
      </c>
      <c r="F11" s="118" t="s">
        <v>3308</v>
      </c>
      <c r="G11" s="118" t="s">
        <v>3308</v>
      </c>
      <c r="H11" s="118" t="s">
        <v>3308</v>
      </c>
      <c r="I11" s="118" t="s">
        <v>3308</v>
      </c>
      <c r="J11" s="118" t="s">
        <v>3308</v>
      </c>
      <c r="K11" s="118" t="s">
        <v>3308</v>
      </c>
      <c r="L11" s="71">
        <v>6.3556000000000001E-2</v>
      </c>
      <c r="M11" s="118" t="s">
        <v>3308</v>
      </c>
      <c r="N11" s="118" t="s">
        <v>3308</v>
      </c>
      <c r="O11" s="72">
        <v>362.98994513700001</v>
      </c>
      <c r="P11" s="118" t="s">
        <v>3308</v>
      </c>
      <c r="Q11" s="73">
        <v>1</v>
      </c>
      <c r="R11" s="73">
        <v>1.1735217766145141E-3</v>
      </c>
    </row>
    <row r="12" spans="1:18">
      <c r="A12" s="89" t="s">
        <v>1038</v>
      </c>
      <c r="B12" s="54">
        <v>1199157</v>
      </c>
      <c r="C12" s="70" t="s">
        <v>29</v>
      </c>
      <c r="D12" s="54">
        <v>520043027</v>
      </c>
      <c r="E12" s="70" t="s">
        <v>663</v>
      </c>
      <c r="F12" s="54" t="s">
        <v>626</v>
      </c>
      <c r="G12" s="54" t="s">
        <v>316</v>
      </c>
      <c r="H12" s="79">
        <v>45169</v>
      </c>
      <c r="I12" s="54">
        <v>0.66</v>
      </c>
      <c r="J12" s="70" t="s">
        <v>134</v>
      </c>
      <c r="K12" s="71">
        <v>6.3556000000000001E-2</v>
      </c>
      <c r="L12" s="71">
        <v>6.3556000000000001E-2</v>
      </c>
      <c r="M12" s="72">
        <v>362925.9621</v>
      </c>
      <c r="N12" s="80">
        <v>100.01763</v>
      </c>
      <c r="O12" s="72">
        <v>362.98994513700001</v>
      </c>
      <c r="P12" s="118" t="s">
        <v>3308</v>
      </c>
      <c r="Q12" s="73">
        <v>1</v>
      </c>
      <c r="R12" s="73">
        <v>1.1735217766145141E-3</v>
      </c>
    </row>
    <row r="13" spans="1:18">
      <c r="A13" s="118" t="s">
        <v>3308</v>
      </c>
      <c r="B13" s="118" t="s">
        <v>3308</v>
      </c>
      <c r="C13" s="118" t="s">
        <v>3308</v>
      </c>
      <c r="D13" s="118" t="s">
        <v>3308</v>
      </c>
      <c r="E13" s="118" t="s">
        <v>3308</v>
      </c>
      <c r="F13" s="118" t="s">
        <v>3308</v>
      </c>
      <c r="G13" s="118" t="s">
        <v>3308</v>
      </c>
      <c r="H13" s="118" t="s">
        <v>3308</v>
      </c>
      <c r="I13" s="118" t="s">
        <v>3308</v>
      </c>
      <c r="J13" s="118" t="s">
        <v>3308</v>
      </c>
      <c r="K13" s="118" t="s">
        <v>3308</v>
      </c>
      <c r="L13" s="118" t="s">
        <v>3308</v>
      </c>
      <c r="M13" s="118" t="s">
        <v>3308</v>
      </c>
      <c r="N13" s="118" t="s">
        <v>3308</v>
      </c>
      <c r="O13" s="118" t="s">
        <v>3308</v>
      </c>
      <c r="P13" s="118" t="s">
        <v>3308</v>
      </c>
      <c r="Q13" s="118" t="s">
        <v>3308</v>
      </c>
      <c r="R13" s="118" t="s">
        <v>3308</v>
      </c>
    </row>
    <row r="14" spans="1:18">
      <c r="A14" s="86" t="s">
        <v>213</v>
      </c>
      <c r="B14" s="118" t="s">
        <v>3308</v>
      </c>
      <c r="C14" s="118" t="s">
        <v>3308</v>
      </c>
      <c r="D14" s="118" t="s">
        <v>3308</v>
      </c>
      <c r="E14" s="118" t="s">
        <v>3308</v>
      </c>
      <c r="F14" s="118" t="s">
        <v>3308</v>
      </c>
      <c r="G14" s="118" t="s">
        <v>3308</v>
      </c>
      <c r="H14" s="118" t="s">
        <v>3308</v>
      </c>
      <c r="I14" s="118" t="s">
        <v>3308</v>
      </c>
      <c r="J14" s="118" t="s">
        <v>3308</v>
      </c>
      <c r="K14" s="118" t="s">
        <v>3308</v>
      </c>
      <c r="L14" s="118" t="s">
        <v>3308</v>
      </c>
      <c r="M14" s="118" t="s">
        <v>3308</v>
      </c>
      <c r="N14" s="118" t="s">
        <v>3308</v>
      </c>
      <c r="O14" s="118" t="s">
        <v>3308</v>
      </c>
      <c r="P14" s="118" t="s">
        <v>3308</v>
      </c>
      <c r="Q14" s="118" t="s">
        <v>3308</v>
      </c>
      <c r="R14" s="118" t="s">
        <v>3308</v>
      </c>
    </row>
    <row r="15" spans="1:18">
      <c r="A15" s="86" t="s">
        <v>115</v>
      </c>
      <c r="B15" s="118" t="s">
        <v>3308</v>
      </c>
      <c r="C15" s="118" t="s">
        <v>3308</v>
      </c>
      <c r="D15" s="118" t="s">
        <v>3308</v>
      </c>
      <c r="E15" s="118" t="s">
        <v>3308</v>
      </c>
      <c r="F15" s="118" t="s">
        <v>3308</v>
      </c>
      <c r="G15" s="118" t="s">
        <v>3308</v>
      </c>
      <c r="H15" s="118" t="s">
        <v>3308</v>
      </c>
      <c r="I15" s="118" t="s">
        <v>3308</v>
      </c>
      <c r="J15" s="118" t="s">
        <v>3308</v>
      </c>
      <c r="K15" s="118" t="s">
        <v>3308</v>
      </c>
      <c r="L15" s="118" t="s">
        <v>3308</v>
      </c>
      <c r="M15" s="118" t="s">
        <v>3308</v>
      </c>
      <c r="N15" s="118" t="s">
        <v>3308</v>
      </c>
      <c r="O15" s="118" t="s">
        <v>3308</v>
      </c>
      <c r="P15" s="118" t="s">
        <v>3308</v>
      </c>
      <c r="Q15" s="118" t="s">
        <v>3308</v>
      </c>
      <c r="R15" s="118" t="s">
        <v>3308</v>
      </c>
    </row>
    <row r="16" spans="1:18">
      <c r="A16" s="86" t="s">
        <v>196</v>
      </c>
      <c r="B16" s="118" t="s">
        <v>3308</v>
      </c>
      <c r="C16" s="118" t="s">
        <v>3308</v>
      </c>
      <c r="D16" s="118" t="s">
        <v>3308</v>
      </c>
      <c r="E16" s="118" t="s">
        <v>3308</v>
      </c>
      <c r="F16" s="118" t="s">
        <v>3308</v>
      </c>
      <c r="G16" s="118" t="s">
        <v>3308</v>
      </c>
      <c r="H16" s="118" t="s">
        <v>3308</v>
      </c>
      <c r="I16" s="118" t="s">
        <v>3308</v>
      </c>
      <c r="J16" s="118" t="s">
        <v>3308</v>
      </c>
      <c r="K16" s="118" t="s">
        <v>3308</v>
      </c>
      <c r="L16" s="118" t="s">
        <v>3308</v>
      </c>
      <c r="M16" s="118" t="s">
        <v>3308</v>
      </c>
      <c r="N16" s="118" t="s">
        <v>3308</v>
      </c>
      <c r="O16" s="118" t="s">
        <v>3308</v>
      </c>
      <c r="P16" s="118" t="s">
        <v>3308</v>
      </c>
      <c r="Q16" s="118" t="s">
        <v>3308</v>
      </c>
      <c r="R16" s="118" t="s">
        <v>3308</v>
      </c>
    </row>
    <row r="17" spans="1:18">
      <c r="A17" s="86" t="s">
        <v>204</v>
      </c>
      <c r="B17" s="118" t="s">
        <v>3308</v>
      </c>
      <c r="C17" s="118" t="s">
        <v>3308</v>
      </c>
      <c r="D17" s="118" t="s">
        <v>3308</v>
      </c>
      <c r="E17" s="118" t="s">
        <v>3308</v>
      </c>
      <c r="F17" s="118" t="s">
        <v>3308</v>
      </c>
      <c r="G17" s="118" t="s">
        <v>3308</v>
      </c>
      <c r="H17" s="118" t="s">
        <v>3308</v>
      </c>
      <c r="I17" s="118" t="s">
        <v>3308</v>
      </c>
      <c r="J17" s="118" t="s">
        <v>3308</v>
      </c>
      <c r="K17" s="118" t="s">
        <v>3308</v>
      </c>
      <c r="L17" s="118" t="s">
        <v>3308</v>
      </c>
      <c r="M17" s="118" t="s">
        <v>3308</v>
      </c>
      <c r="N17" s="118" t="s">
        <v>3308</v>
      </c>
      <c r="O17" s="118" t="s">
        <v>3308</v>
      </c>
      <c r="P17" s="118" t="s">
        <v>3308</v>
      </c>
      <c r="Q17" s="118" t="s">
        <v>3308</v>
      </c>
      <c r="R17" s="118" t="s">
        <v>3308</v>
      </c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hidden="1">
      <c r="A111" s="1"/>
      <c r="B111" s="1"/>
      <c r="C111" s="1"/>
      <c r="D111" s="1"/>
      <c r="E111" s="1"/>
    </row>
    <row r="112" spans="1:18" hidden="1">
      <c r="A112" s="1"/>
      <c r="B112" s="1"/>
      <c r="C112" s="1"/>
      <c r="D112" s="1"/>
      <c r="E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pans="1:5" hidden="1">
      <c r="A369" s="1"/>
      <c r="B369" s="1"/>
      <c r="C369" s="1"/>
      <c r="D369" s="1"/>
      <c r="E369" s="1"/>
    </row>
    <row r="370" spans="1:5" hidden="1">
      <c r="A370" s="1"/>
      <c r="B370" s="1"/>
      <c r="C370" s="1"/>
      <c r="D370" s="1"/>
      <c r="E370" s="1"/>
    </row>
    <row r="371" spans="1:5" hidden="1">
      <c r="A371" s="1"/>
      <c r="B371" s="1"/>
      <c r="C371" s="1"/>
      <c r="D371" s="1"/>
      <c r="E371" s="1"/>
    </row>
    <row r="372" spans="1:5" hidden="1">
      <c r="A372" s="1"/>
      <c r="B372" s="1"/>
      <c r="C372" s="1"/>
      <c r="D372" s="1"/>
      <c r="E372" s="1"/>
    </row>
    <row r="373" spans="1:5" hidden="1">
      <c r="A373" s="1"/>
      <c r="B373" s="1"/>
      <c r="C373" s="1"/>
      <c r="D373" s="1"/>
      <c r="E373" s="1"/>
    </row>
    <row r="374" spans="1:5" hidden="1">
      <c r="A374" s="1"/>
      <c r="B374" s="1"/>
      <c r="C374" s="1"/>
      <c r="D374" s="1"/>
      <c r="E374" s="1"/>
    </row>
    <row r="375" spans="1:5" hidden="1">
      <c r="A375" s="1"/>
      <c r="B375" s="1"/>
      <c r="C375" s="1"/>
      <c r="D375" s="1"/>
      <c r="E375" s="1"/>
    </row>
    <row r="376" spans="1:5" hidden="1">
      <c r="A376" s="1"/>
      <c r="B376" s="1"/>
      <c r="C376" s="1"/>
      <c r="D376" s="1"/>
      <c r="E376" s="1"/>
    </row>
    <row r="377" spans="1:5" hidden="1">
      <c r="A377" s="1"/>
      <c r="B377" s="1"/>
      <c r="C377" s="1"/>
      <c r="D377" s="1"/>
      <c r="E377" s="1"/>
    </row>
    <row r="378" spans="1:5" hidden="1">
      <c r="A378" s="1"/>
      <c r="B378" s="1"/>
      <c r="C378" s="1"/>
      <c r="D378" s="1"/>
      <c r="E378" s="1"/>
    </row>
    <row r="379" spans="1:5" hidden="1">
      <c r="A379" s="1"/>
      <c r="B379" s="1"/>
      <c r="C379" s="1"/>
      <c r="D379" s="1"/>
      <c r="E379" s="1"/>
    </row>
    <row r="380" spans="1:5" hidden="1">
      <c r="A380" s="1"/>
      <c r="B380" s="1"/>
      <c r="C380" s="1"/>
      <c r="D380" s="1"/>
      <c r="E380" s="1"/>
    </row>
    <row r="381" spans="1:5" hidden="1">
      <c r="A381" s="1"/>
      <c r="B381" s="1"/>
      <c r="C381" s="1"/>
      <c r="D381" s="1"/>
      <c r="E381" s="1"/>
    </row>
    <row r="382" spans="1:5" hidden="1">
      <c r="A382" s="1"/>
      <c r="B382" s="1"/>
      <c r="C382" s="1"/>
      <c r="D382" s="1"/>
      <c r="E382" s="1"/>
    </row>
    <row r="383" spans="1:5" hidden="1">
      <c r="C383" s="1"/>
      <c r="D383" s="1"/>
      <c r="E383" s="1"/>
    </row>
    <row r="384" spans="1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A387" s="31"/>
      <c r="C387" s="1"/>
      <c r="D387" s="1"/>
      <c r="E387" s="1"/>
    </row>
    <row r="388" spans="1:5" hidden="1">
      <c r="A388" s="31"/>
      <c r="C388" s="1"/>
      <c r="D388" s="1"/>
      <c r="E388" s="1"/>
    </row>
    <row r="389" spans="1:5" hidden="1">
      <c r="A389" s="3"/>
      <c r="C389" s="1"/>
      <c r="D389" s="1"/>
      <c r="E389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D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.5703125" style="2" bestFit="1" customWidth="1"/>
    <col min="2" max="2" width="44" style="2" customWidth="1"/>
    <col min="3" max="3" width="13.5703125" style="2" customWidth="1"/>
    <col min="4" max="4" width="14.42578125" style="2" customWidth="1"/>
    <col min="5" max="5" width="33.42578125" style="1" bestFit="1" customWidth="1"/>
    <col min="6" max="6" width="7.85546875" style="1" customWidth="1"/>
    <col min="7" max="7" width="11.42578125" style="1" customWidth="1"/>
    <col min="8" max="8" width="15.85546875" style="1" customWidth="1"/>
    <col min="9" max="9" width="8.42578125" style="1" customWidth="1"/>
    <col min="10" max="10" width="12" style="1" bestFit="1" customWidth="1"/>
    <col min="11" max="11" width="14.5703125" style="1" customWidth="1"/>
    <col min="12" max="12" width="16.42578125" style="1" customWidth="1"/>
    <col min="13" max="13" width="14.5703125" style="1" customWidth="1"/>
    <col min="14" max="14" width="11.85546875" style="1" bestFit="1" customWidth="1"/>
    <col min="15" max="15" width="11.140625" style="1" customWidth="1"/>
    <col min="16" max="16" width="23.7109375" style="1" customWidth="1"/>
    <col min="17" max="17" width="28" style="1" customWidth="1"/>
    <col min="18" max="18" width="26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148</v>
      </c>
      <c r="B1" s="36" t="s" vm="1">
        <v>221</v>
      </c>
    </row>
    <row r="2" spans="1:29">
      <c r="A2" s="36" t="s">
        <v>147</v>
      </c>
      <c r="B2" s="36" t="s">
        <v>222</v>
      </c>
    </row>
    <row r="3" spans="1:29">
      <c r="A3" s="36" t="s">
        <v>149</v>
      </c>
      <c r="B3" s="36" t="s">
        <v>223</v>
      </c>
    </row>
    <row r="4" spans="1:29">
      <c r="A4" s="36" t="s">
        <v>150</v>
      </c>
      <c r="B4" s="36">
        <v>9454</v>
      </c>
    </row>
    <row r="5" spans="1:29" ht="18.75">
      <c r="A5" s="146" t="s">
        <v>94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8"/>
    </row>
    <row r="6" spans="1:29" s="3" customFormat="1">
      <c r="A6" s="37" t="s">
        <v>119</v>
      </c>
      <c r="B6" s="38" t="s">
        <v>48</v>
      </c>
      <c r="C6" s="38" t="s">
        <v>121</v>
      </c>
      <c r="D6" s="38" t="s">
        <v>120</v>
      </c>
      <c r="E6" s="38" t="s">
        <v>70</v>
      </c>
      <c r="F6" s="38" t="s">
        <v>14</v>
      </c>
      <c r="G6" s="38" t="s">
        <v>71</v>
      </c>
      <c r="H6" s="38" t="s">
        <v>107</v>
      </c>
      <c r="I6" s="38" t="s">
        <v>17</v>
      </c>
      <c r="J6" s="38" t="s">
        <v>106</v>
      </c>
      <c r="K6" s="38" t="s">
        <v>16</v>
      </c>
      <c r="L6" s="133" t="s">
        <v>18</v>
      </c>
      <c r="M6" s="133" t="s">
        <v>198</v>
      </c>
      <c r="N6" s="38" t="s">
        <v>197</v>
      </c>
      <c r="O6" s="38" t="s">
        <v>114</v>
      </c>
      <c r="P6" s="38" t="s">
        <v>63</v>
      </c>
      <c r="Q6" s="38" t="s">
        <v>151</v>
      </c>
      <c r="R6" s="40" t="s">
        <v>153</v>
      </c>
      <c r="Z6" s="1"/>
    </row>
    <row r="7" spans="1:29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114" t="s">
        <v>3308</v>
      </c>
      <c r="G7" s="114" t="s">
        <v>3308</v>
      </c>
      <c r="H7" s="26" t="s">
        <v>21</v>
      </c>
      <c r="I7" s="26" t="s">
        <v>20</v>
      </c>
      <c r="J7" s="114" t="s">
        <v>3308</v>
      </c>
      <c r="K7" s="26" t="s">
        <v>19</v>
      </c>
      <c r="L7" s="26" t="s">
        <v>19</v>
      </c>
      <c r="M7" s="26" t="s">
        <v>205</v>
      </c>
      <c r="N7" s="114" t="s">
        <v>3308</v>
      </c>
      <c r="O7" s="26" t="s">
        <v>201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4" t="s">
        <v>117</v>
      </c>
      <c r="R8" s="15" t="s">
        <v>154</v>
      </c>
      <c r="Z8" s="1"/>
    </row>
    <row r="9" spans="1:29" s="4" customFormat="1" ht="20.25">
      <c r="A9" s="90" t="s">
        <v>56</v>
      </c>
      <c r="B9" s="116" t="s">
        <v>3308</v>
      </c>
      <c r="C9" s="116" t="s">
        <v>3308</v>
      </c>
      <c r="D9" s="116" t="s">
        <v>3308</v>
      </c>
      <c r="E9" s="116" t="s">
        <v>3308</v>
      </c>
      <c r="F9" s="116" t="s">
        <v>3308</v>
      </c>
      <c r="G9" s="116" t="s">
        <v>3308</v>
      </c>
      <c r="H9" s="116" t="s">
        <v>3308</v>
      </c>
      <c r="I9" s="77">
        <v>4.6220561086671168</v>
      </c>
      <c r="J9" s="116" t="s">
        <v>3308</v>
      </c>
      <c r="K9" s="116" t="s">
        <v>3308</v>
      </c>
      <c r="L9" s="62">
        <v>4.5754660860785341E-2</v>
      </c>
      <c r="M9" s="116" t="s">
        <v>3308</v>
      </c>
      <c r="N9" s="116" t="s">
        <v>3308</v>
      </c>
      <c r="O9" s="61">
        <v>3308.4446254440004</v>
      </c>
      <c r="P9" s="116" t="s">
        <v>3308</v>
      </c>
      <c r="Q9" s="62">
        <f>IFERROR(O9/$O$9,0)</f>
        <v>1</v>
      </c>
      <c r="R9" s="62">
        <f>O9/'סכום נכסי הקרן'!$C$41</f>
        <v>1.0694055729913913E-2</v>
      </c>
      <c r="Z9" s="1"/>
      <c r="AC9" s="1"/>
    </row>
    <row r="10" spans="1:29">
      <c r="A10" s="91" t="s">
        <v>190</v>
      </c>
      <c r="B10" s="117" t="s">
        <v>3308</v>
      </c>
      <c r="C10" s="117" t="s">
        <v>3308</v>
      </c>
      <c r="D10" s="117" t="s">
        <v>3308</v>
      </c>
      <c r="E10" s="117" t="s">
        <v>3308</v>
      </c>
      <c r="F10" s="117" t="s">
        <v>3308</v>
      </c>
      <c r="G10" s="117" t="s">
        <v>3308</v>
      </c>
      <c r="H10" s="117" t="s">
        <v>3308</v>
      </c>
      <c r="I10" s="78">
        <v>4.064457061640149</v>
      </c>
      <c r="J10" s="117" t="s">
        <v>3308</v>
      </c>
      <c r="K10" s="117" t="s">
        <v>3308</v>
      </c>
      <c r="L10" s="67">
        <v>4.4961575655621457E-2</v>
      </c>
      <c r="M10" s="117" t="s">
        <v>3308</v>
      </c>
      <c r="N10" s="117" t="s">
        <v>3308</v>
      </c>
      <c r="O10" s="66">
        <v>3095.2537789409998</v>
      </c>
      <c r="P10" s="117" t="s">
        <v>3308</v>
      </c>
      <c r="Q10" s="67">
        <f t="shared" ref="Q10:Q38" si="0">IFERROR(O10/$O$9,0)</f>
        <v>0.93556160956619006</v>
      </c>
      <c r="R10" s="67">
        <f>O10/'סכום נכסי הקרן'!$C$41</f>
        <v>1.0004947991468798E-2</v>
      </c>
    </row>
    <row r="11" spans="1:29">
      <c r="A11" s="92" t="s">
        <v>64</v>
      </c>
      <c r="B11" s="117" t="s">
        <v>3308</v>
      </c>
      <c r="C11" s="117" t="s">
        <v>3308</v>
      </c>
      <c r="D11" s="117" t="s">
        <v>3308</v>
      </c>
      <c r="E11" s="117" t="s">
        <v>3308</v>
      </c>
      <c r="F11" s="117" t="s">
        <v>3308</v>
      </c>
      <c r="G11" s="117" t="s">
        <v>3308</v>
      </c>
      <c r="H11" s="117" t="s">
        <v>3308</v>
      </c>
      <c r="I11" s="78">
        <v>6.4841270538657492</v>
      </c>
      <c r="J11" s="117" t="s">
        <v>3308</v>
      </c>
      <c r="K11" s="117" t="s">
        <v>3308</v>
      </c>
      <c r="L11" s="67">
        <v>2.948157198710144E-2</v>
      </c>
      <c r="M11" s="117" t="s">
        <v>3308</v>
      </c>
      <c r="N11" s="117" t="s">
        <v>3308</v>
      </c>
      <c r="O11" s="66">
        <v>1218.3328271349997</v>
      </c>
      <c r="P11" s="117" t="s">
        <v>3308</v>
      </c>
      <c r="Q11" s="67">
        <f t="shared" si="0"/>
        <v>0.36824942384263021</v>
      </c>
      <c r="R11" s="67">
        <f>O11/'סכום נכסי הקרן'!$C$41</f>
        <v>3.9380798610817768E-3</v>
      </c>
    </row>
    <row r="12" spans="1:29">
      <c r="A12" s="93" t="s">
        <v>1852</v>
      </c>
      <c r="B12" s="54" t="s">
        <v>1853</v>
      </c>
      <c r="C12" s="70" t="s">
        <v>29</v>
      </c>
      <c r="D12" s="54" t="s">
        <v>314</v>
      </c>
      <c r="E12" s="70" t="s">
        <v>131</v>
      </c>
      <c r="F12" s="54" t="s">
        <v>315</v>
      </c>
      <c r="G12" s="54" t="s">
        <v>316</v>
      </c>
      <c r="H12" s="79">
        <v>39076</v>
      </c>
      <c r="I12" s="80">
        <v>6.1199999999955903</v>
      </c>
      <c r="J12" s="70" t="s">
        <v>135</v>
      </c>
      <c r="K12" s="71">
        <v>4.9000000000000002E-2</v>
      </c>
      <c r="L12" s="73">
        <v>2.6599999999966543E-2</v>
      </c>
      <c r="M12" s="72">
        <v>171653.72639600001</v>
      </c>
      <c r="N12" s="80">
        <v>153.22999999999999</v>
      </c>
      <c r="O12" s="72">
        <v>263.02498811799995</v>
      </c>
      <c r="P12" s="73">
        <v>1.1434493875559904E-4</v>
      </c>
      <c r="Q12" s="73">
        <f t="shared" si="0"/>
        <v>7.9501100334330499E-2</v>
      </c>
      <c r="R12" s="73">
        <f>O12/'סכום נכסי הקרן'!$C$41</f>
        <v>8.5018919756480794E-4</v>
      </c>
    </row>
    <row r="13" spans="1:29">
      <c r="A13" s="93" t="s">
        <v>1854</v>
      </c>
      <c r="B13" s="54" t="s">
        <v>1855</v>
      </c>
      <c r="C13" s="70" t="s">
        <v>29</v>
      </c>
      <c r="D13" s="54" t="s">
        <v>314</v>
      </c>
      <c r="E13" s="70" t="s">
        <v>131</v>
      </c>
      <c r="F13" s="54" t="s">
        <v>315</v>
      </c>
      <c r="G13" s="54" t="s">
        <v>316</v>
      </c>
      <c r="H13" s="79">
        <v>40738</v>
      </c>
      <c r="I13" s="80">
        <v>9.790000000008968</v>
      </c>
      <c r="J13" s="70" t="s">
        <v>135</v>
      </c>
      <c r="K13" s="71">
        <v>4.0999999999999995E-2</v>
      </c>
      <c r="L13" s="73">
        <v>2.8300000000022939E-2</v>
      </c>
      <c r="M13" s="72">
        <v>362790.91910499998</v>
      </c>
      <c r="N13" s="80">
        <v>132.19</v>
      </c>
      <c r="O13" s="72">
        <v>479.57332183</v>
      </c>
      <c r="P13" s="73">
        <v>9.9907089727629505E-5</v>
      </c>
      <c r="Q13" s="73">
        <f t="shared" si="0"/>
        <v>0.14495431422420746</v>
      </c>
      <c r="R13" s="73">
        <f>O13/'סכום נכסי הקרן'!$C$41</f>
        <v>1.5501495146051276E-3</v>
      </c>
    </row>
    <row r="14" spans="1:29">
      <c r="A14" s="93" t="s">
        <v>1856</v>
      </c>
      <c r="B14" s="54" t="s">
        <v>1857</v>
      </c>
      <c r="C14" s="70" t="s">
        <v>29</v>
      </c>
      <c r="D14" s="54" t="s">
        <v>1858</v>
      </c>
      <c r="E14" s="70" t="s">
        <v>663</v>
      </c>
      <c r="F14" s="54" t="s">
        <v>309</v>
      </c>
      <c r="G14" s="54" t="s">
        <v>133</v>
      </c>
      <c r="H14" s="79">
        <v>42795</v>
      </c>
      <c r="I14" s="80">
        <v>5.2800000000170035</v>
      </c>
      <c r="J14" s="70" t="s">
        <v>135</v>
      </c>
      <c r="K14" s="71">
        <v>2.1400000000000002E-2</v>
      </c>
      <c r="L14" s="73">
        <v>2.1500000000077287E-2</v>
      </c>
      <c r="M14" s="72">
        <v>113794.246604</v>
      </c>
      <c r="N14" s="80">
        <v>113.7</v>
      </c>
      <c r="O14" s="72">
        <v>129.38405986000001</v>
      </c>
      <c r="P14" s="73">
        <v>2.9179133475925136E-4</v>
      </c>
      <c r="Q14" s="73">
        <f t="shared" si="0"/>
        <v>3.9107216383480012E-2</v>
      </c>
      <c r="R14" s="73">
        <f>O14/'סכום נכסי הקרן'!$C$41</f>
        <v>4.1821475144673766E-4</v>
      </c>
    </row>
    <row r="15" spans="1:29">
      <c r="A15" s="93" t="s">
        <v>1859</v>
      </c>
      <c r="B15" s="54" t="s">
        <v>1860</v>
      </c>
      <c r="C15" s="70" t="s">
        <v>29</v>
      </c>
      <c r="D15" s="54" t="s">
        <v>388</v>
      </c>
      <c r="E15" s="70" t="s">
        <v>308</v>
      </c>
      <c r="F15" s="54" t="s">
        <v>344</v>
      </c>
      <c r="G15" s="54" t="s">
        <v>316</v>
      </c>
      <c r="H15" s="79">
        <v>36489</v>
      </c>
      <c r="I15" s="80">
        <v>3.1600000054443114</v>
      </c>
      <c r="J15" s="70" t="s">
        <v>135</v>
      </c>
      <c r="K15" s="71">
        <v>6.0499999999999998E-2</v>
      </c>
      <c r="L15" s="73">
        <v>1.6400000023332764E-2</v>
      </c>
      <c r="M15" s="72">
        <v>60.863703999999998</v>
      </c>
      <c r="N15" s="80">
        <v>169</v>
      </c>
      <c r="O15" s="72">
        <v>0.10285965899999999</v>
      </c>
      <c r="P15" s="118" t="s">
        <v>3308</v>
      </c>
      <c r="Q15" s="73">
        <f t="shared" si="0"/>
        <v>3.1090034939362481E-5</v>
      </c>
      <c r="R15" s="73">
        <f>O15/'סכום נכסי הקרן'!$C$41</f>
        <v>3.3247856628651309E-7</v>
      </c>
    </row>
    <row r="16" spans="1:29">
      <c r="A16" s="93" t="s">
        <v>1861</v>
      </c>
      <c r="B16" s="54" t="s">
        <v>1862</v>
      </c>
      <c r="C16" s="70" t="s">
        <v>29</v>
      </c>
      <c r="D16" s="54" t="s">
        <v>1863</v>
      </c>
      <c r="E16" s="70" t="s">
        <v>131</v>
      </c>
      <c r="F16" s="54" t="s">
        <v>321</v>
      </c>
      <c r="G16" s="54" t="s">
        <v>133</v>
      </c>
      <c r="H16" s="79">
        <v>39084</v>
      </c>
      <c r="I16" s="80">
        <v>1.6500000000046731</v>
      </c>
      <c r="J16" s="70" t="s">
        <v>135</v>
      </c>
      <c r="K16" s="71">
        <v>5.5999999999999994E-2</v>
      </c>
      <c r="L16" s="73">
        <v>2.3499999999953284E-2</v>
      </c>
      <c r="M16" s="72">
        <v>30166.713586999998</v>
      </c>
      <c r="N16" s="80">
        <v>141.88</v>
      </c>
      <c r="O16" s="72">
        <v>42.800532251999989</v>
      </c>
      <c r="P16" s="73">
        <v>7.9544042131198428E-5</v>
      </c>
      <c r="Q16" s="73">
        <f t="shared" si="0"/>
        <v>1.2936753398511563E-2</v>
      </c>
      <c r="R16" s="73">
        <f>O16/'סכום נכסי הקרן'!$C$41</f>
        <v>1.3834636180783585E-4</v>
      </c>
    </row>
    <row r="17" spans="1:18">
      <c r="A17" s="93" t="s">
        <v>1864</v>
      </c>
      <c r="B17" s="54" t="s">
        <v>1865</v>
      </c>
      <c r="C17" s="70" t="s">
        <v>29</v>
      </c>
      <c r="D17" s="54" t="s">
        <v>1866</v>
      </c>
      <c r="E17" s="70" t="s">
        <v>131</v>
      </c>
      <c r="F17" s="54" t="s">
        <v>457</v>
      </c>
      <c r="G17" s="54" t="s">
        <v>316</v>
      </c>
      <c r="H17" s="79">
        <v>45154</v>
      </c>
      <c r="I17" s="80">
        <v>3.45999999999716</v>
      </c>
      <c r="J17" s="70" t="s">
        <v>135</v>
      </c>
      <c r="K17" s="71">
        <v>3.6400000000000002E-2</v>
      </c>
      <c r="L17" s="73">
        <v>3.2399999999933725E-2</v>
      </c>
      <c r="M17" s="72">
        <v>82807.759999999995</v>
      </c>
      <c r="N17" s="80">
        <v>102.04</v>
      </c>
      <c r="O17" s="72">
        <v>84.497038594000003</v>
      </c>
      <c r="P17" s="73">
        <v>1.675449678497578E-4</v>
      </c>
      <c r="Q17" s="73">
        <f t="shared" si="0"/>
        <v>2.5539807420128822E-2</v>
      </c>
      <c r="R17" s="73">
        <f>O17/'סכום נכסי הקרן'!$C$41</f>
        <v>2.7312412388212648E-4</v>
      </c>
    </row>
    <row r="18" spans="1:18">
      <c r="A18" s="93" t="s">
        <v>1867</v>
      </c>
      <c r="B18" s="54" t="s">
        <v>1868</v>
      </c>
      <c r="C18" s="70" t="s">
        <v>29</v>
      </c>
      <c r="D18" s="54" t="s">
        <v>1869</v>
      </c>
      <c r="E18" s="70" t="s">
        <v>308</v>
      </c>
      <c r="F18" s="54" t="s">
        <v>461</v>
      </c>
      <c r="G18" s="54" t="s">
        <v>133</v>
      </c>
      <c r="H18" s="79">
        <v>44381</v>
      </c>
      <c r="I18" s="80">
        <v>2.4800000000075357</v>
      </c>
      <c r="J18" s="70" t="s">
        <v>135</v>
      </c>
      <c r="K18" s="71">
        <v>8.5000000000000006E-3</v>
      </c>
      <c r="L18" s="73">
        <v>3.8700000000136597E-2</v>
      </c>
      <c r="M18" s="72">
        <v>103509.7</v>
      </c>
      <c r="N18" s="80">
        <v>102.56</v>
      </c>
      <c r="O18" s="72">
        <v>106.15954906499999</v>
      </c>
      <c r="P18" s="73">
        <v>3.2346781249999998E-4</v>
      </c>
      <c r="Q18" s="73">
        <f t="shared" si="0"/>
        <v>3.2087449265001122E-2</v>
      </c>
      <c r="R18" s="73">
        <f>O18/'סכום נכסי הקרן'!$C$41</f>
        <v>3.431449706707072E-4</v>
      </c>
    </row>
    <row r="19" spans="1:18">
      <c r="A19" s="93" t="s">
        <v>1870</v>
      </c>
      <c r="B19" s="54" t="s">
        <v>1871</v>
      </c>
      <c r="C19" s="70" t="s">
        <v>29</v>
      </c>
      <c r="D19" s="54" t="s">
        <v>1872</v>
      </c>
      <c r="E19" s="70" t="s">
        <v>543</v>
      </c>
      <c r="F19" s="54" t="s">
        <v>650</v>
      </c>
      <c r="G19" s="118" t="s">
        <v>3308</v>
      </c>
      <c r="H19" s="79">
        <v>39104</v>
      </c>
      <c r="I19" s="80">
        <v>0</v>
      </c>
      <c r="J19" s="70" t="s">
        <v>135</v>
      </c>
      <c r="K19" s="71">
        <v>5.5999999999999994E-2</v>
      </c>
      <c r="L19" s="94">
        <v>0</v>
      </c>
      <c r="M19" s="72">
        <v>39378.191113000001</v>
      </c>
      <c r="N19" s="80">
        <v>9.9999999999999995E-7</v>
      </c>
      <c r="O19" s="72">
        <v>5.7999999999999995E-7</v>
      </c>
      <c r="P19" s="73">
        <v>1.0846544868328355E-4</v>
      </c>
      <c r="Q19" s="73">
        <f t="shared" si="0"/>
        <v>1.7530896407920465E-10</v>
      </c>
      <c r="R19" s="73">
        <f>O19/'סכום נכסי הקרן'!$C$41</f>
        <v>1.8747638318164907E-12</v>
      </c>
    </row>
    <row r="20" spans="1:18">
      <c r="A20" s="93" t="s">
        <v>1873</v>
      </c>
      <c r="B20" s="54" t="s">
        <v>1874</v>
      </c>
      <c r="C20" s="70" t="s">
        <v>29</v>
      </c>
      <c r="D20" s="54" t="s">
        <v>1875</v>
      </c>
      <c r="E20" s="70" t="s">
        <v>132</v>
      </c>
      <c r="F20" s="54" t="s">
        <v>650</v>
      </c>
      <c r="G20" s="118" t="s">
        <v>3308</v>
      </c>
      <c r="H20" s="79">
        <v>45132</v>
      </c>
      <c r="I20" s="80">
        <v>2.5300000000016847</v>
      </c>
      <c r="J20" s="70" t="s">
        <v>135</v>
      </c>
      <c r="K20" s="71">
        <v>4.2500000000000003E-2</v>
      </c>
      <c r="L20" s="73">
        <v>4.1800000000012411E-2</v>
      </c>
      <c r="M20" s="72">
        <v>111178.39814600001</v>
      </c>
      <c r="N20" s="80">
        <v>101.45</v>
      </c>
      <c r="O20" s="72">
        <v>112.790477177</v>
      </c>
      <c r="P20" s="73">
        <v>5.3081897919184454E-4</v>
      </c>
      <c r="Q20" s="73">
        <f t="shared" si="0"/>
        <v>3.4091692606722492E-2</v>
      </c>
      <c r="R20" s="73">
        <f>O20/'סכום נכסי הקרן'!$C$41</f>
        <v>3.6457846066338445E-4</v>
      </c>
    </row>
    <row r="21" spans="1:18">
      <c r="A21" s="134" t="s">
        <v>3308</v>
      </c>
      <c r="B21" s="118" t="s">
        <v>3308</v>
      </c>
      <c r="C21" s="118" t="s">
        <v>3308</v>
      </c>
      <c r="D21" s="118" t="s">
        <v>3308</v>
      </c>
      <c r="E21" s="118" t="s">
        <v>3308</v>
      </c>
      <c r="F21" s="118" t="s">
        <v>3308</v>
      </c>
      <c r="G21" s="118" t="s">
        <v>3308</v>
      </c>
      <c r="H21" s="118" t="s">
        <v>3308</v>
      </c>
      <c r="I21" s="118" t="s">
        <v>3308</v>
      </c>
      <c r="J21" s="118" t="s">
        <v>3308</v>
      </c>
      <c r="K21" s="118" t="s">
        <v>3308</v>
      </c>
      <c r="L21" s="118" t="s">
        <v>3308</v>
      </c>
      <c r="M21" s="118" t="s">
        <v>3308</v>
      </c>
      <c r="N21" s="118" t="s">
        <v>3308</v>
      </c>
      <c r="O21" s="118" t="s">
        <v>3308</v>
      </c>
      <c r="P21" s="118" t="s">
        <v>3308</v>
      </c>
      <c r="Q21" s="118" t="s">
        <v>3308</v>
      </c>
      <c r="R21" s="118" t="s">
        <v>3308</v>
      </c>
    </row>
    <row r="22" spans="1:18">
      <c r="A22" s="92" t="s">
        <v>65</v>
      </c>
      <c r="B22" s="117" t="s">
        <v>3308</v>
      </c>
      <c r="C22" s="117" t="s">
        <v>3308</v>
      </c>
      <c r="D22" s="117" t="s">
        <v>3308</v>
      </c>
      <c r="E22" s="117" t="s">
        <v>3308</v>
      </c>
      <c r="F22" s="117" t="s">
        <v>3308</v>
      </c>
      <c r="G22" s="117" t="s">
        <v>3308</v>
      </c>
      <c r="H22" s="117" t="s">
        <v>3308</v>
      </c>
      <c r="I22" s="78">
        <v>2.4053733994419098</v>
      </c>
      <c r="J22" s="117" t="s">
        <v>3308</v>
      </c>
      <c r="K22" s="117" t="s">
        <v>3308</v>
      </c>
      <c r="L22" s="67">
        <v>4.3633333333360107E-2</v>
      </c>
      <c r="M22" s="117" t="s">
        <v>3308</v>
      </c>
      <c r="N22" s="117" t="s">
        <v>3308</v>
      </c>
      <c r="O22" s="66">
        <v>1871.6648243769996</v>
      </c>
      <c r="P22" s="117" t="s">
        <v>3308</v>
      </c>
      <c r="Q22" s="67">
        <f t="shared" si="0"/>
        <v>0.56572348528451433</v>
      </c>
      <c r="R22" s="67">
        <f>O22/'סכום נכסי הקרן'!$C$41</f>
        <v>6.0498784793537302E-3</v>
      </c>
    </row>
    <row r="23" spans="1:18">
      <c r="A23" s="93" t="s">
        <v>1878</v>
      </c>
      <c r="B23" s="54" t="s">
        <v>1879</v>
      </c>
      <c r="C23" s="70" t="s">
        <v>29</v>
      </c>
      <c r="D23" s="54" t="s">
        <v>1858</v>
      </c>
      <c r="E23" s="70" t="s">
        <v>663</v>
      </c>
      <c r="F23" s="54" t="s">
        <v>309</v>
      </c>
      <c r="G23" s="54" t="s">
        <v>133</v>
      </c>
      <c r="H23" s="79">
        <v>42795</v>
      </c>
      <c r="I23" s="80">
        <v>4.890000000009719</v>
      </c>
      <c r="J23" s="70" t="s">
        <v>135</v>
      </c>
      <c r="K23" s="71">
        <v>3.7400000000000003E-2</v>
      </c>
      <c r="L23" s="73">
        <v>4.920000000011026E-2</v>
      </c>
      <c r="M23" s="72">
        <v>143999.5686</v>
      </c>
      <c r="N23" s="80">
        <v>95.74</v>
      </c>
      <c r="O23" s="72">
        <v>137.86519019400001</v>
      </c>
      <c r="P23" s="73">
        <v>2.3142458510060014E-4</v>
      </c>
      <c r="Q23" s="73">
        <f t="shared" si="0"/>
        <v>4.1670695992228737E-2</v>
      </c>
      <c r="R23" s="73">
        <f>O23/'סכום נכסי הקרן'!$C$41</f>
        <v>4.4562874524519444E-4</v>
      </c>
    </row>
    <row r="24" spans="1:18">
      <c r="A24" s="93" t="s">
        <v>1880</v>
      </c>
      <c r="B24" s="54" t="s">
        <v>1881</v>
      </c>
      <c r="C24" s="70" t="s">
        <v>29</v>
      </c>
      <c r="D24" s="54" t="s">
        <v>1858</v>
      </c>
      <c r="E24" s="70" t="s">
        <v>663</v>
      </c>
      <c r="F24" s="54" t="s">
        <v>309</v>
      </c>
      <c r="G24" s="54" t="s">
        <v>133</v>
      </c>
      <c r="H24" s="79">
        <v>42795</v>
      </c>
      <c r="I24" s="80">
        <v>1.1700000000011048</v>
      </c>
      <c r="J24" s="70" t="s">
        <v>135</v>
      </c>
      <c r="K24" s="71">
        <v>2.5000000000000001E-2</v>
      </c>
      <c r="L24" s="73">
        <v>4.4100000000013316E-2</v>
      </c>
      <c r="M24" s="72">
        <v>358023.380412</v>
      </c>
      <c r="N24" s="80">
        <v>98.59</v>
      </c>
      <c r="O24" s="72">
        <v>352.97525473299999</v>
      </c>
      <c r="P24" s="73">
        <v>8.7741034439383649E-4</v>
      </c>
      <c r="Q24" s="73">
        <f t="shared" si="0"/>
        <v>0.10668918319454415</v>
      </c>
      <c r="R24" s="73">
        <f>O24/'סכום נכסי הקרן'!$C$41</f>
        <v>1.14094007086145E-3</v>
      </c>
    </row>
    <row r="25" spans="1:18">
      <c r="A25" s="93" t="s">
        <v>1882</v>
      </c>
      <c r="B25" s="54" t="s">
        <v>1883</v>
      </c>
      <c r="C25" s="70" t="s">
        <v>29</v>
      </c>
      <c r="D25" s="54" t="s">
        <v>1884</v>
      </c>
      <c r="E25" s="70" t="s">
        <v>337</v>
      </c>
      <c r="F25" s="54" t="s">
        <v>350</v>
      </c>
      <c r="G25" s="54" t="s">
        <v>133</v>
      </c>
      <c r="H25" s="79">
        <v>42598</v>
      </c>
      <c r="I25" s="80">
        <v>2.2400000000009195</v>
      </c>
      <c r="J25" s="70" t="s">
        <v>135</v>
      </c>
      <c r="K25" s="71">
        <v>3.1E-2</v>
      </c>
      <c r="L25" s="73">
        <v>4.7500000000006384E-2</v>
      </c>
      <c r="M25" s="72">
        <v>405443.06095200003</v>
      </c>
      <c r="N25" s="80">
        <v>96.57</v>
      </c>
      <c r="O25" s="72">
        <v>391.53636396100001</v>
      </c>
      <c r="P25" s="73">
        <v>5.7498970074634239E-4</v>
      </c>
      <c r="Q25" s="73">
        <f t="shared" si="0"/>
        <v>0.11834454200920923</v>
      </c>
      <c r="R25" s="73">
        <f>O25/'סכום נכסי הקרן'!$C$41</f>
        <v>1.2655831275776217E-3</v>
      </c>
    </row>
    <row r="26" spans="1:18">
      <c r="A26" s="93" t="s">
        <v>1885</v>
      </c>
      <c r="B26" s="54" t="s">
        <v>1886</v>
      </c>
      <c r="C26" s="70" t="s">
        <v>29</v>
      </c>
      <c r="D26" s="54" t="s">
        <v>1035</v>
      </c>
      <c r="E26" s="70" t="s">
        <v>948</v>
      </c>
      <c r="F26" s="54" t="s">
        <v>457</v>
      </c>
      <c r="G26" s="54" t="s">
        <v>316</v>
      </c>
      <c r="H26" s="79">
        <v>44007</v>
      </c>
      <c r="I26" s="80">
        <v>3.5199999999974554</v>
      </c>
      <c r="J26" s="70" t="s">
        <v>135</v>
      </c>
      <c r="K26" s="71">
        <v>3.3500000000000002E-2</v>
      </c>
      <c r="L26" s="73">
        <v>6.23999999999491E-2</v>
      </c>
      <c r="M26" s="72">
        <v>259762.379009</v>
      </c>
      <c r="N26" s="80">
        <v>90.79</v>
      </c>
      <c r="O26" s="72">
        <v>235.83826100500005</v>
      </c>
      <c r="P26" s="73">
        <v>3.2470297376124997E-4</v>
      </c>
      <c r="Q26" s="73">
        <f t="shared" si="0"/>
        <v>7.1283726253495938E-2</v>
      </c>
      <c r="R26" s="73">
        <f>O26/'סכום נכסי הקרן'!$C$41</f>
        <v>7.6231214119081307E-4</v>
      </c>
    </row>
    <row r="27" spans="1:18">
      <c r="A27" s="93" t="s">
        <v>1887</v>
      </c>
      <c r="B27" s="54" t="s">
        <v>1888</v>
      </c>
      <c r="C27" s="70" t="s">
        <v>29</v>
      </c>
      <c r="D27" s="54" t="s">
        <v>1889</v>
      </c>
      <c r="E27" s="70" t="s">
        <v>337</v>
      </c>
      <c r="F27" s="54" t="s">
        <v>530</v>
      </c>
      <c r="G27" s="54" t="s">
        <v>316</v>
      </c>
      <c r="H27" s="79">
        <v>43310</v>
      </c>
      <c r="I27" s="80">
        <v>0.98999999999707655</v>
      </c>
      <c r="J27" s="70" t="s">
        <v>135</v>
      </c>
      <c r="K27" s="71">
        <v>3.5499999999999997E-2</v>
      </c>
      <c r="L27" s="73">
        <v>5.4599999999919602E-2</v>
      </c>
      <c r="M27" s="72">
        <v>278601.91989600001</v>
      </c>
      <c r="N27" s="80">
        <v>98.22</v>
      </c>
      <c r="O27" s="72">
        <v>273.64280572000001</v>
      </c>
      <c r="P27" s="73">
        <v>1.0882887495937501E-3</v>
      </c>
      <c r="Q27" s="73">
        <f t="shared" si="0"/>
        <v>8.2710408273276317E-2</v>
      </c>
      <c r="R27" s="73">
        <f>O27/'סכום נכסי הקרן'!$C$41</f>
        <v>8.8450971551834966E-4</v>
      </c>
    </row>
    <row r="28" spans="1:18">
      <c r="A28" s="93" t="s">
        <v>1890</v>
      </c>
      <c r="B28" s="54" t="s">
        <v>1891</v>
      </c>
      <c r="C28" s="70" t="s">
        <v>29</v>
      </c>
      <c r="D28" s="54" t="s">
        <v>1892</v>
      </c>
      <c r="E28" s="70" t="s">
        <v>132</v>
      </c>
      <c r="F28" s="54" t="s">
        <v>547</v>
      </c>
      <c r="G28" s="54" t="s">
        <v>133</v>
      </c>
      <c r="H28" s="79">
        <v>45122</v>
      </c>
      <c r="I28" s="80">
        <v>3.9100000000113462</v>
      </c>
      <c r="J28" s="70" t="s">
        <v>135</v>
      </c>
      <c r="K28" s="71">
        <v>7.3300000000000004E-2</v>
      </c>
      <c r="L28" s="73">
        <v>7.3600000000242236E-2</v>
      </c>
      <c r="M28" s="72">
        <v>2.786019</v>
      </c>
      <c r="N28" s="80">
        <v>5156460</v>
      </c>
      <c r="O28" s="72">
        <v>143.65996720700002</v>
      </c>
      <c r="P28" s="73">
        <v>5.5720379999999999E-4</v>
      </c>
      <c r="Q28" s="73">
        <f t="shared" si="0"/>
        <v>4.3422206949502912E-2</v>
      </c>
      <c r="R28" s="73">
        <f>O28/'סכום נכסי הקרן'!$C$41</f>
        <v>4.6435950103383927E-4</v>
      </c>
    </row>
    <row r="29" spans="1:18">
      <c r="A29" s="93" t="s">
        <v>1893</v>
      </c>
      <c r="B29" s="54">
        <v>9555</v>
      </c>
      <c r="C29" s="70" t="s">
        <v>29</v>
      </c>
      <c r="D29" s="54" t="s">
        <v>1894</v>
      </c>
      <c r="E29" s="70" t="s">
        <v>593</v>
      </c>
      <c r="F29" s="54" t="s">
        <v>650</v>
      </c>
      <c r="G29" s="118" t="s">
        <v>3308</v>
      </c>
      <c r="H29" s="79">
        <v>45046</v>
      </c>
      <c r="I29" s="80">
        <v>0</v>
      </c>
      <c r="J29" s="70" t="s">
        <v>135</v>
      </c>
      <c r="K29" s="71">
        <v>0</v>
      </c>
      <c r="L29" s="71">
        <v>0</v>
      </c>
      <c r="M29" s="72">
        <v>173295.467688</v>
      </c>
      <c r="N29" s="80">
        <v>59</v>
      </c>
      <c r="O29" s="72">
        <v>102.24432593200001</v>
      </c>
      <c r="P29" s="73">
        <v>2.9912212383643218E-4</v>
      </c>
      <c r="Q29" s="73">
        <f t="shared" si="0"/>
        <v>3.0904046313992212E-2</v>
      </c>
      <c r="R29" s="73">
        <f>O29/'סכום נכסי הקרן'!$C$41</f>
        <v>3.3048959356167334E-4</v>
      </c>
    </row>
    <row r="30" spans="1:18">
      <c r="A30" s="93" t="s">
        <v>1895</v>
      </c>
      <c r="B30" s="54">
        <v>9556</v>
      </c>
      <c r="C30" s="70" t="s">
        <v>29</v>
      </c>
      <c r="D30" s="54" t="s">
        <v>1894</v>
      </c>
      <c r="E30" s="70" t="s">
        <v>593</v>
      </c>
      <c r="F30" s="54" t="s">
        <v>650</v>
      </c>
      <c r="G30" s="118" t="s">
        <v>3308</v>
      </c>
      <c r="H30" s="79">
        <v>45046</v>
      </c>
      <c r="I30" s="80">
        <v>0</v>
      </c>
      <c r="J30" s="70" t="s">
        <v>135</v>
      </c>
      <c r="K30" s="71">
        <v>0</v>
      </c>
      <c r="L30" s="71">
        <v>0</v>
      </c>
      <c r="M30" s="72">
        <v>381.65491800000001</v>
      </c>
      <c r="N30" s="80">
        <v>29.41732</v>
      </c>
      <c r="O30" s="72">
        <v>0.11227266</v>
      </c>
      <c r="P30" s="73">
        <v>0</v>
      </c>
      <c r="Q30" s="73">
        <f t="shared" si="0"/>
        <v>3.3935178825890964E-5</v>
      </c>
      <c r="R30" s="73">
        <f>O30/'סכום נכסי הקרן'!$C$41</f>
        <v>3.6290469356867254E-7</v>
      </c>
    </row>
    <row r="31" spans="1:18">
      <c r="A31" s="93" t="s">
        <v>1876</v>
      </c>
      <c r="B31" s="54" t="s">
        <v>1877</v>
      </c>
      <c r="C31" s="70" t="s">
        <v>29</v>
      </c>
      <c r="D31" s="54" t="s">
        <v>388</v>
      </c>
      <c r="E31" s="70" t="s">
        <v>308</v>
      </c>
      <c r="F31" s="54" t="s">
        <v>650</v>
      </c>
      <c r="G31" s="118" t="s">
        <v>3308</v>
      </c>
      <c r="H31" s="79">
        <v>45141</v>
      </c>
      <c r="I31" s="80">
        <v>2.6900000000006412</v>
      </c>
      <c r="J31" s="70" t="s">
        <v>135</v>
      </c>
      <c r="K31" s="71">
        <v>7.0499999999999993E-2</v>
      </c>
      <c r="L31" s="73">
        <v>6.13E-2</v>
      </c>
      <c r="M31" s="72">
        <v>233790.47532200001</v>
      </c>
      <c r="N31" s="80">
        <v>100</v>
      </c>
      <c r="O31" s="72">
        <v>233.79038296499999</v>
      </c>
      <c r="P31" s="73">
        <v>5.5720384605961227E-4</v>
      </c>
      <c r="Q31" s="73">
        <f>IFERROR(O31/$O$9,0)</f>
        <v>7.0664741119439115E-2</v>
      </c>
      <c r="R31" s="73">
        <f>O31/'סכום נכסי הקרן'!$C$41</f>
        <v>7.5569267967122108E-4</v>
      </c>
    </row>
    <row r="32" spans="1:18">
      <c r="A32" s="135" t="s">
        <v>3308</v>
      </c>
      <c r="B32" s="118" t="s">
        <v>3308</v>
      </c>
      <c r="C32" s="118" t="s">
        <v>3308</v>
      </c>
      <c r="D32" s="118" t="s">
        <v>3308</v>
      </c>
      <c r="E32" s="118" t="s">
        <v>3308</v>
      </c>
      <c r="F32" s="118" t="s">
        <v>3308</v>
      </c>
      <c r="G32" s="118" t="s">
        <v>3308</v>
      </c>
      <c r="H32" s="118" t="s">
        <v>3308</v>
      </c>
      <c r="I32" s="118" t="s">
        <v>3308</v>
      </c>
      <c r="J32" s="118" t="s">
        <v>3308</v>
      </c>
      <c r="K32" s="118" t="s">
        <v>3308</v>
      </c>
      <c r="L32" s="118" t="s">
        <v>3308</v>
      </c>
      <c r="M32" s="118" t="s">
        <v>3308</v>
      </c>
      <c r="N32" s="118" t="s">
        <v>3308</v>
      </c>
      <c r="O32" s="118" t="s">
        <v>3308</v>
      </c>
      <c r="P32" s="118" t="s">
        <v>3308</v>
      </c>
      <c r="Q32" s="118" t="s">
        <v>3308</v>
      </c>
      <c r="R32" s="118" t="s">
        <v>3308</v>
      </c>
    </row>
    <row r="33" spans="1:18">
      <c r="A33" s="92" t="s">
        <v>51</v>
      </c>
      <c r="B33" s="117" t="s">
        <v>3308</v>
      </c>
      <c r="C33" s="117" t="s">
        <v>3308</v>
      </c>
      <c r="D33" s="117" t="s">
        <v>3308</v>
      </c>
      <c r="E33" s="117" t="s">
        <v>3308</v>
      </c>
      <c r="F33" s="117" t="s">
        <v>3308</v>
      </c>
      <c r="G33" s="117" t="s">
        <v>3308</v>
      </c>
      <c r="H33" s="117" t="s">
        <v>3308</v>
      </c>
      <c r="I33" s="78">
        <v>1.6799999998630173</v>
      </c>
      <c r="J33" s="117" t="s">
        <v>3308</v>
      </c>
      <c r="K33" s="117" t="s">
        <v>3308</v>
      </c>
      <c r="L33" s="67">
        <v>5.8799999995205604E-2</v>
      </c>
      <c r="M33" s="117" t="s">
        <v>3308</v>
      </c>
      <c r="N33" s="117" t="s">
        <v>3308</v>
      </c>
      <c r="O33" s="66">
        <v>5.2561274289999993</v>
      </c>
      <c r="P33" s="117" t="s">
        <v>3308</v>
      </c>
      <c r="Q33" s="67">
        <f t="shared" si="0"/>
        <v>1.5887004390453159E-3</v>
      </c>
      <c r="R33" s="67">
        <f>O33/'סכום נכסי הקרן'!$C$41</f>
        <v>1.698965103328931E-5</v>
      </c>
    </row>
    <row r="34" spans="1:18">
      <c r="A34" s="93" t="s">
        <v>1896</v>
      </c>
      <c r="B34" s="54" t="s">
        <v>1897</v>
      </c>
      <c r="C34" s="70" t="s">
        <v>29</v>
      </c>
      <c r="D34" s="54" t="s">
        <v>1898</v>
      </c>
      <c r="E34" s="70" t="s">
        <v>543</v>
      </c>
      <c r="F34" s="54" t="s">
        <v>321</v>
      </c>
      <c r="G34" s="54" t="s">
        <v>133</v>
      </c>
      <c r="H34" s="79">
        <v>38118</v>
      </c>
      <c r="I34" s="80">
        <v>1.6799999998630173</v>
      </c>
      <c r="J34" s="70" t="s">
        <v>134</v>
      </c>
      <c r="K34" s="71">
        <v>7.9699999999999993E-2</v>
      </c>
      <c r="L34" s="73">
        <v>5.8799999995205604E-2</v>
      </c>
      <c r="M34" s="72">
        <v>1345.933575</v>
      </c>
      <c r="N34" s="80">
        <v>107.67</v>
      </c>
      <c r="O34" s="72">
        <v>5.2561274289999993</v>
      </c>
      <c r="P34" s="73">
        <v>3.3283280038715361E-5</v>
      </c>
      <c r="Q34" s="73">
        <f t="shared" si="0"/>
        <v>1.5887004390453159E-3</v>
      </c>
      <c r="R34" s="73">
        <f>O34/'סכום נכסי הקרן'!$C$41</f>
        <v>1.698965103328931E-5</v>
      </c>
    </row>
    <row r="35" spans="1:18">
      <c r="A35" s="134" t="s">
        <v>3308</v>
      </c>
      <c r="B35" s="118" t="s">
        <v>3308</v>
      </c>
      <c r="C35" s="118" t="s">
        <v>3308</v>
      </c>
      <c r="D35" s="118" t="s">
        <v>3308</v>
      </c>
      <c r="E35" s="118" t="s">
        <v>3308</v>
      </c>
      <c r="F35" s="118" t="s">
        <v>3308</v>
      </c>
      <c r="G35" s="118" t="s">
        <v>3308</v>
      </c>
      <c r="H35" s="118" t="s">
        <v>3308</v>
      </c>
      <c r="I35" s="118" t="s">
        <v>3308</v>
      </c>
      <c r="J35" s="118" t="s">
        <v>3308</v>
      </c>
      <c r="K35" s="118" t="s">
        <v>3308</v>
      </c>
      <c r="L35" s="118" t="s">
        <v>3308</v>
      </c>
      <c r="M35" s="118" t="s">
        <v>3308</v>
      </c>
      <c r="N35" s="118" t="s">
        <v>3308</v>
      </c>
      <c r="O35" s="118" t="s">
        <v>3308</v>
      </c>
      <c r="P35" s="118" t="s">
        <v>3308</v>
      </c>
      <c r="Q35" s="118" t="s">
        <v>3308</v>
      </c>
      <c r="R35" s="118" t="s">
        <v>3308</v>
      </c>
    </row>
    <row r="36" spans="1:18">
      <c r="A36" s="91" t="s">
        <v>189</v>
      </c>
      <c r="B36" s="117" t="s">
        <v>3308</v>
      </c>
      <c r="C36" s="117" t="s">
        <v>3308</v>
      </c>
      <c r="D36" s="117" t="s">
        <v>3308</v>
      </c>
      <c r="E36" s="117" t="s">
        <v>3308</v>
      </c>
      <c r="F36" s="117" t="s">
        <v>3308</v>
      </c>
      <c r="G36" s="117" t="s">
        <v>3308</v>
      </c>
      <c r="H36" s="117" t="s">
        <v>3308</v>
      </c>
      <c r="I36" s="78">
        <v>12.449956052135898</v>
      </c>
      <c r="J36" s="117" t="s">
        <v>3308</v>
      </c>
      <c r="K36" s="117" t="s">
        <v>3308</v>
      </c>
      <c r="L36" s="67">
        <v>5.6888452544557697E-2</v>
      </c>
      <c r="M36" s="117" t="s">
        <v>3308</v>
      </c>
      <c r="N36" s="117" t="s">
        <v>3308</v>
      </c>
      <c r="O36" s="66">
        <v>213.19084650300002</v>
      </c>
      <c r="P36" s="117" t="s">
        <v>3308</v>
      </c>
      <c r="Q36" s="67">
        <f t="shared" si="0"/>
        <v>6.4438390433809764E-2</v>
      </c>
      <c r="R36" s="67">
        <f>O36/'סכום נכסי הקרן'!$C$41</f>
        <v>6.8910773844511322E-4</v>
      </c>
    </row>
    <row r="37" spans="1:18">
      <c r="A37" s="92" t="s">
        <v>72</v>
      </c>
      <c r="B37" s="117" t="s">
        <v>3308</v>
      </c>
      <c r="C37" s="117" t="s">
        <v>3308</v>
      </c>
      <c r="D37" s="117" t="s">
        <v>3308</v>
      </c>
      <c r="E37" s="117" t="s">
        <v>3308</v>
      </c>
      <c r="F37" s="117" t="s">
        <v>3308</v>
      </c>
      <c r="G37" s="117" t="s">
        <v>3308</v>
      </c>
      <c r="H37" s="117" t="s">
        <v>3308</v>
      </c>
      <c r="I37" s="78">
        <v>12.449956052135898</v>
      </c>
      <c r="J37" s="117" t="s">
        <v>3308</v>
      </c>
      <c r="K37" s="117" t="s">
        <v>3308</v>
      </c>
      <c r="L37" s="67">
        <v>5.6888452544557697E-2</v>
      </c>
      <c r="M37" s="117" t="s">
        <v>3308</v>
      </c>
      <c r="N37" s="117" t="s">
        <v>3308</v>
      </c>
      <c r="O37" s="66">
        <v>213.19084650300002</v>
      </c>
      <c r="P37" s="117" t="s">
        <v>3308</v>
      </c>
      <c r="Q37" s="67">
        <f t="shared" si="0"/>
        <v>6.4438390433809764E-2</v>
      </c>
      <c r="R37" s="67">
        <f>O37/'סכום נכסי הקרן'!$C$41</f>
        <v>6.8910773844511322E-4</v>
      </c>
    </row>
    <row r="38" spans="1:18">
      <c r="A38" s="93" t="s">
        <v>1901</v>
      </c>
      <c r="B38" s="54" t="s">
        <v>1902</v>
      </c>
      <c r="C38" s="70" t="s">
        <v>29</v>
      </c>
      <c r="D38" s="118" t="s">
        <v>3308</v>
      </c>
      <c r="E38" s="70" t="s">
        <v>3193</v>
      </c>
      <c r="F38" s="54" t="s">
        <v>813</v>
      </c>
      <c r="G38" s="54" t="s">
        <v>1903</v>
      </c>
      <c r="H38" s="79">
        <v>42408</v>
      </c>
      <c r="I38" s="80">
        <v>10.200000000015864</v>
      </c>
      <c r="J38" s="70" t="s">
        <v>142</v>
      </c>
      <c r="K38" s="71">
        <v>3.9510000000000003E-2</v>
      </c>
      <c r="L38" s="73">
        <v>5.3200000000115003E-2</v>
      </c>
      <c r="M38" s="72">
        <v>42090.572680000005</v>
      </c>
      <c r="N38" s="80">
        <v>87.48</v>
      </c>
      <c r="O38" s="72">
        <v>100.85594361200002</v>
      </c>
      <c r="P38" s="73">
        <v>1.0668075712145829E-4</v>
      </c>
      <c r="Q38" s="73">
        <f t="shared" si="0"/>
        <v>3.048439826870759E-2</v>
      </c>
      <c r="R38" s="73">
        <f>O38/'סכום נכסי הקרן'!$C$41</f>
        <v>3.2600185397845015E-4</v>
      </c>
    </row>
    <row r="39" spans="1:18">
      <c r="A39" s="93" t="s">
        <v>1899</v>
      </c>
      <c r="B39" s="54" t="s">
        <v>1900</v>
      </c>
      <c r="C39" s="70" t="s">
        <v>29</v>
      </c>
      <c r="D39" s="118" t="s">
        <v>3308</v>
      </c>
      <c r="E39" s="70" t="s">
        <v>3193</v>
      </c>
      <c r="F39" s="54" t="s">
        <v>929</v>
      </c>
      <c r="G39" s="54" t="s">
        <v>843</v>
      </c>
      <c r="H39" s="79">
        <v>42206</v>
      </c>
      <c r="I39" s="80">
        <v>14.470000000028755</v>
      </c>
      <c r="J39" s="70" t="s">
        <v>142</v>
      </c>
      <c r="K39" s="71">
        <v>4.555E-2</v>
      </c>
      <c r="L39" s="73">
        <v>6.0200000000105038E-2</v>
      </c>
      <c r="M39" s="72">
        <v>49680.931950000006</v>
      </c>
      <c r="N39" s="80">
        <v>82.55</v>
      </c>
      <c r="O39" s="72">
        <v>112.334902891</v>
      </c>
      <c r="P39" s="73">
        <v>2.9824246723776708E-4</v>
      </c>
      <c r="Q39" s="73">
        <f>IFERROR(O39/$O$9,0)</f>
        <v>3.3953992165102177E-2</v>
      </c>
      <c r="R39" s="73">
        <f>O39/'סכום נכסי הקרן'!$C$41</f>
        <v>3.6310588446666306E-4</v>
      </c>
    </row>
    <row r="40" spans="1:18">
      <c r="A40" s="120" t="s">
        <v>3308</v>
      </c>
      <c r="B40" s="121" t="s">
        <v>3308</v>
      </c>
      <c r="C40" s="121" t="s">
        <v>3308</v>
      </c>
      <c r="D40" s="121" t="s">
        <v>3308</v>
      </c>
      <c r="E40" s="121" t="s">
        <v>3308</v>
      </c>
      <c r="F40" s="121" t="s">
        <v>3308</v>
      </c>
      <c r="G40" s="121" t="s">
        <v>3308</v>
      </c>
      <c r="H40" s="121" t="s">
        <v>3308</v>
      </c>
      <c r="I40" s="121" t="s">
        <v>3308</v>
      </c>
      <c r="J40" s="121" t="s">
        <v>3308</v>
      </c>
      <c r="K40" s="121" t="s">
        <v>3308</v>
      </c>
      <c r="L40" s="121" t="s">
        <v>3308</v>
      </c>
      <c r="M40" s="121" t="s">
        <v>3308</v>
      </c>
      <c r="N40" s="121" t="s">
        <v>3308</v>
      </c>
      <c r="O40" s="121" t="s">
        <v>3308</v>
      </c>
      <c r="P40" s="121" t="s">
        <v>3308</v>
      </c>
      <c r="Q40" s="121" t="s">
        <v>3308</v>
      </c>
      <c r="R40" s="121" t="s">
        <v>3308</v>
      </c>
    </row>
    <row r="41" spans="1:18">
      <c r="A41" s="120" t="s">
        <v>3308</v>
      </c>
      <c r="B41" s="121" t="s">
        <v>3308</v>
      </c>
      <c r="C41" s="121" t="s">
        <v>3308</v>
      </c>
      <c r="D41" s="121" t="s">
        <v>3308</v>
      </c>
      <c r="E41" s="121" t="s">
        <v>3308</v>
      </c>
      <c r="F41" s="121" t="s">
        <v>3308</v>
      </c>
      <c r="G41" s="121" t="s">
        <v>3308</v>
      </c>
      <c r="H41" s="121" t="s">
        <v>3308</v>
      </c>
      <c r="I41" s="121" t="s">
        <v>3308</v>
      </c>
      <c r="J41" s="121" t="s">
        <v>3308</v>
      </c>
      <c r="K41" s="121" t="s">
        <v>3308</v>
      </c>
      <c r="L41" s="121" t="s">
        <v>3308</v>
      </c>
      <c r="M41" s="121" t="s">
        <v>3308</v>
      </c>
      <c r="N41" s="121" t="s">
        <v>3308</v>
      </c>
      <c r="O41" s="121" t="s">
        <v>3308</v>
      </c>
      <c r="P41" s="121" t="s">
        <v>3308</v>
      </c>
      <c r="Q41" s="121" t="s">
        <v>3308</v>
      </c>
      <c r="R41" s="121" t="s">
        <v>3308</v>
      </c>
    </row>
    <row r="42" spans="1:18">
      <c r="A42" s="86" t="s">
        <v>213</v>
      </c>
      <c r="B42" s="121" t="s">
        <v>3308</v>
      </c>
      <c r="C42" s="121" t="s">
        <v>3308</v>
      </c>
      <c r="D42" s="121" t="s">
        <v>3308</v>
      </c>
      <c r="E42" s="121" t="s">
        <v>3308</v>
      </c>
      <c r="F42" s="121" t="s">
        <v>3308</v>
      </c>
      <c r="G42" s="121" t="s">
        <v>3308</v>
      </c>
      <c r="H42" s="121" t="s">
        <v>3308</v>
      </c>
      <c r="I42" s="121" t="s">
        <v>3308</v>
      </c>
      <c r="J42" s="121" t="s">
        <v>3308</v>
      </c>
      <c r="K42" s="121" t="s">
        <v>3308</v>
      </c>
      <c r="L42" s="121" t="s">
        <v>3308</v>
      </c>
      <c r="M42" s="121" t="s">
        <v>3308</v>
      </c>
      <c r="N42" s="121" t="s">
        <v>3308</v>
      </c>
      <c r="O42" s="121" t="s">
        <v>3308</v>
      </c>
      <c r="P42" s="121" t="s">
        <v>3308</v>
      </c>
      <c r="Q42" s="121" t="s">
        <v>3308</v>
      </c>
      <c r="R42" s="121" t="s">
        <v>3308</v>
      </c>
    </row>
    <row r="43" spans="1:18">
      <c r="A43" s="86" t="s">
        <v>115</v>
      </c>
      <c r="B43" s="121" t="s">
        <v>3308</v>
      </c>
      <c r="C43" s="121" t="s">
        <v>3308</v>
      </c>
      <c r="D43" s="121" t="s">
        <v>3308</v>
      </c>
      <c r="E43" s="121" t="s">
        <v>3308</v>
      </c>
      <c r="F43" s="121" t="s">
        <v>3308</v>
      </c>
      <c r="G43" s="121" t="s">
        <v>3308</v>
      </c>
      <c r="H43" s="121" t="s">
        <v>3308</v>
      </c>
      <c r="I43" s="121" t="s">
        <v>3308</v>
      </c>
      <c r="J43" s="121" t="s">
        <v>3308</v>
      </c>
      <c r="K43" s="121" t="s">
        <v>3308</v>
      </c>
      <c r="L43" s="121" t="s">
        <v>3308</v>
      </c>
      <c r="M43" s="121" t="s">
        <v>3308</v>
      </c>
      <c r="N43" s="121" t="s">
        <v>3308</v>
      </c>
      <c r="O43" s="121" t="s">
        <v>3308</v>
      </c>
      <c r="P43" s="121" t="s">
        <v>3308</v>
      </c>
      <c r="Q43" s="121" t="s">
        <v>3308</v>
      </c>
      <c r="R43" s="121" t="s">
        <v>3308</v>
      </c>
    </row>
    <row r="44" spans="1:18">
      <c r="A44" s="86" t="s">
        <v>196</v>
      </c>
      <c r="B44" s="121" t="s">
        <v>3308</v>
      </c>
      <c r="C44" s="121" t="s">
        <v>3308</v>
      </c>
      <c r="D44" s="121" t="s">
        <v>3308</v>
      </c>
      <c r="E44" s="121" t="s">
        <v>3308</v>
      </c>
      <c r="F44" s="121" t="s">
        <v>3308</v>
      </c>
      <c r="G44" s="121" t="s">
        <v>3308</v>
      </c>
      <c r="H44" s="121" t="s">
        <v>3308</v>
      </c>
      <c r="I44" s="121" t="s">
        <v>3308</v>
      </c>
      <c r="J44" s="121" t="s">
        <v>3308</v>
      </c>
      <c r="K44" s="121" t="s">
        <v>3308</v>
      </c>
      <c r="L44" s="121" t="s">
        <v>3308</v>
      </c>
      <c r="M44" s="121" t="s">
        <v>3308</v>
      </c>
      <c r="N44" s="121" t="s">
        <v>3308</v>
      </c>
      <c r="O44" s="121" t="s">
        <v>3308</v>
      </c>
      <c r="P44" s="121" t="s">
        <v>3308</v>
      </c>
      <c r="Q44" s="121" t="s">
        <v>3308</v>
      </c>
      <c r="R44" s="121" t="s">
        <v>3308</v>
      </c>
    </row>
    <row r="45" spans="1:18">
      <c r="A45" s="86" t="s">
        <v>204</v>
      </c>
      <c r="B45" s="121" t="s">
        <v>3308</v>
      </c>
      <c r="C45" s="121" t="s">
        <v>3308</v>
      </c>
      <c r="D45" s="121" t="s">
        <v>3308</v>
      </c>
      <c r="E45" s="121" t="s">
        <v>3308</v>
      </c>
      <c r="F45" s="121" t="s">
        <v>3308</v>
      </c>
      <c r="G45" s="121" t="s">
        <v>3308</v>
      </c>
      <c r="H45" s="121" t="s">
        <v>3308</v>
      </c>
      <c r="I45" s="121" t="s">
        <v>3308</v>
      </c>
      <c r="J45" s="121" t="s">
        <v>3308</v>
      </c>
      <c r="K45" s="121" t="s">
        <v>3308</v>
      </c>
      <c r="L45" s="121" t="s">
        <v>3308</v>
      </c>
      <c r="M45" s="121" t="s">
        <v>3308</v>
      </c>
      <c r="N45" s="121" t="s">
        <v>3308</v>
      </c>
      <c r="O45" s="121" t="s">
        <v>3308</v>
      </c>
      <c r="P45" s="121" t="s">
        <v>3308</v>
      </c>
      <c r="Q45" s="121" t="s">
        <v>3308</v>
      </c>
      <c r="R45" s="121" t="s">
        <v>3308</v>
      </c>
    </row>
    <row r="46" spans="1:18" hidden="1">
      <c r="B46" s="1"/>
      <c r="C46" s="1"/>
      <c r="D46" s="1"/>
    </row>
    <row r="47" spans="1:18" hidden="1">
      <c r="A47" s="1"/>
      <c r="B47" s="1"/>
      <c r="C47" s="1"/>
      <c r="D47" s="1"/>
    </row>
    <row r="48" spans="1:18" hidden="1">
      <c r="A48" s="1"/>
      <c r="B48" s="1"/>
      <c r="C48" s="1"/>
      <c r="D48" s="1"/>
    </row>
    <row r="49" s="1" customFormat="1" hidden="1"/>
    <row r="50" s="1" customFormat="1" hidden="1"/>
    <row r="51" s="1" customFormat="1" hidden="1"/>
    <row r="52" s="1" customFormat="1" hidden="1"/>
    <row r="53" s="1" customFormat="1" hidden="1"/>
    <row r="54" s="1" customFormat="1" hidden="1"/>
    <row r="55" s="1" customFormat="1" hidden="1"/>
    <row r="56" s="1" customFormat="1" hidden="1"/>
    <row r="57" s="1" customFormat="1" hidden="1"/>
    <row r="58" s="1" customFormat="1" hidden="1"/>
    <row r="59" s="1" customFormat="1" hidden="1"/>
    <row r="60" s="1" customFormat="1" hidden="1"/>
    <row r="61" s="1" customFormat="1" hidden="1"/>
    <row r="62" s="1" customFormat="1" hidden="1"/>
    <row r="63" s="1" customFormat="1" hidden="1"/>
    <row r="64" s="1" customFormat="1" hidden="1"/>
    <row r="65" s="1" customFormat="1" hidden="1"/>
    <row r="66" s="1" customFormat="1" hidden="1"/>
    <row r="67" s="1" customFormat="1" hidden="1"/>
    <row r="68" s="1" customFormat="1" hidden="1"/>
    <row r="69" s="1" customFormat="1" hidden="1"/>
    <row r="70" s="1" customFormat="1" hidden="1"/>
    <row r="71" s="1" customFormat="1" hidden="1"/>
    <row r="72" s="1" customFormat="1" hidden="1"/>
    <row r="73" s="1" customFormat="1" hidden="1"/>
    <row r="74" s="1" customFormat="1" hidden="1"/>
    <row r="75" s="1" customFormat="1" hidden="1"/>
    <row r="76" s="1" customFormat="1" hidden="1"/>
    <row r="77" s="1" customFormat="1" hidden="1"/>
    <row r="78" s="1" customFormat="1" hidden="1"/>
    <row r="79" s="1" customFormat="1" hidden="1"/>
    <row r="80" s="1" customFormat="1" hidden="1"/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  <row r="96" s="1" customFormat="1" hidden="1"/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pans="1:4" hidden="1">
      <c r="A513" s="1"/>
      <c r="B513" s="1"/>
      <c r="C513" s="1"/>
      <c r="D513" s="1"/>
    </row>
    <row r="514" spans="1:4" hidden="1">
      <c r="A514" s="1"/>
      <c r="B514" s="1"/>
      <c r="C514" s="1"/>
      <c r="D514" s="1"/>
    </row>
    <row r="515" spans="1:4" hidden="1">
      <c r="A515" s="1"/>
      <c r="B515" s="1"/>
      <c r="C515" s="1"/>
      <c r="D515" s="1"/>
    </row>
    <row r="516" spans="1:4" hidden="1">
      <c r="A516" s="1"/>
      <c r="B516" s="1"/>
      <c r="C516" s="1"/>
      <c r="D516" s="1"/>
    </row>
    <row r="517" spans="1:4" hidden="1">
      <c r="A517" s="1"/>
      <c r="B517" s="1"/>
      <c r="C517" s="1"/>
      <c r="D517" s="1"/>
    </row>
    <row r="518" spans="1:4" hidden="1">
      <c r="A518" s="1"/>
      <c r="B518" s="1"/>
      <c r="C518" s="1"/>
      <c r="D518" s="1"/>
    </row>
    <row r="519" spans="1:4" hidden="1">
      <c r="A519" s="1"/>
      <c r="B519" s="1"/>
      <c r="C519" s="1"/>
      <c r="D519" s="1"/>
    </row>
    <row r="520" spans="1:4" hidden="1">
      <c r="A520" s="1"/>
      <c r="B520" s="1"/>
      <c r="C520" s="1"/>
      <c r="D520" s="1"/>
    </row>
    <row r="521" spans="1:4" hidden="1">
      <c r="A521" s="1"/>
      <c r="B521" s="1"/>
      <c r="C521" s="1"/>
      <c r="D521" s="1"/>
    </row>
    <row r="522" spans="1:4" hidden="1">
      <c r="A522" s="1"/>
      <c r="B522" s="1"/>
      <c r="C522" s="1"/>
      <c r="D522" s="1"/>
    </row>
    <row r="523" spans="1:4" hidden="1">
      <c r="A523" s="1"/>
      <c r="B523" s="1"/>
      <c r="C523" s="1"/>
      <c r="D523" s="1"/>
    </row>
    <row r="524" spans="1:4" hidden="1">
      <c r="A524" s="1"/>
      <c r="B524" s="1"/>
      <c r="C524" s="1"/>
      <c r="D524" s="1"/>
    </row>
    <row r="525" spans="1:4" hidden="1">
      <c r="A525" s="1"/>
      <c r="B525" s="1"/>
      <c r="C525" s="1"/>
      <c r="D525" s="1"/>
    </row>
    <row r="526" spans="1:4" hidden="1">
      <c r="A526" s="1"/>
      <c r="B526" s="1"/>
      <c r="C526" s="1"/>
      <c r="D526" s="1"/>
    </row>
    <row r="527" spans="1:4" hidden="1">
      <c r="B527" s="1"/>
      <c r="C527" s="1"/>
      <c r="D527" s="1"/>
    </row>
    <row r="528" spans="1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5" spans="1:4" hidden="1">
      <c r="A535" s="31"/>
    </row>
    <row r="536" spans="1:4" hidden="1">
      <c r="A536" s="31"/>
    </row>
    <row r="537" spans="1:4" hidden="1">
      <c r="A537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A1:A4 A5:B22 C1:XFD22 A23:AY1048576 BA23:XFD1048576 AZ23:AZ9999 AZ10001:AZ1048576" xr:uid="{00000000-0002-0000-0E00-000000000000}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.28515625" style="2" bestFit="1" customWidth="1"/>
    <col min="2" max="2" width="42.140625" style="2" customWidth="1"/>
    <col min="3" max="3" width="13.140625" style="2" customWidth="1"/>
    <col min="4" max="4" width="13.85546875" style="2" customWidth="1"/>
    <col min="5" max="5" width="44" style="1" bestFit="1" customWidth="1"/>
    <col min="6" max="6" width="12" style="1" bestFit="1" customWidth="1"/>
    <col min="7" max="7" width="14.28515625" style="1" customWidth="1"/>
    <col min="8" max="8" width="10.140625" style="1" bestFit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12">
      <c r="A1" s="36" t="s">
        <v>148</v>
      </c>
      <c r="B1" s="36" t="s" vm="1">
        <v>221</v>
      </c>
    </row>
    <row r="2" spans="1:12">
      <c r="A2" s="36" t="s">
        <v>147</v>
      </c>
      <c r="B2" s="36" t="s">
        <v>222</v>
      </c>
    </row>
    <row r="3" spans="1:12">
      <c r="A3" s="36" t="s">
        <v>149</v>
      </c>
      <c r="B3" s="36" t="s">
        <v>223</v>
      </c>
    </row>
    <row r="4" spans="1:12">
      <c r="A4" s="36" t="s">
        <v>150</v>
      </c>
      <c r="B4" s="36">
        <v>9454</v>
      </c>
    </row>
    <row r="5" spans="1:12" ht="18.75">
      <c r="A5" s="146" t="s">
        <v>95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8"/>
    </row>
    <row r="6" spans="1:12" s="3" customFormat="1">
      <c r="A6" s="37" t="s">
        <v>119</v>
      </c>
      <c r="B6" s="38" t="s">
        <v>48</v>
      </c>
      <c r="C6" s="38" t="s">
        <v>121</v>
      </c>
      <c r="D6" s="38" t="s">
        <v>120</v>
      </c>
      <c r="E6" s="38" t="s">
        <v>70</v>
      </c>
      <c r="F6" s="38" t="s">
        <v>106</v>
      </c>
      <c r="G6" s="38" t="s">
        <v>198</v>
      </c>
      <c r="H6" s="38" t="s">
        <v>197</v>
      </c>
      <c r="I6" s="38" t="s">
        <v>114</v>
      </c>
      <c r="J6" s="38" t="s">
        <v>63</v>
      </c>
      <c r="K6" s="38" t="s">
        <v>151</v>
      </c>
      <c r="L6" s="40" t="s">
        <v>153</v>
      </c>
    </row>
    <row r="7" spans="1:12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114" t="s">
        <v>3308</v>
      </c>
      <c r="G7" s="26" t="s">
        <v>205</v>
      </c>
      <c r="H7" s="114" t="s">
        <v>3308</v>
      </c>
      <c r="I7" s="26" t="s">
        <v>201</v>
      </c>
      <c r="J7" s="26" t="s">
        <v>19</v>
      </c>
      <c r="K7" s="26" t="s">
        <v>19</v>
      </c>
      <c r="L7" s="27" t="s">
        <v>19</v>
      </c>
    </row>
    <row r="8" spans="1:12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</row>
    <row r="9" spans="1:12" s="4" customFormat="1" ht="20.25">
      <c r="A9" s="59" t="s">
        <v>31</v>
      </c>
      <c r="B9" s="116" t="s">
        <v>3308</v>
      </c>
      <c r="C9" s="116" t="s">
        <v>3308</v>
      </c>
      <c r="D9" s="116" t="s">
        <v>3308</v>
      </c>
      <c r="E9" s="116" t="s">
        <v>3308</v>
      </c>
      <c r="F9" s="116" t="s">
        <v>3308</v>
      </c>
      <c r="G9" s="116" t="s">
        <v>3308</v>
      </c>
      <c r="H9" s="116" t="s">
        <v>3308</v>
      </c>
      <c r="I9" s="61">
        <v>3369.1708723419997</v>
      </c>
      <c r="J9" s="116" t="s">
        <v>3308</v>
      </c>
      <c r="K9" s="62">
        <f>IFERROR(I9/$I$9,0)</f>
        <v>1</v>
      </c>
      <c r="L9" s="62">
        <f>I9/'סכום נכסי הקרן'!$C$41</f>
        <v>1.0890344301166201E-2</v>
      </c>
    </row>
    <row r="10" spans="1:12">
      <c r="A10" s="63" t="s">
        <v>190</v>
      </c>
      <c r="B10" s="117" t="s">
        <v>3308</v>
      </c>
      <c r="C10" s="117" t="s">
        <v>3308</v>
      </c>
      <c r="D10" s="117" t="s">
        <v>3308</v>
      </c>
      <c r="E10" s="117" t="s">
        <v>3308</v>
      </c>
      <c r="F10" s="117" t="s">
        <v>3308</v>
      </c>
      <c r="G10" s="117" t="s">
        <v>3308</v>
      </c>
      <c r="H10" s="117" t="s">
        <v>3308</v>
      </c>
      <c r="I10" s="66">
        <v>989.48519300599992</v>
      </c>
      <c r="J10" s="117" t="s">
        <v>3308</v>
      </c>
      <c r="K10" s="67">
        <f t="shared" ref="K10:K55" si="0">IFERROR(I10/$I$9,0)</f>
        <v>0.29368804091499895</v>
      </c>
      <c r="L10" s="67">
        <f>I10/'סכום נכסי הקרן'!$C$41</f>
        <v>3.1983638826993252E-3</v>
      </c>
    </row>
    <row r="11" spans="1:12">
      <c r="A11" s="69" t="s">
        <v>1904</v>
      </c>
      <c r="B11" s="54">
        <v>9114</v>
      </c>
      <c r="C11" s="70" t="s">
        <v>29</v>
      </c>
      <c r="D11" s="54" t="s">
        <v>1905</v>
      </c>
      <c r="E11" s="70" t="s">
        <v>1309</v>
      </c>
      <c r="F11" s="70" t="s">
        <v>134</v>
      </c>
      <c r="G11" s="72">
        <v>410.44</v>
      </c>
      <c r="H11" s="72">
        <v>782.57029999999997</v>
      </c>
      <c r="I11" s="72">
        <v>11.649850000000001</v>
      </c>
      <c r="J11" s="73">
        <v>4.9341505368888102E-5</v>
      </c>
      <c r="K11" s="73">
        <f t="shared" si="0"/>
        <v>3.4577795076038641E-3</v>
      </c>
      <c r="L11" s="73">
        <f>I11/'סכום נכסי הקרן'!$C$41</f>
        <v>3.7656409355323015E-5</v>
      </c>
    </row>
    <row r="12" spans="1:12">
      <c r="A12" s="69" t="s">
        <v>1906</v>
      </c>
      <c r="B12" s="54">
        <v>8423</v>
      </c>
      <c r="C12" s="70" t="s">
        <v>29</v>
      </c>
      <c r="D12" s="54" t="s">
        <v>1907</v>
      </c>
      <c r="E12" s="70" t="s">
        <v>568</v>
      </c>
      <c r="F12" s="70" t="s">
        <v>134</v>
      </c>
      <c r="G12" s="72">
        <v>394665.99</v>
      </c>
      <c r="H12" s="72">
        <v>0</v>
      </c>
      <c r="I12" s="72">
        <v>0</v>
      </c>
      <c r="J12" s="73">
        <v>8.0285528367113511E-5</v>
      </c>
      <c r="K12" s="73">
        <f t="shared" ref="K12:K34" si="1">IFERROR(I12/$I$9,0)</f>
        <v>0</v>
      </c>
      <c r="L12" s="73">
        <f>I12/'סכום נכסי הקרן'!$C$41</f>
        <v>0</v>
      </c>
    </row>
    <row r="13" spans="1:12">
      <c r="A13" s="69" t="s">
        <v>1908</v>
      </c>
      <c r="B13" s="54">
        <v>8113</v>
      </c>
      <c r="C13" s="70" t="s">
        <v>29</v>
      </c>
      <c r="D13" s="54" t="s">
        <v>1909</v>
      </c>
      <c r="E13" s="70" t="s">
        <v>157</v>
      </c>
      <c r="F13" s="70" t="s">
        <v>134</v>
      </c>
      <c r="G13" s="72">
        <v>3982</v>
      </c>
      <c r="H13" s="72">
        <v>6.9478</v>
      </c>
      <c r="I13" s="72">
        <v>1.00345</v>
      </c>
      <c r="J13" s="73">
        <v>4.6509759997916364E-5</v>
      </c>
      <c r="K13" s="73">
        <f t="shared" si="1"/>
        <v>2.978329203298838E-4</v>
      </c>
      <c r="L13" s="73">
        <f>I13/'סכום נכסי הקרן'!$C$41</f>
        <v>3.2435030466142376E-6</v>
      </c>
    </row>
    <row r="14" spans="1:12">
      <c r="A14" s="69" t="s">
        <v>1910</v>
      </c>
      <c r="B14" s="54">
        <v>8460</v>
      </c>
      <c r="C14" s="70" t="s">
        <v>29</v>
      </c>
      <c r="D14" s="54" t="s">
        <v>1911</v>
      </c>
      <c r="E14" s="70" t="s">
        <v>1309</v>
      </c>
      <c r="F14" s="70" t="s">
        <v>134</v>
      </c>
      <c r="G14" s="72">
        <v>1523.33</v>
      </c>
      <c r="H14" s="72">
        <v>276.87139999999999</v>
      </c>
      <c r="I14" s="72">
        <v>15.29749</v>
      </c>
      <c r="J14" s="73">
        <v>1.3325414928742275E-4</v>
      </c>
      <c r="K14" s="73">
        <f t="shared" si="1"/>
        <v>4.5404316312892467E-3</v>
      </c>
      <c r="L14" s="73">
        <f>I14/'סכום נכסי הקרן'!$C$41</f>
        <v>4.9446863740645604E-5</v>
      </c>
    </row>
    <row r="15" spans="1:12">
      <c r="A15" s="69" t="s">
        <v>1912</v>
      </c>
      <c r="B15" s="54">
        <v>8525</v>
      </c>
      <c r="C15" s="70" t="s">
        <v>29</v>
      </c>
      <c r="D15" s="54" t="s">
        <v>1913</v>
      </c>
      <c r="E15" s="70" t="s">
        <v>1309</v>
      </c>
      <c r="F15" s="70" t="s">
        <v>134</v>
      </c>
      <c r="G15" s="72">
        <v>588.92999999999995</v>
      </c>
      <c r="H15" s="72">
        <v>580.07950000000005</v>
      </c>
      <c r="I15" s="72">
        <v>12.39077</v>
      </c>
      <c r="J15" s="73">
        <v>5.8771970763063681E-5</v>
      </c>
      <c r="K15" s="73">
        <f t="shared" si="1"/>
        <v>3.6776911796660666E-3</v>
      </c>
      <c r="L15" s="73">
        <f>I15/'סכום נכסי הקרן'!$C$41</f>
        <v>4.0051323179925556E-5</v>
      </c>
    </row>
    <row r="16" spans="1:12">
      <c r="A16" s="69" t="s">
        <v>1914</v>
      </c>
      <c r="B16" s="54">
        <v>9326</v>
      </c>
      <c r="C16" s="70" t="s">
        <v>29</v>
      </c>
      <c r="D16" s="54" t="s">
        <v>1915</v>
      </c>
      <c r="E16" s="70" t="s">
        <v>1473</v>
      </c>
      <c r="F16" s="70" t="s">
        <v>134</v>
      </c>
      <c r="G16" s="72">
        <v>754.09412399999997</v>
      </c>
      <c r="H16" s="72">
        <v>100</v>
      </c>
      <c r="I16" s="72">
        <v>2.7350993880000001</v>
      </c>
      <c r="J16" s="73">
        <v>3.7704706199999999E-7</v>
      </c>
      <c r="K16" s="73">
        <f t="shared" si="1"/>
        <v>8.1180192149137281E-4</v>
      </c>
      <c r="L16" s="73">
        <f>I16/'סכום נכסי הקרן'!$C$41</f>
        <v>8.8408024293893433E-6</v>
      </c>
    </row>
    <row r="17" spans="1:12">
      <c r="A17" s="69" t="s">
        <v>1916</v>
      </c>
      <c r="B17" s="54">
        <v>8561</v>
      </c>
      <c r="C17" s="70" t="s">
        <v>29</v>
      </c>
      <c r="D17" s="54" t="s">
        <v>1917</v>
      </c>
      <c r="E17" s="70" t="s">
        <v>606</v>
      </c>
      <c r="F17" s="70" t="s">
        <v>135</v>
      </c>
      <c r="G17" s="72">
        <v>124695.3</v>
      </c>
      <c r="H17" s="72">
        <v>101.422769</v>
      </c>
      <c r="I17" s="72">
        <v>126.46946000000001</v>
      </c>
      <c r="J17" s="73">
        <v>1.9211388406072263E-4</v>
      </c>
      <c r="K17" s="73">
        <f t="shared" si="1"/>
        <v>3.7537265039955588E-2</v>
      </c>
      <c r="L17" s="73">
        <f>I17/'סכום נכסי הקרן'!$C$41</f>
        <v>4.0879374040924559E-4</v>
      </c>
    </row>
    <row r="18" spans="1:12">
      <c r="A18" s="69" t="s">
        <v>1918</v>
      </c>
      <c r="B18" s="54">
        <v>9398</v>
      </c>
      <c r="C18" s="70" t="s">
        <v>29</v>
      </c>
      <c r="D18" s="54" t="s">
        <v>1919</v>
      </c>
      <c r="E18" s="70" t="s">
        <v>1473</v>
      </c>
      <c r="F18" s="70" t="s">
        <v>134</v>
      </c>
      <c r="G18" s="72">
        <v>754.09412399999997</v>
      </c>
      <c r="H18" s="72">
        <v>100</v>
      </c>
      <c r="I18" s="72">
        <v>2.7350993880000001</v>
      </c>
      <c r="J18" s="73">
        <v>3.7704706199999999E-7</v>
      </c>
      <c r="K18" s="73">
        <f t="shared" si="1"/>
        <v>8.1180192149137281E-4</v>
      </c>
      <c r="L18" s="73">
        <f>I18/'סכום נכסי הקרן'!$C$41</f>
        <v>8.8408024293893433E-6</v>
      </c>
    </row>
    <row r="19" spans="1:12">
      <c r="A19" s="69" t="s">
        <v>1920</v>
      </c>
      <c r="B19" s="54">
        <v>9113</v>
      </c>
      <c r="C19" s="70" t="s">
        <v>29</v>
      </c>
      <c r="D19" s="54" t="s">
        <v>1921</v>
      </c>
      <c r="E19" s="70" t="s">
        <v>3194</v>
      </c>
      <c r="F19" s="70" t="s">
        <v>135</v>
      </c>
      <c r="G19" s="72">
        <v>6610.5705649999991</v>
      </c>
      <c r="H19" s="72">
        <v>2251.7957999999999</v>
      </c>
      <c r="I19" s="72">
        <v>148.85655036099999</v>
      </c>
      <c r="J19" s="73">
        <v>2.6371003336693157E-4</v>
      </c>
      <c r="K19" s="73">
        <f t="shared" si="1"/>
        <v>4.4181953365139318E-2</v>
      </c>
      <c r="L19" s="73">
        <f>I19/'סכום נכסי הקרן'!$C$41</f>
        <v>4.8115668404443584E-4</v>
      </c>
    </row>
    <row r="20" spans="1:12">
      <c r="A20" s="69" t="s">
        <v>1922</v>
      </c>
      <c r="B20" s="54">
        <v>9266</v>
      </c>
      <c r="C20" s="70" t="s">
        <v>29</v>
      </c>
      <c r="D20" s="54" t="s">
        <v>1921</v>
      </c>
      <c r="E20" s="70" t="s">
        <v>3194</v>
      </c>
      <c r="F20" s="70" t="s">
        <v>135</v>
      </c>
      <c r="G20" s="72">
        <v>168407.30942199996</v>
      </c>
      <c r="H20" s="72">
        <v>94.647599999999997</v>
      </c>
      <c r="I20" s="72">
        <v>159.39347659100002</v>
      </c>
      <c r="J20" s="73">
        <v>3.2138182505203736E-4</v>
      </c>
      <c r="K20" s="73">
        <f t="shared" si="1"/>
        <v>4.7309407159928756E-2</v>
      </c>
      <c r="L20" s="73">
        <f>I20/'סכום נכסי הקרן'!$C$41</f>
        <v>5.1521573265568164E-4</v>
      </c>
    </row>
    <row r="21" spans="1:12">
      <c r="A21" s="69" t="s">
        <v>1923</v>
      </c>
      <c r="B21" s="54">
        <v>8652</v>
      </c>
      <c r="C21" s="70" t="s">
        <v>29</v>
      </c>
      <c r="D21" s="54" t="s">
        <v>1924</v>
      </c>
      <c r="E21" s="70" t="s">
        <v>1309</v>
      </c>
      <c r="F21" s="70" t="s">
        <v>134</v>
      </c>
      <c r="G21" s="72">
        <v>2117.8000000000002</v>
      </c>
      <c r="H21" s="72">
        <v>871.16980000000001</v>
      </c>
      <c r="I21" s="72">
        <v>66.916809999999998</v>
      </c>
      <c r="J21" s="73">
        <v>1.1360833380310946E-5</v>
      </c>
      <c r="K21" s="73">
        <f t="shared" si="1"/>
        <v>1.9861506743195947E-2</v>
      </c>
      <c r="L21" s="73">
        <f>I21/'סכום נכסי הקרן'!$C$41</f>
        <v>2.1629864677333806E-4</v>
      </c>
    </row>
    <row r="22" spans="1:12">
      <c r="A22" s="69" t="s">
        <v>1925</v>
      </c>
      <c r="B22" s="54">
        <v>9152</v>
      </c>
      <c r="C22" s="70" t="s">
        <v>29</v>
      </c>
      <c r="D22" s="54" t="s">
        <v>1926</v>
      </c>
      <c r="E22" s="70" t="s">
        <v>1473</v>
      </c>
      <c r="F22" s="70" t="s">
        <v>134</v>
      </c>
      <c r="G22" s="72">
        <v>754.09412399999997</v>
      </c>
      <c r="H22" s="72">
        <v>100</v>
      </c>
      <c r="I22" s="72">
        <v>2.7350993880000001</v>
      </c>
      <c r="J22" s="73">
        <v>3.7704706199999999E-7</v>
      </c>
      <c r="K22" s="73">
        <f t="shared" si="1"/>
        <v>8.1180192149137281E-4</v>
      </c>
      <c r="L22" s="73">
        <f>I22/'סכום נכסי הקרן'!$C$41</f>
        <v>8.8408024293893433E-6</v>
      </c>
    </row>
    <row r="23" spans="1:12">
      <c r="A23" s="69" t="s">
        <v>1927</v>
      </c>
      <c r="B23" s="54">
        <v>9262</v>
      </c>
      <c r="C23" s="70" t="s">
        <v>29</v>
      </c>
      <c r="D23" s="54" t="s">
        <v>1928</v>
      </c>
      <c r="E23" s="70" t="s">
        <v>1473</v>
      </c>
      <c r="F23" s="70" t="s">
        <v>134</v>
      </c>
      <c r="G23" s="72">
        <v>754.09412399999997</v>
      </c>
      <c r="H23" s="72">
        <v>100</v>
      </c>
      <c r="I23" s="72">
        <v>2.7350993880000001</v>
      </c>
      <c r="J23" s="73">
        <v>3.7704706199999999E-7</v>
      </c>
      <c r="K23" s="73">
        <f t="shared" si="1"/>
        <v>8.1180192149137281E-4</v>
      </c>
      <c r="L23" s="73">
        <f>I23/'סכום נכסי הקרן'!$C$41</f>
        <v>8.8408024293893433E-6</v>
      </c>
    </row>
    <row r="24" spans="1:12">
      <c r="A24" s="69" t="s">
        <v>1929</v>
      </c>
      <c r="B24" s="54">
        <v>8838</v>
      </c>
      <c r="C24" s="70" t="s">
        <v>29</v>
      </c>
      <c r="D24" s="54" t="s">
        <v>1930</v>
      </c>
      <c r="E24" s="70" t="s">
        <v>456</v>
      </c>
      <c r="F24" s="70" t="s">
        <v>134</v>
      </c>
      <c r="G24" s="72">
        <v>540.44538799999998</v>
      </c>
      <c r="H24" s="72">
        <v>1196.0574999999999</v>
      </c>
      <c r="I24" s="72">
        <v>23.445064384000005</v>
      </c>
      <c r="J24" s="73">
        <v>2.2901355934857498E-5</v>
      </c>
      <c r="K24" s="73">
        <f t="shared" si="1"/>
        <v>6.9587044624135437E-3</v>
      </c>
      <c r="L24" s="73">
        <f>I24/'סכום נכסי הקרן'!$C$41</f>
        <v>7.5782687485745145E-5</v>
      </c>
    </row>
    <row r="25" spans="1:12">
      <c r="A25" s="69" t="s">
        <v>1931</v>
      </c>
      <c r="B25" s="54" t="s">
        <v>1932</v>
      </c>
      <c r="C25" s="70" t="s">
        <v>29</v>
      </c>
      <c r="D25" s="54" t="s">
        <v>1933</v>
      </c>
      <c r="E25" s="70" t="s">
        <v>1155</v>
      </c>
      <c r="F25" s="70" t="s">
        <v>135</v>
      </c>
      <c r="G25" s="72">
        <v>29645</v>
      </c>
      <c r="H25" s="72">
        <v>9.9999999999999995E-7</v>
      </c>
      <c r="I25" s="72">
        <v>2.9999999999999997E-5</v>
      </c>
      <c r="J25" s="73">
        <v>5.1380714168783179E-5</v>
      </c>
      <c r="K25" s="73">
        <f t="shared" si="1"/>
        <v>8.9042678856908797E-9</v>
      </c>
      <c r="L25" s="73">
        <f>I25/'סכום נכסי הקרן'!$C$41</f>
        <v>9.6970543024990896E-11</v>
      </c>
    </row>
    <row r="26" spans="1:12">
      <c r="A26" s="69" t="s">
        <v>1934</v>
      </c>
      <c r="B26" s="54">
        <v>8726</v>
      </c>
      <c r="C26" s="70" t="s">
        <v>29</v>
      </c>
      <c r="D26" s="54" t="s">
        <v>1935</v>
      </c>
      <c r="E26" s="70" t="s">
        <v>3195</v>
      </c>
      <c r="F26" s="70" t="s">
        <v>134</v>
      </c>
      <c r="G26" s="72">
        <v>2043.35</v>
      </c>
      <c r="H26" s="72">
        <v>371.23939999999999</v>
      </c>
      <c r="I26" s="72">
        <v>27.51341</v>
      </c>
      <c r="J26" s="73">
        <v>6.8339826466907921E-7</v>
      </c>
      <c r="K26" s="73">
        <f t="shared" si="1"/>
        <v>8.166225769628211E-3</v>
      </c>
      <c r="L26" s="73">
        <f>I26/'סכום נכסי הקרן'!$C$41</f>
        <v>8.8933010272307172E-5</v>
      </c>
    </row>
    <row r="27" spans="1:12">
      <c r="A27" s="69" t="s">
        <v>1936</v>
      </c>
      <c r="B27" s="54">
        <v>8631</v>
      </c>
      <c r="C27" s="70" t="s">
        <v>29</v>
      </c>
      <c r="D27" s="54" t="s">
        <v>1937</v>
      </c>
      <c r="E27" s="70" t="s">
        <v>1309</v>
      </c>
      <c r="F27" s="70" t="s">
        <v>134</v>
      </c>
      <c r="G27" s="72">
        <v>1694.46</v>
      </c>
      <c r="H27" s="72">
        <v>362.90620000000001</v>
      </c>
      <c r="I27" s="72">
        <v>22.303509999999999</v>
      </c>
      <c r="J27" s="73">
        <v>3.3319491322361692E-5</v>
      </c>
      <c r="K27" s="73">
        <f t="shared" si="1"/>
        <v>6.6198809277061808E-3</v>
      </c>
      <c r="L27" s="73">
        <f>I27/'סכום נכסי הקרן'!$C$41</f>
        <v>7.2092782535443834E-5</v>
      </c>
    </row>
    <row r="28" spans="1:12">
      <c r="A28" s="69" t="s">
        <v>1938</v>
      </c>
      <c r="B28" s="54">
        <v>8603</v>
      </c>
      <c r="C28" s="70" t="s">
        <v>29</v>
      </c>
      <c r="D28" s="54" t="s">
        <v>1939</v>
      </c>
      <c r="E28" s="70" t="s">
        <v>1309</v>
      </c>
      <c r="F28" s="70" t="s">
        <v>134</v>
      </c>
      <c r="G28" s="72">
        <v>9.15</v>
      </c>
      <c r="H28" s="72">
        <v>0</v>
      </c>
      <c r="I28" s="72">
        <v>0</v>
      </c>
      <c r="J28" s="73">
        <v>1.1400762468042045E-4</v>
      </c>
      <c r="K28" s="73">
        <f t="shared" si="1"/>
        <v>0</v>
      </c>
      <c r="L28" s="73">
        <f>I28/'סכום נכסי הקרן'!$C$41</f>
        <v>0</v>
      </c>
    </row>
    <row r="29" spans="1:12">
      <c r="A29" s="69" t="s">
        <v>1940</v>
      </c>
      <c r="B29" s="54">
        <v>9151</v>
      </c>
      <c r="C29" s="70" t="s">
        <v>29</v>
      </c>
      <c r="D29" s="54" t="s">
        <v>1941</v>
      </c>
      <c r="E29" s="70" t="s">
        <v>3191</v>
      </c>
      <c r="F29" s="70" t="s">
        <v>134</v>
      </c>
      <c r="G29" s="72">
        <v>5467</v>
      </c>
      <c r="H29" s="72">
        <v>101.625</v>
      </c>
      <c r="I29" s="72">
        <v>20.151029999999999</v>
      </c>
      <c r="J29" s="73">
        <v>6.8337500000000004E-7</v>
      </c>
      <c r="K29" s="73">
        <f t="shared" si="1"/>
        <v>5.9810056430864506E-3</v>
      </c>
      <c r="L29" s="73">
        <f>I29/'סכום נכסי הקרן'!$C$41</f>
        <v>6.513521072042942E-5</v>
      </c>
    </row>
    <row r="30" spans="1:12">
      <c r="A30" s="69" t="s">
        <v>1942</v>
      </c>
      <c r="B30" s="54">
        <v>8824</v>
      </c>
      <c r="C30" s="70" t="s">
        <v>29</v>
      </c>
      <c r="D30" s="54" t="s">
        <v>1943</v>
      </c>
      <c r="E30" s="70" t="s">
        <v>1473</v>
      </c>
      <c r="F30" s="70" t="s">
        <v>135</v>
      </c>
      <c r="G30" s="72">
        <v>75.417440999999997</v>
      </c>
      <c r="H30" s="72">
        <v>3904.375</v>
      </c>
      <c r="I30" s="72">
        <v>2.9445797309999997</v>
      </c>
      <c r="J30" s="73">
        <v>9.0500919787904333E-5</v>
      </c>
      <c r="K30" s="73">
        <f t="shared" si="1"/>
        <v>8.739775578533197E-4</v>
      </c>
      <c r="L30" s="73">
        <f>I30/'סכום נכסי הקרן'!$C$41</f>
        <v>9.5179165165150546E-6</v>
      </c>
    </row>
    <row r="31" spans="1:12">
      <c r="A31" s="69" t="s">
        <v>1944</v>
      </c>
      <c r="B31" s="54">
        <v>9068</v>
      </c>
      <c r="C31" s="70" t="s">
        <v>29</v>
      </c>
      <c r="D31" s="54" t="s">
        <v>1945</v>
      </c>
      <c r="E31" s="70" t="s">
        <v>657</v>
      </c>
      <c r="F31" s="70" t="s">
        <v>135</v>
      </c>
      <c r="G31" s="72">
        <v>187441.24</v>
      </c>
      <c r="H31" s="72">
        <v>94.443299999999994</v>
      </c>
      <c r="I31" s="72">
        <v>177.02569</v>
      </c>
      <c r="J31" s="73">
        <v>4.0962721688248877E-4</v>
      </c>
      <c r="K31" s="73">
        <f t="shared" si="1"/>
        <v>5.2542805546975643E-2</v>
      </c>
      <c r="L31" s="73">
        <f>I31/'סכום נכסי הקרן'!$C$41</f>
        <v>5.722092429557901E-4</v>
      </c>
    </row>
    <row r="32" spans="1:12">
      <c r="A32" s="69" t="s">
        <v>1946</v>
      </c>
      <c r="B32" s="54">
        <v>8803</v>
      </c>
      <c r="C32" s="70" t="s">
        <v>29</v>
      </c>
      <c r="D32" s="54" t="s">
        <v>1947</v>
      </c>
      <c r="E32" s="70" t="s">
        <v>657</v>
      </c>
      <c r="F32" s="70" t="s">
        <v>136</v>
      </c>
      <c r="G32" s="72">
        <v>11962.27</v>
      </c>
      <c r="H32" s="72">
        <v>135.25479999999999</v>
      </c>
      <c r="I32" s="72">
        <v>64.905839999999998</v>
      </c>
      <c r="J32" s="73">
        <v>7.9135955112696649E-4</v>
      </c>
      <c r="K32" s="73">
        <f t="shared" si="1"/>
        <v>1.926463289019302E-2</v>
      </c>
      <c r="L32" s="73">
        <f>I32/'סכום נכסי הקרן'!$C$41</f>
        <v>2.0979848500977252E-4</v>
      </c>
    </row>
    <row r="33" spans="1:12">
      <c r="A33" s="69" t="s">
        <v>1948</v>
      </c>
      <c r="B33" s="54">
        <v>9527</v>
      </c>
      <c r="C33" s="70" t="s">
        <v>29</v>
      </c>
      <c r="D33" s="54" t="s">
        <v>1949</v>
      </c>
      <c r="E33" s="70" t="s">
        <v>657</v>
      </c>
      <c r="F33" s="70" t="s">
        <v>135</v>
      </c>
      <c r="G33" s="72">
        <v>60974.595498000002</v>
      </c>
      <c r="H33" s="72">
        <v>100</v>
      </c>
      <c r="I33" s="72">
        <v>60.974595497999999</v>
      </c>
      <c r="J33" s="73">
        <v>5.2416757525367973E-4</v>
      </c>
      <c r="K33" s="73">
        <f t="shared" si="1"/>
        <v>1.8097804417861105E-2</v>
      </c>
      <c r="L33" s="73">
        <f>I33/'סכום נכסי הקרן'!$C$41</f>
        <v>1.9709132120567419E-4</v>
      </c>
    </row>
    <row r="34" spans="1:12">
      <c r="A34" s="69" t="s">
        <v>1950</v>
      </c>
      <c r="B34" s="54">
        <v>9552</v>
      </c>
      <c r="C34" s="70" t="s">
        <v>29</v>
      </c>
      <c r="D34" s="54" t="s">
        <v>1949</v>
      </c>
      <c r="E34" s="70" t="s">
        <v>657</v>
      </c>
      <c r="F34" s="70" t="s">
        <v>135</v>
      </c>
      <c r="G34" s="72">
        <v>37303.188888999997</v>
      </c>
      <c r="H34" s="72">
        <v>100</v>
      </c>
      <c r="I34" s="72">
        <v>37.303188888999998</v>
      </c>
      <c r="J34" s="73">
        <v>9.8803040686254681E-5</v>
      </c>
      <c r="K34" s="73">
        <f t="shared" si="1"/>
        <v>1.1071919561939453E-2</v>
      </c>
      <c r="L34" s="73">
        <f>I34/'סכום נכסי הקרן'!$C$41</f>
        <v>1.2057701610433791E-4</v>
      </c>
    </row>
    <row r="35" spans="1:12">
      <c r="A35" s="119" t="s">
        <v>3308</v>
      </c>
      <c r="B35" s="118" t="s">
        <v>3308</v>
      </c>
      <c r="C35" s="118" t="s">
        <v>3308</v>
      </c>
      <c r="D35" s="118" t="s">
        <v>3308</v>
      </c>
      <c r="E35" s="118" t="s">
        <v>3308</v>
      </c>
      <c r="F35" s="118" t="s">
        <v>3308</v>
      </c>
      <c r="G35" s="118" t="s">
        <v>3308</v>
      </c>
      <c r="H35" s="118" t="s">
        <v>3308</v>
      </c>
      <c r="I35" s="118" t="s">
        <v>3308</v>
      </c>
      <c r="J35" s="118" t="s">
        <v>3308</v>
      </c>
      <c r="K35" s="118" t="s">
        <v>3308</v>
      </c>
      <c r="L35" s="118" t="s">
        <v>3308</v>
      </c>
    </row>
    <row r="36" spans="1:12">
      <c r="A36" s="63" t="s">
        <v>189</v>
      </c>
      <c r="B36" s="117" t="s">
        <v>3308</v>
      </c>
      <c r="C36" s="117" t="s">
        <v>3308</v>
      </c>
      <c r="D36" s="117" t="s">
        <v>3308</v>
      </c>
      <c r="E36" s="117" t="s">
        <v>3308</v>
      </c>
      <c r="F36" s="117" t="s">
        <v>3308</v>
      </c>
      <c r="G36" s="117" t="s">
        <v>3308</v>
      </c>
      <c r="H36" s="117" t="s">
        <v>3308</v>
      </c>
      <c r="I36" s="66">
        <v>2379.6856793359998</v>
      </c>
      <c r="J36" s="117" t="s">
        <v>3308</v>
      </c>
      <c r="K36" s="67">
        <f t="shared" si="0"/>
        <v>0.706311959085001</v>
      </c>
      <c r="L36" s="67">
        <f>I36/'סכום נכסי הקרן'!$C$41</f>
        <v>7.6919804184668759E-3</v>
      </c>
    </row>
    <row r="37" spans="1:12">
      <c r="A37" s="68" t="s">
        <v>68</v>
      </c>
      <c r="B37" s="117" t="s">
        <v>3308</v>
      </c>
      <c r="C37" s="117" t="s">
        <v>3308</v>
      </c>
      <c r="D37" s="117" t="s">
        <v>3308</v>
      </c>
      <c r="E37" s="117" t="s">
        <v>3308</v>
      </c>
      <c r="F37" s="117" t="s">
        <v>3308</v>
      </c>
      <c r="G37" s="117" t="s">
        <v>3308</v>
      </c>
      <c r="H37" s="117" t="s">
        <v>3308</v>
      </c>
      <c r="I37" s="66">
        <v>2379.6856793359998</v>
      </c>
      <c r="J37" s="117" t="s">
        <v>3308</v>
      </c>
      <c r="K37" s="67">
        <f t="shared" si="0"/>
        <v>0.706311959085001</v>
      </c>
      <c r="L37" s="67">
        <f>I37/'סכום נכסי הקרן'!$C$41</f>
        <v>7.6919804184668759E-3</v>
      </c>
    </row>
    <row r="38" spans="1:12">
      <c r="A38" s="69" t="s">
        <v>1951</v>
      </c>
      <c r="B38" s="54">
        <v>7983</v>
      </c>
      <c r="C38" s="70" t="s">
        <v>29</v>
      </c>
      <c r="D38" s="118" t="s">
        <v>3308</v>
      </c>
      <c r="E38" s="70" t="s">
        <v>836</v>
      </c>
      <c r="F38" s="70" t="s">
        <v>134</v>
      </c>
      <c r="G38" s="72">
        <v>423.71</v>
      </c>
      <c r="H38" s="72">
        <v>2257.4877000000001</v>
      </c>
      <c r="I38" s="72">
        <v>34.692879999999995</v>
      </c>
      <c r="J38" s="73">
        <v>2.0990143078052248E-7</v>
      </c>
      <c r="K38" s="73">
        <f t="shared" si="0"/>
        <v>1.0297156574870915E-2</v>
      </c>
      <c r="L38" s="73">
        <f>I38/'סכום נכסי הקרן'!$C$41</f>
        <v>1.1213958042336153E-4</v>
      </c>
    </row>
    <row r="39" spans="1:12">
      <c r="A39" s="69" t="s">
        <v>1952</v>
      </c>
      <c r="B39" s="54">
        <v>9035</v>
      </c>
      <c r="C39" s="70" t="s">
        <v>29</v>
      </c>
      <c r="D39" s="118" t="s">
        <v>3308</v>
      </c>
      <c r="E39" s="70" t="s">
        <v>3186</v>
      </c>
      <c r="F39" s="70" t="s">
        <v>136</v>
      </c>
      <c r="G39" s="72">
        <v>13458</v>
      </c>
      <c r="H39" s="72">
        <v>170.38409999999999</v>
      </c>
      <c r="I39" s="72">
        <v>91.98715</v>
      </c>
      <c r="J39" s="73">
        <v>1.8355256974969043E-4</v>
      </c>
      <c r="K39" s="73">
        <f t="shared" si="0"/>
        <v>2.7302607521374332E-2</v>
      </c>
      <c r="L39" s="73">
        <f>I39/'סכום נכסי הקרן'!$C$41</f>
        <v>2.9733479622737641E-4</v>
      </c>
    </row>
    <row r="40" spans="1:12">
      <c r="A40" s="69" t="s">
        <v>1953</v>
      </c>
      <c r="B40" s="54">
        <v>8459</v>
      </c>
      <c r="C40" s="70" t="s">
        <v>29</v>
      </c>
      <c r="D40" s="118" t="s">
        <v>3308</v>
      </c>
      <c r="E40" s="70" t="s">
        <v>3186</v>
      </c>
      <c r="F40" s="70" t="s">
        <v>134</v>
      </c>
      <c r="G40" s="72">
        <v>62372.19</v>
      </c>
      <c r="H40" s="72">
        <v>218.5812</v>
      </c>
      <c r="I40" s="72">
        <v>494.48298</v>
      </c>
      <c r="J40" s="73">
        <v>1.3361793687239075E-4</v>
      </c>
      <c r="K40" s="73">
        <f t="shared" si="0"/>
        <v>0.14676696396115754</v>
      </c>
      <c r="L40" s="73">
        <f>I40/'סכום נכסי הקרן'!$C$41</f>
        <v>1.5983427695738573E-3</v>
      </c>
    </row>
    <row r="41" spans="1:12">
      <c r="A41" s="69" t="s">
        <v>1954</v>
      </c>
      <c r="B41" s="54">
        <v>8564</v>
      </c>
      <c r="C41" s="70" t="s">
        <v>29</v>
      </c>
      <c r="D41" s="118" t="s">
        <v>3308</v>
      </c>
      <c r="E41" s="70" t="s">
        <v>3074</v>
      </c>
      <c r="F41" s="70" t="s">
        <v>134</v>
      </c>
      <c r="G41" s="72">
        <v>85.36</v>
      </c>
      <c r="H41" s="72">
        <v>17429.450400000002</v>
      </c>
      <c r="I41" s="72">
        <v>53.961709999999997</v>
      </c>
      <c r="J41" s="73">
        <v>1.3421875656618016E-5</v>
      </c>
      <c r="K41" s="73">
        <f t="shared" si="0"/>
        <v>1.601631738033215E-2</v>
      </c>
      <c r="L41" s="73">
        <f>I41/'סכום נכסי הקרן'!$C$41</f>
        <v>1.744232107085694E-4</v>
      </c>
    </row>
    <row r="42" spans="1:12">
      <c r="A42" s="69" t="s">
        <v>1955</v>
      </c>
      <c r="B42" s="54">
        <v>8568</v>
      </c>
      <c r="C42" s="70" t="s">
        <v>29</v>
      </c>
      <c r="D42" s="118" t="s">
        <v>3308</v>
      </c>
      <c r="E42" s="70" t="s">
        <v>3186</v>
      </c>
      <c r="F42" s="70" t="s">
        <v>134</v>
      </c>
      <c r="G42" s="72">
        <v>60057.11</v>
      </c>
      <c r="H42" s="72">
        <v>96.480900000000005</v>
      </c>
      <c r="I42" s="72">
        <v>210.16157999999999</v>
      </c>
      <c r="J42" s="73">
        <v>2.5053376609805858E-4</v>
      </c>
      <c r="K42" s="73">
        <f t="shared" si="0"/>
        <v>6.2377833586668499E-2</v>
      </c>
      <c r="L42" s="73">
        <f>I42/'סכום נכסי הקרן'!$C$41</f>
        <v>6.7931608451966895E-4</v>
      </c>
    </row>
    <row r="43" spans="1:12">
      <c r="A43" s="69" t="s">
        <v>1956</v>
      </c>
      <c r="B43" s="54">
        <v>8932</v>
      </c>
      <c r="C43" s="70" t="s">
        <v>29</v>
      </c>
      <c r="D43" s="118" t="s">
        <v>3308</v>
      </c>
      <c r="E43" s="70" t="s">
        <v>3186</v>
      </c>
      <c r="F43" s="70" t="s">
        <v>134</v>
      </c>
      <c r="G43" s="72">
        <v>6092.09</v>
      </c>
      <c r="H43" s="72">
        <v>100</v>
      </c>
      <c r="I43" s="72">
        <v>22.09601</v>
      </c>
      <c r="J43" s="73">
        <v>1.5031770463060602E-4</v>
      </c>
      <c r="K43" s="73">
        <f t="shared" si="0"/>
        <v>6.5582930748301523E-3</v>
      </c>
      <c r="L43" s="73">
        <f>I43/'סכום נכסי הקרן'!$C$41</f>
        <v>7.1422069612854308E-5</v>
      </c>
    </row>
    <row r="44" spans="1:12">
      <c r="A44" s="69" t="s">
        <v>1957</v>
      </c>
      <c r="B44" s="54">
        <v>8783</v>
      </c>
      <c r="C44" s="70" t="s">
        <v>29</v>
      </c>
      <c r="D44" s="118" t="s">
        <v>3308</v>
      </c>
      <c r="E44" s="70" t="s">
        <v>3182</v>
      </c>
      <c r="F44" s="70" t="s">
        <v>134</v>
      </c>
      <c r="G44" s="72">
        <v>92282.86</v>
      </c>
      <c r="H44" s="72">
        <v>85.438999999999993</v>
      </c>
      <c r="I44" s="72">
        <v>285.97280999999998</v>
      </c>
      <c r="J44" s="73">
        <v>3.1572737354782231E-4</v>
      </c>
      <c r="K44" s="73">
        <f t="shared" si="0"/>
        <v>8.4879283608792669E-2</v>
      </c>
      <c r="L44" s="73">
        <f>I44/'סכום נכסי הקרן'!$C$41</f>
        <v>9.2436462253608497E-4</v>
      </c>
    </row>
    <row r="45" spans="1:12">
      <c r="A45" s="69" t="s">
        <v>1958</v>
      </c>
      <c r="B45" s="54">
        <v>9116</v>
      </c>
      <c r="C45" s="70" t="s">
        <v>29</v>
      </c>
      <c r="D45" s="118" t="s">
        <v>3308</v>
      </c>
      <c r="E45" s="70" t="s">
        <v>3186</v>
      </c>
      <c r="F45" s="70" t="s">
        <v>136</v>
      </c>
      <c r="G45" s="72">
        <v>53453.163446999999</v>
      </c>
      <c r="H45" s="72">
        <v>90.532200000000003</v>
      </c>
      <c r="I45" s="72">
        <v>194.13065033800004</v>
      </c>
      <c r="J45" s="73">
        <v>7.127002399620624E-4</v>
      </c>
      <c r="K45" s="73">
        <f t="shared" si="0"/>
        <v>5.7619710514431315E-2</v>
      </c>
      <c r="L45" s="73">
        <f>I45/'סכום נכסי הקרן'!$C$41</f>
        <v>6.2749848603568326E-4</v>
      </c>
    </row>
    <row r="46" spans="1:12">
      <c r="A46" s="69" t="s">
        <v>1959</v>
      </c>
      <c r="B46" s="54">
        <v>9291</v>
      </c>
      <c r="C46" s="70" t="s">
        <v>29</v>
      </c>
      <c r="D46" s="118" t="s">
        <v>3308</v>
      </c>
      <c r="E46" s="70" t="s">
        <v>3186</v>
      </c>
      <c r="F46" s="70" t="s">
        <v>136</v>
      </c>
      <c r="G46" s="72">
        <v>19456.026787999999</v>
      </c>
      <c r="H46" s="72">
        <v>65.203800000000001</v>
      </c>
      <c r="I46" s="72">
        <v>50.891433465999995</v>
      </c>
      <c r="J46" s="73">
        <v>7.1352527938120676E-4</v>
      </c>
      <c r="K46" s="73">
        <f t="shared" si="0"/>
        <v>1.5105031888935931E-2</v>
      </c>
      <c r="L46" s="73">
        <f>I46/'סכום נכסי הקרן'!$C$41</f>
        <v>1.6449899795060717E-4</v>
      </c>
    </row>
    <row r="47" spans="1:12">
      <c r="A47" s="69" t="s">
        <v>1960</v>
      </c>
      <c r="B47" s="54">
        <v>9300</v>
      </c>
      <c r="C47" s="70" t="s">
        <v>29</v>
      </c>
      <c r="D47" s="118" t="s">
        <v>3308</v>
      </c>
      <c r="E47" s="70" t="s">
        <v>3186</v>
      </c>
      <c r="F47" s="70" t="s">
        <v>136</v>
      </c>
      <c r="G47" s="72">
        <v>9159.8104050000002</v>
      </c>
      <c r="H47" s="72">
        <v>107.37439999999999</v>
      </c>
      <c r="I47" s="72">
        <v>39.455255257999994</v>
      </c>
      <c r="J47" s="73">
        <v>7.1270196964121188E-4</v>
      </c>
      <c r="K47" s="73">
        <f t="shared" si="0"/>
        <v>1.1710672077184854E-2</v>
      </c>
      <c r="L47" s="73">
        <f>I47/'סכום נכסי הקרן'!$C$41</f>
        <v>1.2753325091859624E-4</v>
      </c>
    </row>
    <row r="48" spans="1:12">
      <c r="A48" s="69" t="s">
        <v>1961</v>
      </c>
      <c r="B48" s="54">
        <v>9720</v>
      </c>
      <c r="C48" s="70" t="s">
        <v>29</v>
      </c>
      <c r="D48" s="118" t="s">
        <v>3308</v>
      </c>
      <c r="E48" s="70" t="s">
        <v>3074</v>
      </c>
      <c r="F48" s="70" t="s">
        <v>134</v>
      </c>
      <c r="G48" s="72">
        <v>74.713145999999995</v>
      </c>
      <c r="H48" s="72">
        <v>100.6147</v>
      </c>
      <c r="I48" s="72">
        <v>0.27265027400000003</v>
      </c>
      <c r="J48" s="73">
        <v>2.0919680888367871E-5</v>
      </c>
      <c r="K48" s="73">
        <f t="shared" si="0"/>
        <v>8.0925035960100662E-5</v>
      </c>
      <c r="L48" s="73">
        <f>I48/'סכום נכסי הקרן'!$C$41</f>
        <v>8.813015041897521E-7</v>
      </c>
    </row>
    <row r="49" spans="1:12">
      <c r="A49" s="69" t="s">
        <v>1962</v>
      </c>
      <c r="B49" s="54">
        <v>8215</v>
      </c>
      <c r="C49" s="70" t="s">
        <v>29</v>
      </c>
      <c r="D49" s="118" t="s">
        <v>3308</v>
      </c>
      <c r="E49" s="70" t="s">
        <v>3186</v>
      </c>
      <c r="F49" s="70" t="s">
        <v>134</v>
      </c>
      <c r="G49" s="72">
        <v>91892.5</v>
      </c>
      <c r="H49" s="72">
        <v>144.08940000000001</v>
      </c>
      <c r="I49" s="72">
        <v>480.24144999999999</v>
      </c>
      <c r="J49" s="73">
        <v>8.0827831318022318E-5</v>
      </c>
      <c r="K49" s="73">
        <f t="shared" si="0"/>
        <v>0.14253995068708744</v>
      </c>
      <c r="L49" s="73">
        <f>I49/'סכום נכסי הקרן'!$C$41</f>
        <v>1.5523091396536339E-3</v>
      </c>
    </row>
    <row r="50" spans="1:12">
      <c r="A50" s="69" t="s">
        <v>1963</v>
      </c>
      <c r="B50" s="54">
        <v>8255</v>
      </c>
      <c r="C50" s="70" t="s">
        <v>29</v>
      </c>
      <c r="D50" s="118" t="s">
        <v>3308</v>
      </c>
      <c r="E50" s="70" t="s">
        <v>3074</v>
      </c>
      <c r="F50" s="70" t="s">
        <v>134</v>
      </c>
      <c r="G50" s="72">
        <v>15802.42</v>
      </c>
      <c r="H50" s="72">
        <v>89.879499999999993</v>
      </c>
      <c r="I50" s="72">
        <v>51.514789999999998</v>
      </c>
      <c r="J50" s="73">
        <v>1.5818545061008657E-5</v>
      </c>
      <c r="K50" s="73">
        <f t="shared" si="0"/>
        <v>1.5290049674503658E-2</v>
      </c>
      <c r="L50" s="73">
        <f>I50/'סכום נכסי הקרן'!$C$41</f>
        <v>1.6651390533727905E-4</v>
      </c>
    </row>
    <row r="51" spans="1:12">
      <c r="A51" s="69" t="s">
        <v>1964</v>
      </c>
      <c r="B51" s="54">
        <v>8735</v>
      </c>
      <c r="C51" s="70" t="s">
        <v>29</v>
      </c>
      <c r="D51" s="118" t="s">
        <v>3308</v>
      </c>
      <c r="E51" s="70" t="s">
        <v>3182</v>
      </c>
      <c r="F51" s="70" t="s">
        <v>136</v>
      </c>
      <c r="G51" s="72">
        <v>9528.67</v>
      </c>
      <c r="H51" s="72">
        <v>92.373900000000006</v>
      </c>
      <c r="I51" s="72">
        <v>35.310110000000002</v>
      </c>
      <c r="J51" s="73">
        <v>3.6759452048496947E-4</v>
      </c>
      <c r="K51" s="73">
        <f t="shared" si="0"/>
        <v>1.0480355950440416E-2</v>
      </c>
      <c r="L51" s="73">
        <f>I51/'סכום נכסי הקרן'!$C$41</f>
        <v>1.1413468469907206E-4</v>
      </c>
    </row>
    <row r="52" spans="1:12">
      <c r="A52" s="69" t="s">
        <v>1965</v>
      </c>
      <c r="B52" s="54">
        <v>8773</v>
      </c>
      <c r="C52" s="70" t="s">
        <v>29</v>
      </c>
      <c r="D52" s="118" t="s">
        <v>3308</v>
      </c>
      <c r="E52" s="70" t="s">
        <v>836</v>
      </c>
      <c r="F52" s="70" t="s">
        <v>134</v>
      </c>
      <c r="G52" s="72">
        <v>595.41</v>
      </c>
      <c r="H52" s="72">
        <v>2472.2510000000002</v>
      </c>
      <c r="I52" s="72">
        <v>53.389540000000004</v>
      </c>
      <c r="J52" s="73">
        <v>2.9495978594092867E-7</v>
      </c>
      <c r="K52" s="73">
        <f t="shared" si="0"/>
        <v>1.5846492215126958E-2</v>
      </c>
      <c r="L52" s="73">
        <f>I52/'סכום נכסי הקרן'!$C$41</f>
        <v>1.7257375618848244E-4</v>
      </c>
    </row>
    <row r="53" spans="1:12">
      <c r="A53" s="69" t="s">
        <v>1966</v>
      </c>
      <c r="B53" s="54">
        <v>8432</v>
      </c>
      <c r="C53" s="70" t="s">
        <v>29</v>
      </c>
      <c r="D53" s="118" t="s">
        <v>3308</v>
      </c>
      <c r="E53" s="70" t="s">
        <v>3189</v>
      </c>
      <c r="F53" s="70" t="s">
        <v>134</v>
      </c>
      <c r="G53" s="72">
        <v>891.9</v>
      </c>
      <c r="H53" s="72">
        <v>3687.6464000000001</v>
      </c>
      <c r="I53" s="72">
        <v>119.29246999999999</v>
      </c>
      <c r="J53" s="73">
        <v>2.1759122246874454E-5</v>
      </c>
      <c r="K53" s="73">
        <f t="shared" si="0"/>
        <v>3.5407070320858096E-2</v>
      </c>
      <c r="L53" s="73">
        <f>I53/'סכום נכסי הקרן'!$C$41</f>
        <v>3.8559518648974788E-4</v>
      </c>
    </row>
    <row r="54" spans="1:12">
      <c r="A54" s="69" t="s">
        <v>1967</v>
      </c>
      <c r="B54" s="54">
        <v>7943</v>
      </c>
      <c r="C54" s="70" t="s">
        <v>29</v>
      </c>
      <c r="D54" s="118" t="s">
        <v>3308</v>
      </c>
      <c r="E54" s="70" t="s">
        <v>3182</v>
      </c>
      <c r="F54" s="70" t="s">
        <v>134</v>
      </c>
      <c r="G54" s="72">
        <v>75551.460000000006</v>
      </c>
      <c r="H54" s="72">
        <v>44.387900000000002</v>
      </c>
      <c r="I54" s="72">
        <v>121.63402000000001</v>
      </c>
      <c r="J54" s="73">
        <v>1.0280344757396028E-3</v>
      </c>
      <c r="K54" s="73">
        <f t="shared" si="0"/>
        <v>3.6102063269782748E-2</v>
      </c>
      <c r="L54" s="73">
        <f>I54/'סכום נכסי הקרן'!$C$41</f>
        <v>3.9316389899042017E-4</v>
      </c>
    </row>
    <row r="55" spans="1:12">
      <c r="A55" s="69" t="s">
        <v>1968</v>
      </c>
      <c r="B55" s="54">
        <v>8372</v>
      </c>
      <c r="C55" s="70" t="s">
        <v>29</v>
      </c>
      <c r="D55" s="118" t="s">
        <v>3308</v>
      </c>
      <c r="E55" s="70" t="s">
        <v>3189</v>
      </c>
      <c r="F55" s="70" t="s">
        <v>134</v>
      </c>
      <c r="G55" s="72">
        <v>260.19</v>
      </c>
      <c r="H55" s="72">
        <v>4259.5958000000001</v>
      </c>
      <c r="I55" s="72">
        <v>40.198190000000004</v>
      </c>
      <c r="J55" s="73">
        <v>1.3777669345741416E-5</v>
      </c>
      <c r="K55" s="73">
        <f t="shared" si="0"/>
        <v>1.1931181742663345E-2</v>
      </c>
      <c r="L55" s="73">
        <f>I55/'סכום נכסי הקרן'!$C$41</f>
        <v>1.29934677097392E-4</v>
      </c>
    </row>
    <row r="56" spans="1:12">
      <c r="A56" s="120" t="s">
        <v>3308</v>
      </c>
      <c r="B56" s="121" t="s">
        <v>3308</v>
      </c>
      <c r="C56" s="121" t="s">
        <v>3308</v>
      </c>
      <c r="D56" s="121" t="s">
        <v>3308</v>
      </c>
      <c r="E56" s="121" t="s">
        <v>3308</v>
      </c>
      <c r="F56" s="121" t="s">
        <v>3308</v>
      </c>
      <c r="G56" s="121" t="s">
        <v>3308</v>
      </c>
      <c r="H56" s="121" t="s">
        <v>3308</v>
      </c>
      <c r="I56" s="121" t="s">
        <v>3308</v>
      </c>
      <c r="J56" s="121" t="s">
        <v>3308</v>
      </c>
      <c r="K56" s="121" t="s">
        <v>3308</v>
      </c>
      <c r="L56" s="121" t="s">
        <v>3308</v>
      </c>
    </row>
    <row r="57" spans="1:12">
      <c r="A57" s="120" t="s">
        <v>3308</v>
      </c>
      <c r="B57" s="121" t="s">
        <v>3308</v>
      </c>
      <c r="C57" s="121" t="s">
        <v>3308</v>
      </c>
      <c r="D57" s="121" t="s">
        <v>3308</v>
      </c>
      <c r="E57" s="121" t="s">
        <v>3308</v>
      </c>
      <c r="F57" s="121" t="s">
        <v>3308</v>
      </c>
      <c r="G57" s="121" t="s">
        <v>3308</v>
      </c>
      <c r="H57" s="121" t="s">
        <v>3308</v>
      </c>
      <c r="I57" s="121" t="s">
        <v>3308</v>
      </c>
      <c r="J57" s="121" t="s">
        <v>3308</v>
      </c>
      <c r="K57" s="121" t="s">
        <v>3308</v>
      </c>
      <c r="L57" s="121" t="s">
        <v>3308</v>
      </c>
    </row>
    <row r="58" spans="1:12">
      <c r="A58" s="120" t="s">
        <v>3308</v>
      </c>
      <c r="B58" s="121" t="s">
        <v>3308</v>
      </c>
      <c r="C58" s="121" t="s">
        <v>3308</v>
      </c>
      <c r="D58" s="121" t="s">
        <v>3308</v>
      </c>
      <c r="E58" s="121" t="s">
        <v>3308</v>
      </c>
      <c r="F58" s="121" t="s">
        <v>3308</v>
      </c>
      <c r="G58" s="121" t="s">
        <v>3308</v>
      </c>
      <c r="H58" s="121" t="s">
        <v>3308</v>
      </c>
      <c r="I58" s="121" t="s">
        <v>3308</v>
      </c>
      <c r="J58" s="121" t="s">
        <v>3308</v>
      </c>
      <c r="K58" s="121" t="s">
        <v>3308</v>
      </c>
      <c r="L58" s="121" t="s">
        <v>3308</v>
      </c>
    </row>
    <row r="59" spans="1:12">
      <c r="A59" s="86" t="s">
        <v>213</v>
      </c>
      <c r="B59" s="121" t="s">
        <v>3308</v>
      </c>
      <c r="C59" s="121" t="s">
        <v>3308</v>
      </c>
      <c r="D59" s="121" t="s">
        <v>3308</v>
      </c>
      <c r="E59" s="121" t="s">
        <v>3308</v>
      </c>
      <c r="F59" s="121" t="s">
        <v>3308</v>
      </c>
      <c r="G59" s="121" t="s">
        <v>3308</v>
      </c>
      <c r="H59" s="121" t="s">
        <v>3308</v>
      </c>
      <c r="I59" s="121" t="s">
        <v>3308</v>
      </c>
      <c r="J59" s="121" t="s">
        <v>3308</v>
      </c>
      <c r="K59" s="121" t="s">
        <v>3308</v>
      </c>
      <c r="L59" s="121" t="s">
        <v>3308</v>
      </c>
    </row>
    <row r="60" spans="1:12">
      <c r="A60" s="86" t="s">
        <v>115</v>
      </c>
      <c r="B60" s="121" t="s">
        <v>3308</v>
      </c>
      <c r="C60" s="121" t="s">
        <v>3308</v>
      </c>
      <c r="D60" s="121" t="s">
        <v>3308</v>
      </c>
      <c r="E60" s="121" t="s">
        <v>3308</v>
      </c>
      <c r="F60" s="121" t="s">
        <v>3308</v>
      </c>
      <c r="G60" s="121" t="s">
        <v>3308</v>
      </c>
      <c r="H60" s="121" t="s">
        <v>3308</v>
      </c>
      <c r="I60" s="121" t="s">
        <v>3308</v>
      </c>
      <c r="J60" s="121" t="s">
        <v>3308</v>
      </c>
      <c r="K60" s="121" t="s">
        <v>3308</v>
      </c>
      <c r="L60" s="121" t="s">
        <v>3308</v>
      </c>
    </row>
    <row r="61" spans="1:12">
      <c r="A61" s="86" t="s">
        <v>196</v>
      </c>
      <c r="B61" s="121" t="s">
        <v>3308</v>
      </c>
      <c r="C61" s="121" t="s">
        <v>3308</v>
      </c>
      <c r="D61" s="121" t="s">
        <v>3308</v>
      </c>
      <c r="E61" s="121" t="s">
        <v>3308</v>
      </c>
      <c r="F61" s="121" t="s">
        <v>3308</v>
      </c>
      <c r="G61" s="121" t="s">
        <v>3308</v>
      </c>
      <c r="H61" s="121" t="s">
        <v>3308</v>
      </c>
      <c r="I61" s="121" t="s">
        <v>3308</v>
      </c>
      <c r="J61" s="121" t="s">
        <v>3308</v>
      </c>
      <c r="K61" s="121" t="s">
        <v>3308</v>
      </c>
      <c r="L61" s="121" t="s">
        <v>3308</v>
      </c>
    </row>
    <row r="62" spans="1:12">
      <c r="A62" s="86" t="s">
        <v>204</v>
      </c>
      <c r="B62" s="121" t="s">
        <v>3308</v>
      </c>
      <c r="C62" s="121" t="s">
        <v>3308</v>
      </c>
      <c r="D62" s="121" t="s">
        <v>3308</v>
      </c>
      <c r="E62" s="121" t="s">
        <v>3308</v>
      </c>
      <c r="F62" s="121" t="s">
        <v>3308</v>
      </c>
      <c r="G62" s="121" t="s">
        <v>3308</v>
      </c>
      <c r="H62" s="121" t="s">
        <v>3308</v>
      </c>
      <c r="I62" s="121" t="s">
        <v>3308</v>
      </c>
      <c r="J62" s="121" t="s">
        <v>3308</v>
      </c>
      <c r="K62" s="121" t="s">
        <v>3308</v>
      </c>
      <c r="L62" s="121" t="s">
        <v>3308</v>
      </c>
    </row>
    <row r="63" spans="1:12" hidden="1">
      <c r="A63" s="1"/>
      <c r="B63" s="1"/>
      <c r="C63" s="1"/>
      <c r="D63" s="1"/>
    </row>
    <row r="64" spans="1:12" hidden="1">
      <c r="A64" s="1"/>
      <c r="B64" s="1"/>
      <c r="C64" s="1"/>
      <c r="D64" s="1"/>
    </row>
    <row r="65" s="1" customFormat="1" hidden="1"/>
    <row r="66" s="1" customFormat="1" hidden="1"/>
    <row r="67" s="1" customFormat="1" hidden="1"/>
    <row r="68" s="1" customFormat="1" hidden="1"/>
    <row r="69" s="1" customFormat="1" hidden="1"/>
    <row r="70" s="1" customFormat="1" hidden="1"/>
    <row r="71" s="1" customFormat="1" hidden="1"/>
    <row r="72" s="1" customFormat="1" hidden="1"/>
    <row r="73" s="1" customFormat="1" hidden="1"/>
    <row r="74" s="1" customFormat="1" hidden="1"/>
    <row r="75" s="1" customFormat="1" hidden="1"/>
    <row r="76" s="1" customFormat="1" hidden="1"/>
    <row r="77" s="1" customFormat="1" hidden="1"/>
    <row r="78" s="1" customFormat="1" hidden="1"/>
    <row r="79" s="1" customFormat="1" hidden="1"/>
    <row r="80" s="1" customFormat="1" hidden="1"/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  <row r="96" s="1" customFormat="1" hidden="1"/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pans="1:4" hidden="1">
      <c r="A385" s="1"/>
      <c r="B385" s="1"/>
      <c r="C385" s="1"/>
      <c r="D385" s="1"/>
    </row>
    <row r="386" spans="1:4" hidden="1">
      <c r="A386" s="1"/>
      <c r="B386" s="1"/>
      <c r="C386" s="1"/>
      <c r="D386" s="1"/>
    </row>
    <row r="387" spans="1:4" hidden="1">
      <c r="A387" s="1"/>
      <c r="B387" s="1"/>
      <c r="C387" s="1"/>
      <c r="D387" s="1"/>
    </row>
    <row r="388" spans="1:4" hidden="1">
      <c r="A388" s="1"/>
      <c r="B388" s="1"/>
      <c r="C388" s="1"/>
      <c r="D388" s="1"/>
    </row>
    <row r="389" spans="1:4" hidden="1">
      <c r="A389" s="1"/>
      <c r="B389" s="1"/>
      <c r="C389" s="1"/>
      <c r="D389" s="1"/>
    </row>
    <row r="390" spans="1:4" hidden="1">
      <c r="A390" s="1"/>
      <c r="B390" s="1"/>
      <c r="C390" s="1"/>
      <c r="D390" s="1"/>
    </row>
    <row r="391" spans="1:4" hidden="1">
      <c r="A391" s="1"/>
      <c r="B391" s="1"/>
      <c r="C391" s="1"/>
      <c r="D391" s="1"/>
    </row>
    <row r="392" spans="1:4" hidden="1">
      <c r="A392" s="1"/>
      <c r="B392" s="1"/>
      <c r="C392" s="1"/>
      <c r="D392" s="1"/>
    </row>
    <row r="393" spans="1:4" hidden="1">
      <c r="A393" s="1"/>
      <c r="B393" s="1"/>
      <c r="C393" s="1"/>
      <c r="D393" s="1"/>
    </row>
    <row r="394" spans="1:4" hidden="1">
      <c r="A394" s="1"/>
      <c r="B394" s="1"/>
      <c r="C394" s="1"/>
      <c r="D394" s="1"/>
    </row>
    <row r="395" spans="1:4" hidden="1">
      <c r="A395" s="1"/>
      <c r="B395" s="1"/>
      <c r="C395" s="1"/>
      <c r="D395" s="1"/>
    </row>
    <row r="396" spans="1:4" hidden="1">
      <c r="A396" s="1"/>
      <c r="B396" s="1"/>
      <c r="C396" s="1"/>
      <c r="D396" s="1"/>
    </row>
    <row r="397" spans="1:4" hidden="1">
      <c r="A397" s="1"/>
      <c r="B397" s="1"/>
      <c r="C397" s="1"/>
      <c r="D397" s="1"/>
    </row>
    <row r="398" spans="1:4" hidden="1">
      <c r="A398" s="1"/>
      <c r="B398" s="1"/>
      <c r="C398" s="1"/>
      <c r="D398" s="1"/>
    </row>
    <row r="399" spans="1:4" hidden="1"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1"/>
      <c r="B401" s="1"/>
      <c r="C401" s="1"/>
      <c r="D401" s="1"/>
    </row>
    <row r="402" spans="1:4" hidden="1">
      <c r="A402" s="3"/>
      <c r="B402" s="1"/>
      <c r="C402" s="1"/>
      <c r="D402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5.42578125" style="2" bestFit="1" customWidth="1"/>
    <col min="2" max="2" width="42.42578125" style="2" customWidth="1"/>
    <col min="3" max="3" width="12.28515625" style="1" bestFit="1" customWidth="1"/>
    <col min="4" max="4" width="15.140625" style="1" customWidth="1"/>
    <col min="5" max="5" width="14.28515625" style="1" customWidth="1"/>
    <col min="6" max="6" width="13.140625" style="1" bestFit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221</v>
      </c>
    </row>
    <row r="2" spans="1:10">
      <c r="A2" s="36" t="s">
        <v>147</v>
      </c>
      <c r="B2" s="36" t="s">
        <v>222</v>
      </c>
    </row>
    <row r="3" spans="1:10">
      <c r="A3" s="36" t="s">
        <v>149</v>
      </c>
      <c r="B3" s="36" t="s">
        <v>223</v>
      </c>
    </row>
    <row r="4" spans="1:10">
      <c r="A4" s="36" t="s">
        <v>150</v>
      </c>
      <c r="B4" s="36">
        <v>9454</v>
      </c>
    </row>
    <row r="5" spans="1:10" ht="18.75">
      <c r="A5" s="146" t="s">
        <v>101</v>
      </c>
      <c r="B5" s="147"/>
      <c r="C5" s="147"/>
      <c r="D5" s="147"/>
      <c r="E5" s="147"/>
      <c r="F5" s="147"/>
      <c r="G5" s="147"/>
      <c r="H5" s="147"/>
      <c r="I5" s="147"/>
      <c r="J5" s="148"/>
    </row>
    <row r="6" spans="1:10" s="3" customFormat="1">
      <c r="A6" s="37" t="s">
        <v>119</v>
      </c>
      <c r="B6" s="38" t="s">
        <v>48</v>
      </c>
      <c r="C6" s="38" t="s">
        <v>106</v>
      </c>
      <c r="D6" s="38" t="s">
        <v>107</v>
      </c>
      <c r="E6" s="38" t="s">
        <v>198</v>
      </c>
      <c r="F6" s="38" t="s">
        <v>197</v>
      </c>
      <c r="G6" s="38" t="s">
        <v>114</v>
      </c>
      <c r="H6" s="38" t="s">
        <v>63</v>
      </c>
      <c r="I6" s="38" t="s">
        <v>151</v>
      </c>
      <c r="J6" s="40" t="s">
        <v>153</v>
      </c>
    </row>
    <row r="7" spans="1:10" s="3" customFormat="1">
      <c r="A7" s="113" t="s">
        <v>3308</v>
      </c>
      <c r="B7" s="114" t="s">
        <v>3308</v>
      </c>
      <c r="C7" s="114" t="s">
        <v>3308</v>
      </c>
      <c r="D7" s="26" t="s">
        <v>21</v>
      </c>
      <c r="E7" s="26" t="s">
        <v>205</v>
      </c>
      <c r="F7" s="114" t="s">
        <v>3308</v>
      </c>
      <c r="G7" s="26" t="s">
        <v>201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5" t="s">
        <v>3308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9" t="s">
        <v>1969</v>
      </c>
      <c r="B9" s="116" t="s">
        <v>3308</v>
      </c>
      <c r="C9" s="116" t="s">
        <v>3308</v>
      </c>
      <c r="D9" s="116" t="s">
        <v>3308</v>
      </c>
      <c r="E9" s="116" t="s">
        <v>3308</v>
      </c>
      <c r="F9" s="116" t="s">
        <v>3308</v>
      </c>
      <c r="G9" s="61">
        <v>20843.548011551007</v>
      </c>
      <c r="H9" s="116" t="s">
        <v>3308</v>
      </c>
      <c r="I9" s="62">
        <f>IFERROR(G9/$G$9,0)</f>
        <v>1</v>
      </c>
      <c r="J9" s="62">
        <f>G9/'סכום נכסי הקרן'!$C$41</f>
        <v>6.737367230825235E-2</v>
      </c>
    </row>
    <row r="10" spans="1:10">
      <c r="A10" s="63" t="s">
        <v>1970</v>
      </c>
      <c r="B10" s="117" t="s">
        <v>3308</v>
      </c>
      <c r="C10" s="117" t="s">
        <v>3308</v>
      </c>
      <c r="D10" s="117" t="s">
        <v>3308</v>
      </c>
      <c r="E10" s="117" t="s">
        <v>3308</v>
      </c>
      <c r="F10" s="117" t="s">
        <v>3308</v>
      </c>
      <c r="G10" s="66">
        <v>1198.606257101</v>
      </c>
      <c r="H10" s="117" t="s">
        <v>3308</v>
      </c>
      <c r="I10" s="67">
        <f t="shared" ref="I10:I67" si="0">IFERROR(G10/$G$9,0)</f>
        <v>5.7504905423815582E-2</v>
      </c>
      <c r="J10" s="67">
        <f>G10/'סכום נכסי הקרן'!$C$41</f>
        <v>3.8743166541411944E-3</v>
      </c>
    </row>
    <row r="11" spans="1:10">
      <c r="A11" s="68" t="s">
        <v>184</v>
      </c>
      <c r="B11" s="117" t="s">
        <v>3308</v>
      </c>
      <c r="C11" s="117" t="s">
        <v>3308</v>
      </c>
      <c r="D11" s="117" t="s">
        <v>3308</v>
      </c>
      <c r="E11" s="117" t="s">
        <v>3308</v>
      </c>
      <c r="F11" s="117" t="s">
        <v>3308</v>
      </c>
      <c r="G11" s="66">
        <v>239.26782238599995</v>
      </c>
      <c r="H11" s="117" t="s">
        <v>3308</v>
      </c>
      <c r="I11" s="67">
        <f t="shared" si="0"/>
        <v>1.147922715717129E-2</v>
      </c>
      <c r="J11" s="67">
        <f>G11/'סכום נכסי הקרן'!$C$41</f>
        <v>7.7339768883924974E-4</v>
      </c>
    </row>
    <row r="12" spans="1:10">
      <c r="A12" s="69" t="s">
        <v>1971</v>
      </c>
      <c r="B12" s="54">
        <v>5224</v>
      </c>
      <c r="C12" s="70" t="s">
        <v>134</v>
      </c>
      <c r="D12" s="79">
        <v>40801</v>
      </c>
      <c r="E12" s="72">
        <v>10288.323258</v>
      </c>
      <c r="F12" s="80">
        <v>120.56959999999999</v>
      </c>
      <c r="G12" s="72">
        <v>44.991448695999999</v>
      </c>
      <c r="H12" s="73">
        <v>1E-4</v>
      </c>
      <c r="I12" s="73">
        <f t="shared" si="0"/>
        <v>2.1585311997298537E-3</v>
      </c>
      <c r="J12" s="73">
        <f>G12/'סכום נכסי הקרן'!$C$41</f>
        <v>1.4542817371773797E-4</v>
      </c>
    </row>
    <row r="13" spans="1:10">
      <c r="A13" s="69" t="s">
        <v>1972</v>
      </c>
      <c r="B13" s="54">
        <v>7034</v>
      </c>
      <c r="C13" s="70" t="s">
        <v>134</v>
      </c>
      <c r="D13" s="79">
        <v>43850</v>
      </c>
      <c r="E13" s="72">
        <v>13529.363132</v>
      </c>
      <c r="F13" s="80">
        <v>66</v>
      </c>
      <c r="G13" s="72">
        <v>32.386860054000003</v>
      </c>
      <c r="H13" s="73">
        <v>2.0000000000000001E-4</v>
      </c>
      <c r="I13" s="73">
        <f t="shared" si="0"/>
        <v>1.5538074437256057E-3</v>
      </c>
      <c r="J13" s="73">
        <f>G13/'סכום נכסי הקרן'!$C$41</f>
        <v>1.0468571354369222E-4</v>
      </c>
    </row>
    <row r="14" spans="1:10">
      <c r="A14" s="69" t="s">
        <v>1973</v>
      </c>
      <c r="B14" s="54">
        <v>83021</v>
      </c>
      <c r="C14" s="70" t="s">
        <v>134</v>
      </c>
      <c r="D14" s="79">
        <v>44255</v>
      </c>
      <c r="E14" s="72">
        <v>6954.16</v>
      </c>
      <c r="F14" s="80">
        <v>100</v>
      </c>
      <c r="G14" s="72">
        <v>25.222740000000002</v>
      </c>
      <c r="H14" s="73">
        <v>0</v>
      </c>
      <c r="I14" s="73">
        <f t="shared" si="0"/>
        <v>1.210098203339573E-3</v>
      </c>
      <c r="J14" s="73">
        <f>G14/'סכום נכסי הקרן'!$C$41</f>
        <v>8.1528759812605312E-5</v>
      </c>
    </row>
    <row r="15" spans="1:10">
      <c r="A15" s="69" t="s">
        <v>1974</v>
      </c>
      <c r="B15" s="54">
        <v>8401</v>
      </c>
      <c r="C15" s="70" t="s">
        <v>134</v>
      </c>
      <c r="D15" s="79">
        <v>44621</v>
      </c>
      <c r="E15" s="72">
        <v>2153.3521860000001</v>
      </c>
      <c r="F15" s="80">
        <v>81.944800000000001</v>
      </c>
      <c r="G15" s="72">
        <v>6.4000596459999999</v>
      </c>
      <c r="H15" s="73">
        <v>1E-4</v>
      </c>
      <c r="I15" s="73">
        <f t="shared" si="0"/>
        <v>3.0705231386006049E-4</v>
      </c>
      <c r="J15" s="73">
        <f>G15/'סכום נכסי הקרן'!$C$41</f>
        <v>2.0687241975498368E-5</v>
      </c>
    </row>
    <row r="16" spans="1:10">
      <c r="A16" s="69" t="s">
        <v>1975</v>
      </c>
      <c r="B16" s="54">
        <v>8507</v>
      </c>
      <c r="C16" s="70" t="s">
        <v>134</v>
      </c>
      <c r="D16" s="79">
        <v>44621</v>
      </c>
      <c r="E16" s="72">
        <v>1837.527098</v>
      </c>
      <c r="F16" s="80">
        <v>100.4772</v>
      </c>
      <c r="G16" s="72">
        <v>6.6965147949999997</v>
      </c>
      <c r="H16" s="73">
        <v>0</v>
      </c>
      <c r="I16" s="73">
        <f t="shared" si="0"/>
        <v>3.2127518747235105E-4</v>
      </c>
      <c r="J16" s="73">
        <f>G16/'סכום נכסי הקרן'!$C$41</f>
        <v>2.1645489201534523E-5</v>
      </c>
    </row>
    <row r="17" spans="1:10">
      <c r="A17" s="69" t="s">
        <v>1976</v>
      </c>
      <c r="B17" s="54">
        <v>7992</v>
      </c>
      <c r="C17" s="70" t="s">
        <v>134</v>
      </c>
      <c r="D17" s="79">
        <v>44196</v>
      </c>
      <c r="E17" s="72">
        <v>24623.8</v>
      </c>
      <c r="F17" s="80">
        <v>113.8103</v>
      </c>
      <c r="G17" s="72">
        <v>101.64457</v>
      </c>
      <c r="H17" s="73">
        <v>2.0000000000000001E-4</v>
      </c>
      <c r="I17" s="73">
        <f t="shared" si="0"/>
        <v>4.8765483661261004E-3</v>
      </c>
      <c r="J17" s="73">
        <f>G17/'סכום נכסי הקרן'!$C$41</f>
        <v>3.2855097161472335E-4</v>
      </c>
    </row>
    <row r="18" spans="1:10">
      <c r="A18" s="69" t="s">
        <v>3076</v>
      </c>
      <c r="B18" s="54">
        <v>9867</v>
      </c>
      <c r="C18" s="70" t="s">
        <v>134</v>
      </c>
      <c r="D18" s="79">
        <v>45222</v>
      </c>
      <c r="E18" s="72">
        <v>2246.5935730000001</v>
      </c>
      <c r="F18" s="80">
        <v>102</v>
      </c>
      <c r="G18" s="72">
        <v>8.3113627909999988</v>
      </c>
      <c r="H18" s="73">
        <v>0</v>
      </c>
      <c r="I18" s="73">
        <f t="shared" si="0"/>
        <v>3.9874990507345656E-4</v>
      </c>
      <c r="J18" s="73">
        <f>G18/'סכום נכסי הקרן'!$C$41</f>
        <v>2.6865245437365796E-5</v>
      </c>
    </row>
    <row r="19" spans="1:10">
      <c r="A19" s="69" t="s">
        <v>1977</v>
      </c>
      <c r="B19" s="54">
        <v>8402</v>
      </c>
      <c r="C19" s="70" t="s">
        <v>134</v>
      </c>
      <c r="D19" s="79">
        <v>44560</v>
      </c>
      <c r="E19" s="72">
        <v>1176.462698</v>
      </c>
      <c r="F19" s="80">
        <v>99.982100000000003</v>
      </c>
      <c r="G19" s="72">
        <v>4.2662664039999996</v>
      </c>
      <c r="H19" s="73">
        <v>0</v>
      </c>
      <c r="I19" s="73">
        <f t="shared" si="0"/>
        <v>2.046804316441584E-4</v>
      </c>
      <c r="J19" s="73">
        <f>G19/'סכום נכסי הקרן'!$C$41</f>
        <v>1.3790072329505173E-5</v>
      </c>
    </row>
    <row r="20" spans="1:10">
      <c r="A20" s="69" t="s">
        <v>1978</v>
      </c>
      <c r="B20" s="54">
        <v>8291</v>
      </c>
      <c r="C20" s="70" t="s">
        <v>134</v>
      </c>
      <c r="D20" s="79">
        <v>44279</v>
      </c>
      <c r="E20" s="72">
        <v>2562.61</v>
      </c>
      <c r="F20" s="80">
        <v>100.5746</v>
      </c>
      <c r="G20" s="72">
        <v>9.3479700000000001</v>
      </c>
      <c r="H20" s="73">
        <v>2.0000000000000001E-4</v>
      </c>
      <c r="I20" s="73">
        <f t="shared" si="0"/>
        <v>4.4848266690582494E-4</v>
      </c>
      <c r="J20" s="73">
        <f>G20/'סכום נכסי הקרן'!$C$41</f>
        <v>3.0215924236044144E-5</v>
      </c>
    </row>
    <row r="21" spans="1:10">
      <c r="A21" s="119" t="s">
        <v>3308</v>
      </c>
      <c r="B21" s="118" t="s">
        <v>3308</v>
      </c>
      <c r="C21" s="118" t="s">
        <v>3308</v>
      </c>
      <c r="D21" s="118" t="s">
        <v>3308</v>
      </c>
      <c r="E21" s="118" t="s">
        <v>3308</v>
      </c>
      <c r="F21" s="118" t="s">
        <v>3308</v>
      </c>
      <c r="G21" s="118" t="s">
        <v>3308</v>
      </c>
      <c r="H21" s="118" t="s">
        <v>3308</v>
      </c>
      <c r="I21" s="118" t="s">
        <v>3308</v>
      </c>
      <c r="J21" s="118" t="s">
        <v>3308</v>
      </c>
    </row>
    <row r="22" spans="1:10">
      <c r="A22" s="74" t="s">
        <v>186</v>
      </c>
      <c r="B22" s="118" t="s">
        <v>3308</v>
      </c>
      <c r="C22" s="118" t="s">
        <v>3308</v>
      </c>
      <c r="D22" s="118" t="s">
        <v>3308</v>
      </c>
      <c r="E22" s="118" t="s">
        <v>3308</v>
      </c>
      <c r="F22" s="118" t="s">
        <v>3308</v>
      </c>
      <c r="G22" s="72">
        <v>46.105823664000006</v>
      </c>
      <c r="H22" s="118" t="s">
        <v>3308</v>
      </c>
      <c r="I22" s="73">
        <f t="shared" si="0"/>
        <v>2.2119949846566064E-3</v>
      </c>
      <c r="J22" s="73">
        <f>G22/'סכום נכסי הקרן'!$C$41</f>
        <v>1.4903022524375187E-4</v>
      </c>
    </row>
    <row r="23" spans="1:10">
      <c r="A23" s="69" t="s">
        <v>1979</v>
      </c>
      <c r="B23" s="54" t="s">
        <v>1980</v>
      </c>
      <c r="C23" s="70" t="s">
        <v>135</v>
      </c>
      <c r="D23" s="79">
        <v>45158</v>
      </c>
      <c r="E23" s="72">
        <v>28.008596000000001</v>
      </c>
      <c r="F23" s="80">
        <v>164613.12</v>
      </c>
      <c r="G23" s="72">
        <v>46.105823664000006</v>
      </c>
      <c r="H23" s="73">
        <v>2.1234720242608038E-8</v>
      </c>
      <c r="I23" s="73">
        <f t="shared" si="0"/>
        <v>2.2119949846566064E-3</v>
      </c>
      <c r="J23" s="73">
        <f>G23/'סכום נכסי הקרן'!$C$41</f>
        <v>1.4903022524375187E-4</v>
      </c>
    </row>
    <row r="24" spans="1:10">
      <c r="A24" s="119" t="s">
        <v>3308</v>
      </c>
      <c r="B24" s="118" t="s">
        <v>3308</v>
      </c>
      <c r="C24" s="118" t="s">
        <v>3308</v>
      </c>
      <c r="D24" s="118" t="s">
        <v>3308</v>
      </c>
      <c r="E24" s="118" t="s">
        <v>3308</v>
      </c>
      <c r="F24" s="118" t="s">
        <v>3308</v>
      </c>
      <c r="G24" s="118" t="s">
        <v>3308</v>
      </c>
      <c r="H24" s="118" t="s">
        <v>3308</v>
      </c>
      <c r="I24" s="118" t="s">
        <v>3308</v>
      </c>
      <c r="J24" s="118" t="s">
        <v>3308</v>
      </c>
    </row>
    <row r="25" spans="1:10">
      <c r="A25" s="68" t="s">
        <v>187</v>
      </c>
      <c r="B25" s="118" t="s">
        <v>3308</v>
      </c>
      <c r="C25" s="118" t="s">
        <v>3308</v>
      </c>
      <c r="D25" s="118" t="s">
        <v>3308</v>
      </c>
      <c r="E25" s="118" t="s">
        <v>3308</v>
      </c>
      <c r="F25" s="118" t="s">
        <v>3308</v>
      </c>
      <c r="G25" s="72">
        <v>146.66395</v>
      </c>
      <c r="H25" s="118" t="s">
        <v>3308</v>
      </c>
      <c r="I25" s="73">
        <f t="shared" si="0"/>
        <v>7.0364196114175125E-3</v>
      </c>
      <c r="J25" s="73">
        <f>G25/'סכום נכסי הקרן'!$C$41</f>
        <v>4.7406942912300387E-4</v>
      </c>
    </row>
    <row r="26" spans="1:10">
      <c r="A26" s="69" t="s">
        <v>1981</v>
      </c>
      <c r="B26" s="54">
        <v>8510</v>
      </c>
      <c r="C26" s="70" t="s">
        <v>135</v>
      </c>
      <c r="D26" s="79">
        <v>44655</v>
      </c>
      <c r="E26" s="72">
        <v>154860.89000000001</v>
      </c>
      <c r="F26" s="80">
        <v>94.706891999999996</v>
      </c>
      <c r="G26" s="72">
        <v>146.66395</v>
      </c>
      <c r="H26" s="73">
        <v>2.0000000000000001E-4</v>
      </c>
      <c r="I26" s="73">
        <f t="shared" si="0"/>
        <v>7.0364196114175125E-3</v>
      </c>
      <c r="J26" s="73">
        <f>G26/'סכום נכסי הקרן'!$C$41</f>
        <v>4.7406942912300387E-4</v>
      </c>
    </row>
    <row r="27" spans="1:10">
      <c r="A27" s="119" t="s">
        <v>3308</v>
      </c>
      <c r="B27" s="118" t="s">
        <v>3308</v>
      </c>
      <c r="C27" s="118" t="s">
        <v>3308</v>
      </c>
      <c r="D27" s="118" t="s">
        <v>3308</v>
      </c>
      <c r="E27" s="118" t="s">
        <v>3308</v>
      </c>
      <c r="F27" s="118" t="s">
        <v>3308</v>
      </c>
      <c r="G27" s="118" t="s">
        <v>3308</v>
      </c>
      <c r="H27" s="118" t="s">
        <v>3308</v>
      </c>
      <c r="I27" s="118" t="s">
        <v>3308</v>
      </c>
      <c r="J27" s="118" t="s">
        <v>3308</v>
      </c>
    </row>
    <row r="28" spans="1:10">
      <c r="A28" s="68" t="s">
        <v>188</v>
      </c>
      <c r="B28" s="117" t="s">
        <v>3308</v>
      </c>
      <c r="C28" s="117" t="s">
        <v>3308</v>
      </c>
      <c r="D28" s="117" t="s">
        <v>3308</v>
      </c>
      <c r="E28" s="117" t="s">
        <v>3308</v>
      </c>
      <c r="F28" s="117" t="s">
        <v>3308</v>
      </c>
      <c r="G28" s="66">
        <v>766.56866105100005</v>
      </c>
      <c r="H28" s="117" t="s">
        <v>3308</v>
      </c>
      <c r="I28" s="67">
        <f t="shared" si="0"/>
        <v>3.6777263670570173E-2</v>
      </c>
      <c r="J28" s="67">
        <f>G28/'סכום נכסי הקרן'!$C$41</f>
        <v>2.4778193109351891E-3</v>
      </c>
    </row>
    <row r="29" spans="1:10">
      <c r="A29" s="69" t="s">
        <v>1982</v>
      </c>
      <c r="B29" s="54">
        <v>91381</v>
      </c>
      <c r="C29" s="70" t="s">
        <v>134</v>
      </c>
      <c r="D29" s="79">
        <v>44742</v>
      </c>
      <c r="E29" s="72">
        <v>6178.67</v>
      </c>
      <c r="F29" s="80">
        <v>100</v>
      </c>
      <c r="G29" s="72">
        <v>22.410029999999999</v>
      </c>
      <c r="H29" s="73">
        <v>0</v>
      </c>
      <c r="I29" s="73">
        <f t="shared" si="0"/>
        <v>1.0751542869563706E-3</v>
      </c>
      <c r="J29" s="73">
        <f>G29/'סכום נכסי הקרן'!$C$41</f>
        <v>7.2437092610211232E-5</v>
      </c>
    </row>
    <row r="30" spans="1:10">
      <c r="A30" s="69" t="s">
        <v>1983</v>
      </c>
      <c r="B30" s="54">
        <v>5272</v>
      </c>
      <c r="C30" s="70" t="s">
        <v>134</v>
      </c>
      <c r="D30" s="79">
        <v>42403</v>
      </c>
      <c r="E30" s="72">
        <v>14504.737870000001</v>
      </c>
      <c r="F30" s="80">
        <v>113.42319999999999</v>
      </c>
      <c r="G30" s="72">
        <v>59.670453140999996</v>
      </c>
      <c r="H30" s="73">
        <v>0</v>
      </c>
      <c r="I30" s="73">
        <f t="shared" si="0"/>
        <v>2.8627781176185562E-3</v>
      </c>
      <c r="J30" s="73">
        <f>G30/'סכום נכסי הקרן'!$C$41</f>
        <v>1.9287587478766812E-4</v>
      </c>
    </row>
    <row r="31" spans="1:10">
      <c r="A31" s="69" t="s">
        <v>1984</v>
      </c>
      <c r="B31" s="54">
        <v>8292</v>
      </c>
      <c r="C31" s="70" t="s">
        <v>134</v>
      </c>
      <c r="D31" s="79">
        <v>44317</v>
      </c>
      <c r="E31" s="72">
        <v>13144.58</v>
      </c>
      <c r="F31" s="80">
        <v>126.2667</v>
      </c>
      <c r="G31" s="72">
        <v>60.198149999999998</v>
      </c>
      <c r="H31" s="73">
        <v>0</v>
      </c>
      <c r="I31" s="73">
        <f t="shared" si="0"/>
        <v>2.8880951537924152E-3</v>
      </c>
      <c r="J31" s="73">
        <f>G31/'סכום נכסי הקרן'!$C$41</f>
        <v>1.9458157648666189E-4</v>
      </c>
    </row>
    <row r="32" spans="1:10">
      <c r="A32" s="69" t="s">
        <v>1985</v>
      </c>
      <c r="B32" s="54">
        <v>7038</v>
      </c>
      <c r="C32" s="70" t="s">
        <v>134</v>
      </c>
      <c r="D32" s="79">
        <v>43556</v>
      </c>
      <c r="E32" s="72">
        <v>21622.752021</v>
      </c>
      <c r="F32" s="80">
        <v>117.4562</v>
      </c>
      <c r="G32" s="72">
        <v>92.115872397000018</v>
      </c>
      <c r="H32" s="73">
        <v>0</v>
      </c>
      <c r="I32" s="73">
        <f t="shared" si="0"/>
        <v>4.4193950255470684E-3</v>
      </c>
      <c r="J32" s="73">
        <f>G32/'סכום נכסי הקרן'!$C$41</f>
        <v>2.9775087225192878E-4</v>
      </c>
    </row>
    <row r="33" spans="1:10">
      <c r="A33" s="69" t="s">
        <v>1986</v>
      </c>
      <c r="B33" s="54">
        <v>9290</v>
      </c>
      <c r="C33" s="70" t="s">
        <v>134</v>
      </c>
      <c r="D33" s="79">
        <v>44853</v>
      </c>
      <c r="E33" s="72">
        <v>1974.276188</v>
      </c>
      <c r="F33" s="80">
        <v>111.11109999999999</v>
      </c>
      <c r="G33" s="72">
        <v>7.9563322559999996</v>
      </c>
      <c r="H33" s="73">
        <v>0</v>
      </c>
      <c r="I33" s="73">
        <f t="shared" si="0"/>
        <v>3.8171679080695794E-4</v>
      </c>
      <c r="J33" s="73">
        <f>G33/'סכום נכסי הקרן'!$C$41</f>
        <v>2.57176619783857E-5</v>
      </c>
    </row>
    <row r="34" spans="1:10">
      <c r="A34" s="69" t="s">
        <v>1987</v>
      </c>
      <c r="B34" s="54">
        <v>83791</v>
      </c>
      <c r="C34" s="70" t="s">
        <v>135</v>
      </c>
      <c r="D34" s="79">
        <v>44308</v>
      </c>
      <c r="E34" s="72">
        <v>75106.64</v>
      </c>
      <c r="F34" s="80">
        <v>100</v>
      </c>
      <c r="G34" s="72">
        <v>75.106639999999999</v>
      </c>
      <c r="H34" s="73">
        <v>0</v>
      </c>
      <c r="I34" s="73">
        <f t="shared" si="0"/>
        <v>3.6033519801128701E-3</v>
      </c>
      <c r="J34" s="73">
        <f>G34/'סכום נכסי הקרן'!$C$41</f>
        <v>2.4277105551941678E-4</v>
      </c>
    </row>
    <row r="35" spans="1:10">
      <c r="A35" s="69" t="s">
        <v>1988</v>
      </c>
      <c r="B35" s="54">
        <v>7079</v>
      </c>
      <c r="C35" s="70" t="s">
        <v>135</v>
      </c>
      <c r="D35" s="79">
        <v>44166</v>
      </c>
      <c r="E35" s="72">
        <v>111043.45</v>
      </c>
      <c r="F35" s="80">
        <v>73.331999999999994</v>
      </c>
      <c r="G35" s="72">
        <v>81.43038</v>
      </c>
      <c r="H35" s="73">
        <v>2.9999999999999997E-4</v>
      </c>
      <c r="I35" s="73">
        <f t="shared" si="0"/>
        <v>3.9067427462384612E-3</v>
      </c>
      <c r="J35" s="73">
        <f>G35/'סכום נכסי הקרן'!$C$41</f>
        <v>2.6321160557771196E-4</v>
      </c>
    </row>
    <row r="36" spans="1:10">
      <c r="A36" s="69" t="s">
        <v>1989</v>
      </c>
      <c r="B36" s="54">
        <v>8279</v>
      </c>
      <c r="C36" s="70" t="s">
        <v>135</v>
      </c>
      <c r="D36" s="79">
        <v>44308</v>
      </c>
      <c r="E36" s="72">
        <v>16574.009999999998</v>
      </c>
      <c r="F36" s="80">
        <v>101.042474</v>
      </c>
      <c r="G36" s="72">
        <v>16.746790000000001</v>
      </c>
      <c r="H36" s="73">
        <v>2.0000000000000001E-4</v>
      </c>
      <c r="I36" s="73">
        <f t="shared" si="0"/>
        <v>8.0345198383304612E-4</v>
      </c>
      <c r="J36" s="73">
        <f>G36/'סכום נכסי הקרן'!$C$41</f>
        <v>5.4131510674182921E-5</v>
      </c>
    </row>
    <row r="37" spans="1:10">
      <c r="A37" s="69" t="s">
        <v>1990</v>
      </c>
      <c r="B37" s="54">
        <v>6662</v>
      </c>
      <c r="C37" s="70" t="s">
        <v>134</v>
      </c>
      <c r="D37" s="79">
        <v>43556</v>
      </c>
      <c r="E37" s="72">
        <v>11657.397755</v>
      </c>
      <c r="F37" s="80">
        <v>133.20480000000001</v>
      </c>
      <c r="G37" s="72">
        <v>56.320829896000006</v>
      </c>
      <c r="H37" s="73">
        <v>1E-4</v>
      </c>
      <c r="I37" s="73">
        <f t="shared" si="0"/>
        <v>2.7020749953313283E-3</v>
      </c>
      <c r="J37" s="73">
        <f>G37/'סכום נכסי הקרן'!$C$41</f>
        <v>1.8204871528777544E-4</v>
      </c>
    </row>
    <row r="38" spans="1:10">
      <c r="A38" s="69" t="s">
        <v>1991</v>
      </c>
      <c r="B38" s="54">
        <v>8283</v>
      </c>
      <c r="C38" s="70" t="s">
        <v>135</v>
      </c>
      <c r="D38" s="79">
        <v>44317</v>
      </c>
      <c r="E38" s="72">
        <v>116460.06</v>
      </c>
      <c r="F38" s="80">
        <v>107.82</v>
      </c>
      <c r="G38" s="72">
        <v>125.56724</v>
      </c>
      <c r="H38" s="73">
        <v>1E-4</v>
      </c>
      <c r="I38" s="73">
        <f t="shared" si="0"/>
        <v>6.0242737911229685E-3</v>
      </c>
      <c r="J38" s="73">
        <f>G38/'סכום נכסי הקרן'!$C$41</f>
        <v>4.0587744829831196E-4</v>
      </c>
    </row>
    <row r="39" spans="1:10">
      <c r="A39" s="69" t="s">
        <v>1992</v>
      </c>
      <c r="B39" s="54">
        <v>85741</v>
      </c>
      <c r="C39" s="70" t="s">
        <v>134</v>
      </c>
      <c r="D39" s="79">
        <v>44404</v>
      </c>
      <c r="E39" s="72">
        <v>3419.39</v>
      </c>
      <c r="F39" s="80">
        <v>100</v>
      </c>
      <c r="G39" s="72">
        <v>12.40211</v>
      </c>
      <c r="H39" s="73">
        <v>0</v>
      </c>
      <c r="I39" s="73">
        <f t="shared" si="0"/>
        <v>5.950095441105824E-4</v>
      </c>
      <c r="J39" s="73">
        <f>G39/'סכום נכסי הקרן'!$C$41</f>
        <v>4.0087978045189004E-5</v>
      </c>
    </row>
    <row r="40" spans="1:10">
      <c r="A40" s="69" t="s">
        <v>1993</v>
      </c>
      <c r="B40" s="54">
        <v>7067</v>
      </c>
      <c r="C40" s="70" t="s">
        <v>135</v>
      </c>
      <c r="D40" s="79">
        <v>44048</v>
      </c>
      <c r="E40" s="72">
        <v>82380.009999999995</v>
      </c>
      <c r="F40" s="80">
        <v>125.3601</v>
      </c>
      <c r="G40" s="72">
        <v>103.27166</v>
      </c>
      <c r="H40" s="73">
        <v>2.9999999999999997E-4</v>
      </c>
      <c r="I40" s="73">
        <f t="shared" si="0"/>
        <v>4.9546104119495039E-3</v>
      </c>
      <c r="J40" s="73">
        <f>G40/'סכום נכסי הקרן'!$C$41</f>
        <v>3.3381029830974109E-4</v>
      </c>
    </row>
    <row r="41" spans="1:10">
      <c r="A41" s="69" t="s">
        <v>1994</v>
      </c>
      <c r="B41" s="54">
        <v>5289</v>
      </c>
      <c r="C41" s="70" t="s">
        <v>134</v>
      </c>
      <c r="D41" s="79">
        <v>42736</v>
      </c>
      <c r="E41" s="72">
        <v>10469.878158</v>
      </c>
      <c r="F41" s="80">
        <v>112.22150000000001</v>
      </c>
      <c r="G41" s="72">
        <v>42.615270799999998</v>
      </c>
      <c r="H41" s="73">
        <v>1E-4</v>
      </c>
      <c r="I41" s="73">
        <f t="shared" si="0"/>
        <v>2.0445305557568036E-3</v>
      </c>
      <c r="J41" s="73">
        <f>G41/'סכום נכסי הקרן'!$C$41</f>
        <v>1.3774753168776794E-4</v>
      </c>
    </row>
    <row r="42" spans="1:10">
      <c r="A42" s="69" t="s">
        <v>1995</v>
      </c>
      <c r="B42" s="54">
        <v>8405</v>
      </c>
      <c r="C42" s="70" t="s">
        <v>134</v>
      </c>
      <c r="D42" s="79">
        <v>44581</v>
      </c>
      <c r="E42" s="72">
        <v>1752.2535800000001</v>
      </c>
      <c r="F42" s="80">
        <v>108.9652</v>
      </c>
      <c r="G42" s="72">
        <v>6.9252001980000006</v>
      </c>
      <c r="H42" s="73">
        <v>1E-4</v>
      </c>
      <c r="I42" s="73">
        <f t="shared" si="0"/>
        <v>3.3224670743014654E-4</v>
      </c>
      <c r="J42" s="73">
        <f>G42/'סכום נכסי הקרן'!$C$41</f>
        <v>2.2384680791894488E-5</v>
      </c>
    </row>
    <row r="43" spans="1:10">
      <c r="A43" s="69" t="s">
        <v>1996</v>
      </c>
      <c r="B43" s="54">
        <v>5230</v>
      </c>
      <c r="C43" s="70" t="s">
        <v>134</v>
      </c>
      <c r="D43" s="79">
        <v>40372</v>
      </c>
      <c r="E43" s="72">
        <v>5660.468456999999</v>
      </c>
      <c r="F43" s="80">
        <v>18.6633</v>
      </c>
      <c r="G43" s="72">
        <v>3.8316723629999996</v>
      </c>
      <c r="H43" s="73">
        <v>1E-4</v>
      </c>
      <c r="I43" s="73">
        <f t="shared" si="0"/>
        <v>1.8383014066878519E-4</v>
      </c>
      <c r="J43" s="73">
        <f>G43/'סכום נכסי הקרן'!$C$41</f>
        <v>1.2385311657798668E-5</v>
      </c>
    </row>
    <row r="44" spans="1:10">
      <c r="A44" s="119" t="s">
        <v>3308</v>
      </c>
      <c r="B44" s="118" t="s">
        <v>3308</v>
      </c>
      <c r="C44" s="118" t="s">
        <v>3308</v>
      </c>
      <c r="D44" s="118" t="s">
        <v>3308</v>
      </c>
      <c r="E44" s="118" t="s">
        <v>3308</v>
      </c>
      <c r="F44" s="118" t="s">
        <v>3308</v>
      </c>
      <c r="G44" s="118" t="s">
        <v>3308</v>
      </c>
      <c r="H44" s="118" t="s">
        <v>3308</v>
      </c>
      <c r="I44" s="118" t="s">
        <v>3308</v>
      </c>
      <c r="J44" s="118" t="s">
        <v>3308</v>
      </c>
    </row>
    <row r="45" spans="1:10">
      <c r="A45" s="63" t="s">
        <v>1997</v>
      </c>
      <c r="B45" s="117" t="s">
        <v>3308</v>
      </c>
      <c r="C45" s="117" t="s">
        <v>3308</v>
      </c>
      <c r="D45" s="117" t="s">
        <v>3308</v>
      </c>
      <c r="E45" s="117" t="s">
        <v>3308</v>
      </c>
      <c r="F45" s="117" t="s">
        <v>3308</v>
      </c>
      <c r="G45" s="66">
        <v>19644.941754450003</v>
      </c>
      <c r="H45" s="117" t="s">
        <v>3308</v>
      </c>
      <c r="I45" s="67">
        <f t="shared" si="0"/>
        <v>0.94249509457618419</v>
      </c>
      <c r="J45" s="67">
        <f>G45/'סכום נכסי הקרן'!$C$41</f>
        <v>6.3499355654111148E-2</v>
      </c>
    </row>
    <row r="46" spans="1:10">
      <c r="A46" s="68" t="s">
        <v>184</v>
      </c>
      <c r="B46" s="117" t="s">
        <v>3308</v>
      </c>
      <c r="C46" s="117" t="s">
        <v>3308</v>
      </c>
      <c r="D46" s="117" t="s">
        <v>3308</v>
      </c>
      <c r="E46" s="117" t="s">
        <v>3308</v>
      </c>
      <c r="F46" s="117" t="s">
        <v>3308</v>
      </c>
      <c r="G46" s="66">
        <v>914.27174171000013</v>
      </c>
      <c r="H46" s="117" t="s">
        <v>3308</v>
      </c>
      <c r="I46" s="67">
        <f t="shared" si="0"/>
        <v>4.3863537110060732E-2</v>
      </c>
      <c r="J46" s="67">
        <f>G46/'סכום נכסי הקרן'!$C$41</f>
        <v>2.9552475755340981E-3</v>
      </c>
    </row>
    <row r="47" spans="1:10">
      <c r="A47" s="69" t="s">
        <v>1998</v>
      </c>
      <c r="B47" s="54">
        <v>8888</v>
      </c>
      <c r="C47" s="70" t="s">
        <v>134</v>
      </c>
      <c r="D47" s="79">
        <v>44476</v>
      </c>
      <c r="E47" s="72">
        <v>1211.9067910000001</v>
      </c>
      <c r="F47" s="80">
        <v>89.915700000000001</v>
      </c>
      <c r="G47" s="72">
        <v>3.9523218470000008</v>
      </c>
      <c r="H47" s="73">
        <v>1E-4</v>
      </c>
      <c r="I47" s="73">
        <f t="shared" si="0"/>
        <v>1.896184778527013E-4</v>
      </c>
      <c r="J47" s="73">
        <f>G47/'סכום נכסי הקרן'!$C$41</f>
        <v>1.2775293190437503E-5</v>
      </c>
    </row>
    <row r="48" spans="1:10">
      <c r="A48" s="69" t="s">
        <v>1999</v>
      </c>
      <c r="B48" s="54">
        <v>84032</v>
      </c>
      <c r="C48" s="70" t="s">
        <v>134</v>
      </c>
      <c r="D48" s="79">
        <v>44314</v>
      </c>
      <c r="E48" s="72">
        <v>5729.39</v>
      </c>
      <c r="F48" s="80">
        <v>100</v>
      </c>
      <c r="G48" s="72">
        <v>20.78051</v>
      </c>
      <c r="H48" s="73">
        <v>0</v>
      </c>
      <c r="I48" s="73">
        <f t="shared" si="0"/>
        <v>9.9697565829406421E-4</v>
      </c>
      <c r="J48" s="73">
        <f>G48/'סכום נכסי הקרן'!$C$41</f>
        <v>6.7169911301208466E-5</v>
      </c>
    </row>
    <row r="49" spans="1:10">
      <c r="A49" s="69" t="s">
        <v>2000</v>
      </c>
      <c r="B49" s="54">
        <v>84034</v>
      </c>
      <c r="C49" s="70" t="s">
        <v>134</v>
      </c>
      <c r="D49" s="79">
        <v>44314</v>
      </c>
      <c r="E49" s="72">
        <v>3296.86</v>
      </c>
      <c r="F49" s="80">
        <v>100</v>
      </c>
      <c r="G49" s="72">
        <v>11.95772</v>
      </c>
      <c r="H49" s="73">
        <v>0</v>
      </c>
      <c r="I49" s="73">
        <f t="shared" si="0"/>
        <v>5.736892775343867E-4</v>
      </c>
      <c r="J49" s="73">
        <f>G49/'סכום נכסי הקרן'!$C$41</f>
        <v>3.8651553391359809E-5</v>
      </c>
    </row>
    <row r="50" spans="1:10">
      <c r="A50" s="69" t="s">
        <v>2001</v>
      </c>
      <c r="B50" s="54">
        <v>9239</v>
      </c>
      <c r="C50" s="70" t="s">
        <v>134</v>
      </c>
      <c r="D50" s="79">
        <v>44742</v>
      </c>
      <c r="E50" s="72">
        <v>2742.7015010000005</v>
      </c>
      <c r="F50" s="80">
        <v>106.13509999999999</v>
      </c>
      <c r="G50" s="72">
        <v>10.558084500000003</v>
      </c>
      <c r="H50" s="73">
        <v>0</v>
      </c>
      <c r="I50" s="73">
        <f t="shared" si="0"/>
        <v>5.0653969727941517E-4</v>
      </c>
      <c r="J50" s="73">
        <f>G50/'סכום נכסי הקרן'!$C$41</f>
        <v>3.4127439575624666E-5</v>
      </c>
    </row>
    <row r="51" spans="1:10">
      <c r="A51" s="69" t="s">
        <v>2002</v>
      </c>
      <c r="B51" s="54">
        <v>97211</v>
      </c>
      <c r="C51" s="70" t="s">
        <v>134</v>
      </c>
      <c r="D51" s="79">
        <v>45166</v>
      </c>
      <c r="E51" s="72">
        <v>1902.24</v>
      </c>
      <c r="F51" s="80">
        <v>100</v>
      </c>
      <c r="G51" s="72">
        <v>6.8994200000000001</v>
      </c>
      <c r="H51" s="73">
        <v>0</v>
      </c>
      <c r="I51" s="73">
        <f t="shared" si="0"/>
        <v>3.3100986435593898E-4</v>
      </c>
      <c r="J51" s="73">
        <f>G51/'סכום נכסי הקרן'!$C$41</f>
        <v>2.2301350131916094E-5</v>
      </c>
    </row>
    <row r="52" spans="1:10">
      <c r="A52" s="69" t="s">
        <v>2003</v>
      </c>
      <c r="B52" s="54">
        <v>9616</v>
      </c>
      <c r="C52" s="70" t="s">
        <v>134</v>
      </c>
      <c r="D52" s="79">
        <v>45093</v>
      </c>
      <c r="E52" s="72">
        <v>601.09419200000002</v>
      </c>
      <c r="F52" s="80">
        <v>98.447900000000004</v>
      </c>
      <c r="G52" s="72">
        <v>2.146330222</v>
      </c>
      <c r="H52" s="73">
        <v>1E-4</v>
      </c>
      <c r="I52" s="73">
        <f t="shared" si="0"/>
        <v>1.0297336234745418E-4</v>
      </c>
      <c r="J52" s="73">
        <f>G52/'סכום נכסי הקרן'!$C$41</f>
        <v>6.9376935712763099E-6</v>
      </c>
    </row>
    <row r="53" spans="1:10">
      <c r="A53" s="69" t="s">
        <v>2004</v>
      </c>
      <c r="B53" s="54">
        <v>8287</v>
      </c>
      <c r="C53" s="70" t="s">
        <v>134</v>
      </c>
      <c r="D53" s="79">
        <v>43800</v>
      </c>
      <c r="E53" s="72">
        <v>16955.03</v>
      </c>
      <c r="F53" s="80">
        <v>123.3766</v>
      </c>
      <c r="G53" s="72">
        <v>75.871539999999996</v>
      </c>
      <c r="H53" s="73">
        <v>1E-4</v>
      </c>
      <c r="I53" s="73">
        <f t="shared" si="0"/>
        <v>3.640049187305048E-3</v>
      </c>
      <c r="J53" s="73">
        <f>G53/'סכום נכסי הקרן'!$C$41</f>
        <v>2.4524348113141061E-4</v>
      </c>
    </row>
    <row r="54" spans="1:10">
      <c r="A54" s="69" t="s">
        <v>2005</v>
      </c>
      <c r="B54" s="54">
        <v>1181106</v>
      </c>
      <c r="C54" s="70" t="s">
        <v>134</v>
      </c>
      <c r="D54" s="79">
        <v>44287</v>
      </c>
      <c r="E54" s="72">
        <v>22467.200000000001</v>
      </c>
      <c r="F54" s="80">
        <v>107.2026</v>
      </c>
      <c r="G54" s="72">
        <v>87.357820000000004</v>
      </c>
      <c r="H54" s="73">
        <v>1E-4</v>
      </c>
      <c r="I54" s="73">
        <f t="shared" si="0"/>
        <v>4.1911204345626927E-3</v>
      </c>
      <c r="J54" s="73">
        <f>G54/'סכום נכסי הקרן'!$C$41</f>
        <v>2.8237117476264707E-4</v>
      </c>
    </row>
    <row r="55" spans="1:10">
      <c r="A55" s="69" t="s">
        <v>2006</v>
      </c>
      <c r="B55" s="54">
        <v>7046</v>
      </c>
      <c r="C55" s="70" t="s">
        <v>134</v>
      </c>
      <c r="D55" s="79">
        <v>43795</v>
      </c>
      <c r="E55" s="72">
        <v>37268.720000000001</v>
      </c>
      <c r="F55" s="80">
        <v>146.4255</v>
      </c>
      <c r="G55" s="72">
        <v>197.92873</v>
      </c>
      <c r="H55" s="73">
        <v>0</v>
      </c>
      <c r="I55" s="73">
        <f t="shared" si="0"/>
        <v>9.4959231456330055E-3</v>
      </c>
      <c r="J55" s="73">
        <f>G55/'סכום נכסי הקרן'!$C$41</f>
        <v>6.3977521427822698E-4</v>
      </c>
    </row>
    <row r="56" spans="1:10">
      <c r="A56" s="69" t="s">
        <v>2007</v>
      </c>
      <c r="B56" s="54">
        <v>8315</v>
      </c>
      <c r="C56" s="70" t="s">
        <v>134</v>
      </c>
      <c r="D56" s="79">
        <v>44337</v>
      </c>
      <c r="E56" s="72">
        <v>86256.7</v>
      </c>
      <c r="F56" s="80">
        <v>95.038200000000003</v>
      </c>
      <c r="G56" s="72">
        <v>297.32992999999999</v>
      </c>
      <c r="H56" s="73">
        <v>0</v>
      </c>
      <c r="I56" s="73">
        <f t="shared" si="0"/>
        <v>1.4264842522742611E-2</v>
      </c>
      <c r="J56" s="73">
        <f>G56/'סכום נכסי הקרן'!$C$41</f>
        <v>9.6107482565608443E-4</v>
      </c>
    </row>
    <row r="57" spans="1:10">
      <c r="A57" s="69" t="s">
        <v>2008</v>
      </c>
      <c r="B57" s="54">
        <v>8338</v>
      </c>
      <c r="C57" s="70" t="s">
        <v>134</v>
      </c>
      <c r="D57" s="79">
        <v>44561</v>
      </c>
      <c r="E57" s="72">
        <v>1902.9876260000001</v>
      </c>
      <c r="F57" s="80">
        <v>80.141499999999994</v>
      </c>
      <c r="G57" s="72">
        <v>5.5314754090000005</v>
      </c>
      <c r="H57" s="73">
        <v>1E-4</v>
      </c>
      <c r="I57" s="73">
        <f t="shared" si="0"/>
        <v>2.6538070226501677E-4</v>
      </c>
      <c r="J57" s="73">
        <f>G57/'סכום נכסי הקרן'!$C$41</f>
        <v>1.7879672471337126E-5</v>
      </c>
    </row>
    <row r="58" spans="1:10">
      <c r="A58" s="69" t="s">
        <v>2009</v>
      </c>
      <c r="B58" s="54">
        <v>84031</v>
      </c>
      <c r="C58" s="70" t="s">
        <v>134</v>
      </c>
      <c r="D58" s="79">
        <v>44314</v>
      </c>
      <c r="E58" s="72">
        <v>3448.23</v>
      </c>
      <c r="F58" s="80">
        <v>100</v>
      </c>
      <c r="G58" s="72">
        <v>12.506740000000001</v>
      </c>
      <c r="H58" s="73">
        <v>0</v>
      </c>
      <c r="I58" s="73">
        <f t="shared" si="0"/>
        <v>6.000293228901844E-4</v>
      </c>
      <c r="J58" s="73">
        <f>G58/'סכום נכסי הקרן'!$C$41</f>
        <v>4.0426178975745827E-5</v>
      </c>
    </row>
    <row r="59" spans="1:10">
      <c r="A59" s="69" t="s">
        <v>2010</v>
      </c>
      <c r="B59" s="54">
        <v>84033</v>
      </c>
      <c r="C59" s="70" t="s">
        <v>134</v>
      </c>
      <c r="D59" s="79">
        <v>44314</v>
      </c>
      <c r="E59" s="72">
        <v>3378.22</v>
      </c>
      <c r="F59" s="80">
        <v>100</v>
      </c>
      <c r="G59" s="72">
        <v>12.25282</v>
      </c>
      <c r="H59" s="73">
        <v>0</v>
      </c>
      <c r="I59" s="73">
        <f t="shared" si="0"/>
        <v>5.8784713587196251E-4</v>
      </c>
      <c r="J59" s="73">
        <f>G59/'סכום נכסי הקרן'!$C$41</f>
        <v>3.9605420299582306E-5</v>
      </c>
    </row>
    <row r="60" spans="1:10">
      <c r="A60" s="69" t="s">
        <v>2011</v>
      </c>
      <c r="B60" s="54">
        <v>84036</v>
      </c>
      <c r="C60" s="70" t="s">
        <v>134</v>
      </c>
      <c r="D60" s="79">
        <v>44314</v>
      </c>
      <c r="E60" s="72">
        <v>5156.08</v>
      </c>
      <c r="F60" s="80">
        <v>100</v>
      </c>
      <c r="G60" s="72">
        <v>18.701090000000001</v>
      </c>
      <c r="H60" s="73">
        <v>0</v>
      </c>
      <c r="I60" s="73">
        <f t="shared" si="0"/>
        <v>8.9721241266776139E-4</v>
      </c>
      <c r="J60" s="73">
        <f>G60/'סכום נכסי הקרן'!$C$41</f>
        <v>6.0448495081974245E-5</v>
      </c>
    </row>
    <row r="61" spans="1:10">
      <c r="A61" s="69" t="s">
        <v>2012</v>
      </c>
      <c r="B61" s="54">
        <v>84035</v>
      </c>
      <c r="C61" s="70" t="s">
        <v>134</v>
      </c>
      <c r="D61" s="79">
        <v>44314</v>
      </c>
      <c r="E61" s="72">
        <v>1432.35</v>
      </c>
      <c r="F61" s="80">
        <v>100</v>
      </c>
      <c r="G61" s="72">
        <v>5.1951299999999998</v>
      </c>
      <c r="H61" s="73">
        <v>0</v>
      </c>
      <c r="I61" s="73">
        <f t="shared" si="0"/>
        <v>2.4924403451470834E-4</v>
      </c>
      <c r="J61" s="73">
        <f>G61/'סכום נכסי הקרן'!$C$41</f>
        <v>1.67924859061807E-5</v>
      </c>
    </row>
    <row r="62" spans="1:10">
      <c r="A62" s="69" t="s">
        <v>2013</v>
      </c>
      <c r="B62" s="54">
        <v>8316</v>
      </c>
      <c r="C62" s="70" t="s">
        <v>134</v>
      </c>
      <c r="D62" s="79">
        <v>44378</v>
      </c>
      <c r="E62" s="72">
        <v>42457.11</v>
      </c>
      <c r="F62" s="80">
        <v>94.356899999999996</v>
      </c>
      <c r="G62" s="72">
        <v>145.30201</v>
      </c>
      <c r="H62" s="73">
        <v>2.0000000000000001E-4</v>
      </c>
      <c r="I62" s="73">
        <f t="shared" si="0"/>
        <v>6.9710785284480842E-3</v>
      </c>
      <c r="J62" s="73">
        <f>G62/'סכום נכסי הקרן'!$C$41</f>
        <v>4.6966716041075532E-4</v>
      </c>
    </row>
    <row r="63" spans="1:10">
      <c r="A63" s="119" t="s">
        <v>3308</v>
      </c>
      <c r="B63" s="118" t="s">
        <v>3308</v>
      </c>
      <c r="C63" s="118" t="s">
        <v>3308</v>
      </c>
      <c r="D63" s="118" t="s">
        <v>3308</v>
      </c>
      <c r="E63" s="118" t="s">
        <v>3308</v>
      </c>
      <c r="F63" s="118" t="s">
        <v>3308</v>
      </c>
      <c r="G63" s="118" t="s">
        <v>3308</v>
      </c>
      <c r="H63" s="118" t="s">
        <v>3308</v>
      </c>
      <c r="I63" s="118" t="s">
        <v>3308</v>
      </c>
      <c r="J63" s="118" t="s">
        <v>3308</v>
      </c>
    </row>
    <row r="64" spans="1:10">
      <c r="A64" s="68" t="s">
        <v>2014</v>
      </c>
      <c r="B64" s="118" t="s">
        <v>3308</v>
      </c>
      <c r="C64" s="118" t="s">
        <v>3308</v>
      </c>
      <c r="D64" s="118" t="s">
        <v>3308</v>
      </c>
      <c r="E64" s="118" t="s">
        <v>3308</v>
      </c>
      <c r="F64" s="118" t="s">
        <v>3308</v>
      </c>
      <c r="G64" s="72">
        <v>79.275872895999996</v>
      </c>
      <c r="H64" s="118" t="s">
        <v>3308</v>
      </c>
      <c r="I64" s="73">
        <f t="shared" si="0"/>
        <v>3.8033770859004982E-3</v>
      </c>
      <c r="J64" s="73">
        <f>G64/'סכום נכסי הקרן'!$C$41</f>
        <v>2.5624748145017592E-4</v>
      </c>
    </row>
    <row r="65" spans="1:10">
      <c r="A65" s="69" t="s">
        <v>2015</v>
      </c>
      <c r="B65" s="54" t="s">
        <v>2016</v>
      </c>
      <c r="C65" s="70" t="s">
        <v>134</v>
      </c>
      <c r="D65" s="79">
        <v>44616</v>
      </c>
      <c r="E65" s="72">
        <v>12.038375999999998</v>
      </c>
      <c r="F65" s="80">
        <v>100927.1</v>
      </c>
      <c r="G65" s="72">
        <v>44.06799118</v>
      </c>
      <c r="H65" s="73">
        <v>1.5626947226950355E-5</v>
      </c>
      <c r="I65" s="73">
        <f t="shared" si="0"/>
        <v>2.1142269615316237E-3</v>
      </c>
      <c r="J65" s="73">
        <f>G65/'סכום נכסי הקרן'!$C$41</f>
        <v>1.4244323449150365E-4</v>
      </c>
    </row>
    <row r="66" spans="1:10">
      <c r="A66" s="69" t="s">
        <v>2017</v>
      </c>
      <c r="B66" s="54">
        <v>9628</v>
      </c>
      <c r="C66" s="70" t="s">
        <v>134</v>
      </c>
      <c r="D66" s="79">
        <v>45103</v>
      </c>
      <c r="E66" s="72">
        <v>4.0638350000000001</v>
      </c>
      <c r="F66" s="80">
        <v>130547.18</v>
      </c>
      <c r="G66" s="72">
        <v>19.242028352000002</v>
      </c>
      <c r="H66" s="73">
        <v>1.3069823621013549E-4</v>
      </c>
      <c r="I66" s="73">
        <f t="shared" si="0"/>
        <v>9.2316472902485315E-4</v>
      </c>
      <c r="J66" s="73">
        <f>G66/'סכום נכסי הקרן'!$C$41</f>
        <v>6.2196997939857038E-5</v>
      </c>
    </row>
    <row r="67" spans="1:10">
      <c r="A67" s="69" t="s">
        <v>2018</v>
      </c>
      <c r="B67" s="54">
        <v>9768</v>
      </c>
      <c r="C67" s="70" t="s">
        <v>134</v>
      </c>
      <c r="D67" s="79">
        <v>45103</v>
      </c>
      <c r="E67" s="72">
        <v>3.3689400000000003</v>
      </c>
      <c r="F67" s="80">
        <v>130662.52</v>
      </c>
      <c r="G67" s="72">
        <v>15.965853364000003</v>
      </c>
      <c r="H67" s="73">
        <v>1.0844536948453086E-4</v>
      </c>
      <c r="I67" s="73">
        <f t="shared" si="0"/>
        <v>7.6598539534402201E-4</v>
      </c>
      <c r="J67" s="73">
        <f>G67/'סכום נכסי הקרן'!$C$41</f>
        <v>5.1607249018815268E-5</v>
      </c>
    </row>
    <row r="68" spans="1:10">
      <c r="A68" s="119" t="s">
        <v>3308</v>
      </c>
      <c r="B68" s="118" t="s">
        <v>3308</v>
      </c>
      <c r="C68" s="118" t="s">
        <v>3308</v>
      </c>
      <c r="D68" s="118" t="s">
        <v>3308</v>
      </c>
      <c r="E68" s="118" t="s">
        <v>3308</v>
      </c>
      <c r="F68" s="118" t="s">
        <v>3308</v>
      </c>
      <c r="G68" s="118" t="s">
        <v>3308</v>
      </c>
      <c r="H68" s="118" t="s">
        <v>3308</v>
      </c>
      <c r="I68" s="118" t="s">
        <v>3308</v>
      </c>
      <c r="J68" s="118" t="s">
        <v>3308</v>
      </c>
    </row>
    <row r="69" spans="1:10">
      <c r="A69" s="68" t="s">
        <v>187</v>
      </c>
      <c r="B69" s="117" t="s">
        <v>3308</v>
      </c>
      <c r="C69" s="117" t="s">
        <v>3308</v>
      </c>
      <c r="D69" s="117" t="s">
        <v>3308</v>
      </c>
      <c r="E69" s="117" t="s">
        <v>3308</v>
      </c>
      <c r="F69" s="117" t="s">
        <v>3308</v>
      </c>
      <c r="G69" s="66">
        <v>1078.1767200000002</v>
      </c>
      <c r="H69" s="117" t="s">
        <v>3308</v>
      </c>
      <c r="I69" s="67">
        <f t="shared" ref="I69:I129" si="1">IFERROR(G69/$G$9,0)</f>
        <v>5.1727120517221913E-2</v>
      </c>
      <c r="J69" s="67">
        <f>G69/'סכום נכסי הקרן'!$C$41</f>
        <v>3.4850460671767866E-3</v>
      </c>
    </row>
    <row r="70" spans="1:10">
      <c r="A70" s="69" t="s">
        <v>2019</v>
      </c>
      <c r="B70" s="54">
        <v>7989</v>
      </c>
      <c r="C70" s="70" t="s">
        <v>134</v>
      </c>
      <c r="D70" s="79">
        <v>43830</v>
      </c>
      <c r="E70" s="72">
        <v>47455.4</v>
      </c>
      <c r="F70" s="80">
        <v>126.8155</v>
      </c>
      <c r="G70" s="72">
        <v>218.27576000000002</v>
      </c>
      <c r="H70" s="73">
        <v>1E-4</v>
      </c>
      <c r="I70" s="73">
        <f t="shared" si="1"/>
        <v>1.0472101960714015E-2</v>
      </c>
      <c r="J70" s="73">
        <f>G70/'סכום נכסי הקרן'!$C$41</f>
        <v>7.0554396587975301E-4</v>
      </c>
    </row>
    <row r="71" spans="1:10">
      <c r="A71" s="69" t="s">
        <v>2020</v>
      </c>
      <c r="B71" s="54">
        <v>8404</v>
      </c>
      <c r="C71" s="70" t="s">
        <v>134</v>
      </c>
      <c r="D71" s="79">
        <v>44469</v>
      </c>
      <c r="E71" s="72">
        <v>70445.649999999994</v>
      </c>
      <c r="F71" s="80">
        <v>109.3446</v>
      </c>
      <c r="G71" s="72">
        <v>279.38240000000002</v>
      </c>
      <c r="H71" s="73">
        <v>2.0000000000000001E-4</v>
      </c>
      <c r="I71" s="73">
        <f t="shared" si="1"/>
        <v>1.3403783264018814E-2</v>
      </c>
      <c r="J71" s="73">
        <f>G71/'סכום נכסי הקרן'!$C$41</f>
        <v>9.0306210132084076E-4</v>
      </c>
    </row>
    <row r="72" spans="1:10">
      <c r="A72" s="69" t="s">
        <v>2021</v>
      </c>
      <c r="B72" s="54">
        <v>9526</v>
      </c>
      <c r="C72" s="70" t="s">
        <v>134</v>
      </c>
      <c r="D72" s="79">
        <v>44645</v>
      </c>
      <c r="E72" s="72">
        <v>17402.98</v>
      </c>
      <c r="F72" s="80">
        <v>86.201099999999997</v>
      </c>
      <c r="G72" s="72">
        <v>54.41066</v>
      </c>
      <c r="H72" s="73">
        <v>0</v>
      </c>
      <c r="I72" s="73">
        <f t="shared" si="1"/>
        <v>2.610431773412419E-3</v>
      </c>
      <c r="J72" s="73">
        <f>G72/'סכום נכסי הקרן'!$C$41</f>
        <v>1.758743748849384E-4</v>
      </c>
    </row>
    <row r="73" spans="1:10">
      <c r="A73" s="69" t="s">
        <v>2022</v>
      </c>
      <c r="B73" s="54">
        <v>9489</v>
      </c>
      <c r="C73" s="70" t="s">
        <v>134</v>
      </c>
      <c r="D73" s="79">
        <v>44665</v>
      </c>
      <c r="E73" s="72">
        <v>55596.23</v>
      </c>
      <c r="F73" s="80">
        <v>104.8327</v>
      </c>
      <c r="G73" s="72">
        <v>211.39255</v>
      </c>
      <c r="H73" s="73">
        <v>1E-4</v>
      </c>
      <c r="I73" s="73">
        <f t="shared" si="1"/>
        <v>1.0141869795048865E-2</v>
      </c>
      <c r="J73" s="73">
        <f>G73/'סכום נכסי הקרן'!$C$41</f>
        <v>6.8329501216458477E-4</v>
      </c>
    </row>
    <row r="74" spans="1:10">
      <c r="A74" s="69" t="s">
        <v>2023</v>
      </c>
      <c r="B74" s="54">
        <v>9783</v>
      </c>
      <c r="C74" s="70" t="s">
        <v>136</v>
      </c>
      <c r="D74" s="79">
        <v>44643</v>
      </c>
      <c r="E74" s="72">
        <v>72275.66</v>
      </c>
      <c r="F74" s="80">
        <v>108.5446</v>
      </c>
      <c r="G74" s="72">
        <v>314.71535</v>
      </c>
      <c r="H74" s="73">
        <v>2.9999999999999997E-4</v>
      </c>
      <c r="I74" s="73">
        <f t="shared" si="1"/>
        <v>1.5098933724027796E-2</v>
      </c>
      <c r="J74" s="73">
        <f>G74/'סכום נכסי הקרן'!$C$41</f>
        <v>1.0172706129266691E-3</v>
      </c>
    </row>
    <row r="75" spans="1:10">
      <c r="A75" s="119" t="s">
        <v>3308</v>
      </c>
      <c r="B75" s="118" t="s">
        <v>3308</v>
      </c>
      <c r="C75" s="118" t="s">
        <v>3308</v>
      </c>
      <c r="D75" s="118" t="s">
        <v>3308</v>
      </c>
      <c r="E75" s="118" t="s">
        <v>3308</v>
      </c>
      <c r="F75" s="118" t="s">
        <v>3308</v>
      </c>
      <c r="G75" s="118" t="s">
        <v>3308</v>
      </c>
      <c r="H75" s="118" t="s">
        <v>3308</v>
      </c>
      <c r="I75" s="118" t="s">
        <v>3308</v>
      </c>
      <c r="J75" s="118" t="s">
        <v>3308</v>
      </c>
    </row>
    <row r="76" spans="1:10">
      <c r="A76" s="68" t="s">
        <v>188</v>
      </c>
      <c r="B76" s="117" t="s">
        <v>3308</v>
      </c>
      <c r="C76" s="117" t="s">
        <v>3308</v>
      </c>
      <c r="D76" s="117" t="s">
        <v>3308</v>
      </c>
      <c r="E76" s="117" t="s">
        <v>3308</v>
      </c>
      <c r="F76" s="117" t="s">
        <v>3308</v>
      </c>
      <c r="G76" s="66">
        <v>17573.217419844001</v>
      </c>
      <c r="H76" s="117" t="s">
        <v>3308</v>
      </c>
      <c r="I76" s="67">
        <f t="shared" si="1"/>
        <v>0.84310105986300099</v>
      </c>
      <c r="J76" s="67">
        <f>G76/'סכום נכסי הקרן'!$C$41</f>
        <v>5.6802814529950077E-2</v>
      </c>
    </row>
    <row r="77" spans="1:10">
      <c r="A77" s="69" t="s">
        <v>2024</v>
      </c>
      <c r="B77" s="54">
        <v>7055</v>
      </c>
      <c r="C77" s="70" t="s">
        <v>134</v>
      </c>
      <c r="D77" s="79">
        <v>43914</v>
      </c>
      <c r="E77" s="72">
        <v>22729.337568000003</v>
      </c>
      <c r="F77" s="80">
        <v>113.4684</v>
      </c>
      <c r="G77" s="72">
        <v>93.542563022999985</v>
      </c>
      <c r="H77" s="73">
        <v>1E-4</v>
      </c>
      <c r="I77" s="73">
        <f t="shared" si="1"/>
        <v>4.487842615430007E-3</v>
      </c>
      <c r="J77" s="73">
        <f>G77/'סכום נכסי הקרן'!$C$41</f>
        <v>3.0236243774299146E-4</v>
      </c>
    </row>
    <row r="78" spans="1:10">
      <c r="A78" s="69" t="s">
        <v>2025</v>
      </c>
      <c r="B78" s="54">
        <v>5271</v>
      </c>
      <c r="C78" s="70" t="s">
        <v>134</v>
      </c>
      <c r="D78" s="79">
        <v>42352</v>
      </c>
      <c r="E78" s="72">
        <v>14636.386872999999</v>
      </c>
      <c r="F78" s="80">
        <v>84.997500000000002</v>
      </c>
      <c r="G78" s="72">
        <v>45.121921735000001</v>
      </c>
      <c r="H78" s="73">
        <v>1E-4</v>
      </c>
      <c r="I78" s="73">
        <f t="shared" si="1"/>
        <v>2.1647908364734489E-3</v>
      </c>
      <c r="J78" s="73">
        <f>G78/'סכום נכסי הקרן'!$C$41</f>
        <v>1.4584990843246966E-4</v>
      </c>
    </row>
    <row r="79" spans="1:10">
      <c r="A79" s="69" t="s">
        <v>2026</v>
      </c>
      <c r="B79" s="54">
        <v>5238</v>
      </c>
      <c r="C79" s="70" t="s">
        <v>136</v>
      </c>
      <c r="D79" s="79">
        <v>43221</v>
      </c>
      <c r="E79" s="72">
        <v>53003.589511999999</v>
      </c>
      <c r="F79" s="80">
        <v>89.927700000000002</v>
      </c>
      <c r="G79" s="72">
        <v>191.21254882300002</v>
      </c>
      <c r="H79" s="73">
        <v>0</v>
      </c>
      <c r="I79" s="73">
        <f t="shared" si="1"/>
        <v>9.1737044344386322E-3</v>
      </c>
      <c r="J79" s="73">
        <f>G79/'סכום נכסי הקרן'!$C$41</f>
        <v>6.1806615641862991E-4</v>
      </c>
    </row>
    <row r="80" spans="1:10">
      <c r="A80" s="69" t="s">
        <v>2027</v>
      </c>
      <c r="B80" s="54">
        <v>7070</v>
      </c>
      <c r="C80" s="70" t="s">
        <v>136</v>
      </c>
      <c r="D80" s="79">
        <v>44075</v>
      </c>
      <c r="E80" s="72">
        <v>128517.389717</v>
      </c>
      <c r="F80" s="80">
        <v>101.8006</v>
      </c>
      <c r="G80" s="72">
        <v>524.84354045800001</v>
      </c>
      <c r="H80" s="73">
        <v>0</v>
      </c>
      <c r="I80" s="73">
        <f t="shared" si="1"/>
        <v>2.5180144002697812E-2</v>
      </c>
      <c r="J80" s="73">
        <f>G80/'סכום נכסי הקרן'!$C$41</f>
        <v>1.6964787707123682E-3</v>
      </c>
    </row>
    <row r="81" spans="1:10">
      <c r="A81" s="69" t="s">
        <v>2028</v>
      </c>
      <c r="B81" s="54">
        <v>5339</v>
      </c>
      <c r="C81" s="70" t="s">
        <v>134</v>
      </c>
      <c r="D81" s="79">
        <v>42916</v>
      </c>
      <c r="E81" s="72">
        <v>75699.014026000004</v>
      </c>
      <c r="F81" s="80">
        <v>77.599299999999999</v>
      </c>
      <c r="G81" s="72">
        <v>213.05688938099999</v>
      </c>
      <c r="H81" s="73">
        <v>1E-4</v>
      </c>
      <c r="I81" s="73">
        <f t="shared" si="1"/>
        <v>1.0221718934939908E-2</v>
      </c>
      <c r="J81" s="73">
        <f>G81/'סכום נכסי הקרן'!$C$41</f>
        <v>6.8867474194969961E-4</v>
      </c>
    </row>
    <row r="82" spans="1:10">
      <c r="A82" s="69" t="s">
        <v>2029</v>
      </c>
      <c r="B82" s="54">
        <v>8417</v>
      </c>
      <c r="C82" s="70" t="s">
        <v>136</v>
      </c>
      <c r="D82" s="79">
        <v>44713</v>
      </c>
      <c r="E82" s="72">
        <v>20554.84</v>
      </c>
      <c r="F82" s="80">
        <v>104.3721</v>
      </c>
      <c r="G82" s="72">
        <v>86.062939999999998</v>
      </c>
      <c r="H82" s="73">
        <v>0</v>
      </c>
      <c r="I82" s="73">
        <f t="shared" si="1"/>
        <v>4.1289966541351751E-3</v>
      </c>
      <c r="J82" s="73">
        <f>G82/'סכום נכסי הקרן'!$C$41</f>
        <v>2.7818566753757369E-4</v>
      </c>
    </row>
    <row r="83" spans="1:10">
      <c r="A83" s="69" t="s">
        <v>2030</v>
      </c>
      <c r="B83" s="54">
        <v>60831</v>
      </c>
      <c r="C83" s="70" t="s">
        <v>134</v>
      </c>
      <c r="D83" s="79">
        <v>42555</v>
      </c>
      <c r="E83" s="72">
        <v>2275.94</v>
      </c>
      <c r="F83" s="80">
        <v>100</v>
      </c>
      <c r="G83" s="72">
        <v>8.2548200000000005</v>
      </c>
      <c r="H83" s="73">
        <v>0</v>
      </c>
      <c r="I83" s="73">
        <f t="shared" si="1"/>
        <v>3.9603718116634328E-4</v>
      </c>
      <c r="J83" s="73">
        <f>G83/'סכום נכסי הקרן'!$C$41</f>
        <v>2.6682479265785183E-5</v>
      </c>
    </row>
    <row r="84" spans="1:10">
      <c r="A84" s="69" t="s">
        <v>2031</v>
      </c>
      <c r="B84" s="54">
        <v>9282</v>
      </c>
      <c r="C84" s="70" t="s">
        <v>134</v>
      </c>
      <c r="D84" s="79">
        <v>44848</v>
      </c>
      <c r="E84" s="72">
        <v>16346.68</v>
      </c>
      <c r="F84" s="80">
        <v>108.30459999999999</v>
      </c>
      <c r="G84" s="72">
        <v>64.213170000000005</v>
      </c>
      <c r="H84" s="73">
        <v>1E-4</v>
      </c>
      <c r="I84" s="73">
        <f t="shared" si="1"/>
        <v>3.080721668135126E-3</v>
      </c>
      <c r="J84" s="73">
        <f>G84/'סכום נכסי הקרן'!$C$41</f>
        <v>2.0755953214186853E-4</v>
      </c>
    </row>
    <row r="85" spans="1:10">
      <c r="A85" s="69" t="s">
        <v>2032</v>
      </c>
      <c r="B85" s="54">
        <v>8400</v>
      </c>
      <c r="C85" s="70" t="s">
        <v>134</v>
      </c>
      <c r="D85" s="79">
        <v>44544</v>
      </c>
      <c r="E85" s="72">
        <v>11130.510124</v>
      </c>
      <c r="F85" s="80">
        <v>115.3809</v>
      </c>
      <c r="G85" s="72">
        <v>46.579684929000003</v>
      </c>
      <c r="H85" s="73">
        <v>0</v>
      </c>
      <c r="I85" s="73">
        <f t="shared" si="1"/>
        <v>2.2347291786977259E-3</v>
      </c>
      <c r="J85" s="73">
        <f>G85/'סכום נכסי הקרן'!$C$41</f>
        <v>1.5056191138327051E-4</v>
      </c>
    </row>
    <row r="86" spans="1:10">
      <c r="A86" s="69" t="s">
        <v>2033</v>
      </c>
      <c r="B86" s="54">
        <v>87255</v>
      </c>
      <c r="C86" s="70" t="s">
        <v>134</v>
      </c>
      <c r="D86" s="79">
        <v>44469</v>
      </c>
      <c r="E86" s="72">
        <v>1142.7</v>
      </c>
      <c r="F86" s="80">
        <v>100</v>
      </c>
      <c r="G86" s="72">
        <v>4.1445600000000002</v>
      </c>
      <c r="H86" s="73">
        <v>0</v>
      </c>
      <c r="I86" s="73">
        <f t="shared" si="1"/>
        <v>1.9884138716226154E-4</v>
      </c>
      <c r="J86" s="73">
        <f>G86/'סכום נכסי הקרן'!$C$41</f>
        <v>1.3396674459988546E-5</v>
      </c>
    </row>
    <row r="87" spans="1:10">
      <c r="A87" s="69" t="s">
        <v>2034</v>
      </c>
      <c r="B87" s="54">
        <v>87254</v>
      </c>
      <c r="C87" s="70" t="s">
        <v>134</v>
      </c>
      <c r="D87" s="79">
        <v>44469</v>
      </c>
      <c r="E87" s="72">
        <v>3548.23</v>
      </c>
      <c r="F87" s="80">
        <v>100</v>
      </c>
      <c r="G87" s="72">
        <v>12.869429999999999</v>
      </c>
      <c r="H87" s="73">
        <v>0</v>
      </c>
      <c r="I87" s="73">
        <f t="shared" si="1"/>
        <v>6.1742991130243571E-4</v>
      </c>
      <c r="J87" s="73">
        <f>G87/'סכום נכסי הקרן'!$C$41</f>
        <v>4.1598520517403624E-5</v>
      </c>
    </row>
    <row r="88" spans="1:10">
      <c r="A88" s="69" t="s">
        <v>2035</v>
      </c>
      <c r="B88" s="54">
        <v>8843</v>
      </c>
      <c r="C88" s="70" t="s">
        <v>134</v>
      </c>
      <c r="D88" s="79">
        <v>44562</v>
      </c>
      <c r="E88" s="72">
        <v>4072.4165069999999</v>
      </c>
      <c r="F88" s="80">
        <v>109.55670000000001</v>
      </c>
      <c r="G88" s="72">
        <v>16.182241807</v>
      </c>
      <c r="H88" s="73">
        <v>0</v>
      </c>
      <c r="I88" s="73">
        <f t="shared" si="1"/>
        <v>7.7636695048425447E-4</v>
      </c>
      <c r="J88" s="73">
        <f>G88/'סכום נכסי הקרן'!$C$41</f>
        <v>5.2306692512883339E-5</v>
      </c>
    </row>
    <row r="89" spans="1:10">
      <c r="A89" s="69" t="s">
        <v>2036</v>
      </c>
      <c r="B89" s="54">
        <v>5291</v>
      </c>
      <c r="C89" s="70" t="s">
        <v>134</v>
      </c>
      <c r="D89" s="79">
        <v>42787</v>
      </c>
      <c r="E89" s="72">
        <v>43802.718179000003</v>
      </c>
      <c r="F89" s="80">
        <v>63.939500000000002</v>
      </c>
      <c r="G89" s="72">
        <v>101.582255816</v>
      </c>
      <c r="H89" s="73">
        <v>0</v>
      </c>
      <c r="I89" s="73">
        <f t="shared" si="1"/>
        <v>4.8735587511159559E-3</v>
      </c>
      <c r="J89" s="73">
        <f>G89/'סכום נכסי הקרן'!$C$41</f>
        <v>3.2834955027270205E-4</v>
      </c>
    </row>
    <row r="90" spans="1:10">
      <c r="A90" s="69" t="s">
        <v>2037</v>
      </c>
      <c r="B90" s="54">
        <v>7045</v>
      </c>
      <c r="C90" s="70" t="s">
        <v>136</v>
      </c>
      <c r="D90" s="79">
        <v>43909</v>
      </c>
      <c r="E90" s="72">
        <v>96975.389144000001</v>
      </c>
      <c r="F90" s="80">
        <v>97.9345</v>
      </c>
      <c r="G90" s="72">
        <v>380.99112933999999</v>
      </c>
      <c r="H90" s="73">
        <v>0</v>
      </c>
      <c r="I90" s="73">
        <f t="shared" si="1"/>
        <v>1.827861212154781E-2</v>
      </c>
      <c r="J90" s="73">
        <f>G90/'סכום נכסי הקרן'!$C$41</f>
        <v>1.2314972233268115E-3</v>
      </c>
    </row>
    <row r="91" spans="1:10">
      <c r="A91" s="69" t="s">
        <v>2038</v>
      </c>
      <c r="B91" s="54">
        <v>879510</v>
      </c>
      <c r="C91" s="70" t="s">
        <v>136</v>
      </c>
      <c r="D91" s="79">
        <v>44895</v>
      </c>
      <c r="E91" s="72">
        <v>3605.24</v>
      </c>
      <c r="F91" s="80">
        <v>100</v>
      </c>
      <c r="G91" s="72">
        <v>14.462770000000001</v>
      </c>
      <c r="H91" s="73">
        <v>0</v>
      </c>
      <c r="I91" s="73">
        <f t="shared" si="1"/>
        <v>6.938727510299624E-4</v>
      </c>
      <c r="J91" s="73">
        <f>G91/'סכום נכסי הקרן'!$C$41</f>
        <v>4.6748755351518259E-5</v>
      </c>
    </row>
    <row r="92" spans="1:10">
      <c r="A92" s="69" t="s">
        <v>2039</v>
      </c>
      <c r="B92" s="54">
        <v>9817</v>
      </c>
      <c r="C92" s="70" t="s">
        <v>136</v>
      </c>
      <c r="D92" s="79">
        <v>44776</v>
      </c>
      <c r="E92" s="72">
        <v>5299.0219500000003</v>
      </c>
      <c r="F92" s="80">
        <v>100</v>
      </c>
      <c r="G92" s="72">
        <v>21.257556445999999</v>
      </c>
      <c r="H92" s="73">
        <v>0</v>
      </c>
      <c r="I92" s="73">
        <f t="shared" si="1"/>
        <v>1.0198626660979002E-3</v>
      </c>
      <c r="J92" s="73">
        <f>G92/'סכום נכסי הקרן'!$C$41</f>
        <v>6.8711893065100522E-5</v>
      </c>
    </row>
    <row r="93" spans="1:10">
      <c r="A93" s="69" t="s">
        <v>2040</v>
      </c>
      <c r="B93" s="54">
        <v>7086</v>
      </c>
      <c r="C93" s="70" t="s">
        <v>134</v>
      </c>
      <c r="D93" s="79">
        <v>44160</v>
      </c>
      <c r="E93" s="72">
        <v>66501.045264999993</v>
      </c>
      <c r="F93" s="80">
        <v>101.47490000000001</v>
      </c>
      <c r="G93" s="72">
        <v>244.75673954199999</v>
      </c>
      <c r="H93" s="73">
        <v>0</v>
      </c>
      <c r="I93" s="73">
        <f t="shared" si="1"/>
        <v>1.1742566064393717E-2</v>
      </c>
      <c r="J93" s="73">
        <f>G93/'סכום נכסי הקרן'!$C$41</f>
        <v>7.9113979808046679E-4</v>
      </c>
    </row>
    <row r="94" spans="1:10">
      <c r="A94" s="69" t="s">
        <v>2041</v>
      </c>
      <c r="B94" s="54">
        <v>87952</v>
      </c>
      <c r="C94" s="70" t="s">
        <v>136</v>
      </c>
      <c r="D94" s="79">
        <v>44819</v>
      </c>
      <c r="E94" s="72">
        <v>2392.7199999999998</v>
      </c>
      <c r="F94" s="80">
        <v>100</v>
      </c>
      <c r="G94" s="72">
        <v>9.5986200000000004</v>
      </c>
      <c r="H94" s="73">
        <v>0</v>
      </c>
      <c r="I94" s="73">
        <f t="shared" si="1"/>
        <v>4.6050797084453516E-4</v>
      </c>
      <c r="J94" s="73">
        <f>G94/'סכום נכסי הקרן'!$C$41</f>
        <v>3.1026113123017942E-5</v>
      </c>
    </row>
    <row r="95" spans="1:10">
      <c r="A95" s="69" t="s">
        <v>2042</v>
      </c>
      <c r="B95" s="54">
        <v>8318</v>
      </c>
      <c r="C95" s="70" t="s">
        <v>136</v>
      </c>
      <c r="D95" s="79">
        <v>44256</v>
      </c>
      <c r="E95" s="72">
        <v>14224.58</v>
      </c>
      <c r="F95" s="80">
        <v>102.571</v>
      </c>
      <c r="G95" s="72">
        <v>58.5304</v>
      </c>
      <c r="H95" s="73">
        <v>0</v>
      </c>
      <c r="I95" s="73">
        <f t="shared" si="1"/>
        <v>2.8080823844176539E-3</v>
      </c>
      <c r="J95" s="73">
        <f>G95/'סכום נכסי הקרן'!$C$41</f>
        <v>1.8919082238233093E-4</v>
      </c>
    </row>
    <row r="96" spans="1:10">
      <c r="A96" s="69" t="s">
        <v>2043</v>
      </c>
      <c r="B96" s="54">
        <v>9391</v>
      </c>
      <c r="C96" s="70" t="s">
        <v>136</v>
      </c>
      <c r="D96" s="79">
        <v>44608</v>
      </c>
      <c r="E96" s="72">
        <v>11297.136254000001</v>
      </c>
      <c r="F96" s="80">
        <v>96.610600000000005</v>
      </c>
      <c r="G96" s="72">
        <v>43.783529551000001</v>
      </c>
      <c r="H96" s="73">
        <v>0</v>
      </c>
      <c r="I96" s="73">
        <f t="shared" si="1"/>
        <v>2.1005794947547411E-3</v>
      </c>
      <c r="J96" s="73">
        <f>G96/'סכום נכסי הקרן'!$C$41</f>
        <v>1.4152375453704022E-4</v>
      </c>
    </row>
    <row r="97" spans="1:10">
      <c r="A97" s="69" t="s">
        <v>2044</v>
      </c>
      <c r="B97" s="54">
        <v>8314</v>
      </c>
      <c r="C97" s="70" t="s">
        <v>134</v>
      </c>
      <c r="D97" s="79">
        <v>44264</v>
      </c>
      <c r="E97" s="72">
        <v>17548.068187000001</v>
      </c>
      <c r="F97" s="80">
        <v>101.6375</v>
      </c>
      <c r="G97" s="72">
        <v>64.689060350999995</v>
      </c>
      <c r="H97" s="73">
        <v>0</v>
      </c>
      <c r="I97" s="73">
        <f t="shared" si="1"/>
        <v>3.1035532105738828E-3</v>
      </c>
      <c r="J97" s="73">
        <f>G97/'סכום נכסי הקרן'!$C$41</f>
        <v>2.090977770004293E-4</v>
      </c>
    </row>
    <row r="98" spans="1:10">
      <c r="A98" s="69" t="s">
        <v>2045</v>
      </c>
      <c r="B98" s="54">
        <v>8337</v>
      </c>
      <c r="C98" s="70" t="s">
        <v>134</v>
      </c>
      <c r="D98" s="79">
        <v>44470</v>
      </c>
      <c r="E98" s="72">
        <v>8686.4781509999993</v>
      </c>
      <c r="F98" s="80">
        <v>151.66829999999999</v>
      </c>
      <c r="G98" s="72">
        <v>47.784396573999999</v>
      </c>
      <c r="H98" s="73">
        <v>0</v>
      </c>
      <c r="I98" s="73">
        <f t="shared" si="1"/>
        <v>2.2925269991231341E-3</v>
      </c>
      <c r="J98" s="73">
        <f>G98/'סכום נכסי הקרן'!$C$41</f>
        <v>1.5445596279674317E-4</v>
      </c>
    </row>
    <row r="99" spans="1:10">
      <c r="A99" s="69" t="s">
        <v>2046</v>
      </c>
      <c r="B99" s="54">
        <v>8111</v>
      </c>
      <c r="C99" s="70" t="s">
        <v>134</v>
      </c>
      <c r="D99" s="79">
        <v>44377</v>
      </c>
      <c r="E99" s="72">
        <v>8948</v>
      </c>
      <c r="F99" s="80">
        <v>113.1297</v>
      </c>
      <c r="G99" s="72">
        <v>36.715580000000003</v>
      </c>
      <c r="H99" s="73">
        <v>0</v>
      </c>
      <c r="I99" s="73">
        <f t="shared" si="1"/>
        <v>1.7614841762857785E-3</v>
      </c>
      <c r="J99" s="73">
        <f>G99/'סכום נכסי הקרן'!$C$41</f>
        <v>1.1867765766924987E-4</v>
      </c>
    </row>
    <row r="100" spans="1:10">
      <c r="A100" s="69" t="s">
        <v>2047</v>
      </c>
      <c r="B100" s="54">
        <v>9237</v>
      </c>
      <c r="C100" s="70" t="s">
        <v>134</v>
      </c>
      <c r="D100" s="79">
        <v>44712</v>
      </c>
      <c r="E100" s="72">
        <v>20102.61</v>
      </c>
      <c r="F100" s="80">
        <v>144.4239</v>
      </c>
      <c r="G100" s="72">
        <v>105.30259</v>
      </c>
      <c r="H100" s="73">
        <v>0</v>
      </c>
      <c r="I100" s="73">
        <f t="shared" si="1"/>
        <v>5.0520472782102054E-3</v>
      </c>
      <c r="J100" s="73">
        <f>G100/'סכום נכסי הקרן'!$C$41</f>
        <v>3.4037497780793255E-4</v>
      </c>
    </row>
    <row r="101" spans="1:10">
      <c r="A101" s="69" t="s">
        <v>2048</v>
      </c>
      <c r="B101" s="54">
        <v>7042</v>
      </c>
      <c r="C101" s="70" t="s">
        <v>134</v>
      </c>
      <c r="D101" s="79">
        <v>43558</v>
      </c>
      <c r="E101" s="72">
        <v>41572.784721000004</v>
      </c>
      <c r="F101" s="80">
        <v>100.9816</v>
      </c>
      <c r="G101" s="72">
        <v>152.26459072099999</v>
      </c>
      <c r="H101" s="73">
        <v>1E-4</v>
      </c>
      <c r="I101" s="73">
        <f t="shared" si="1"/>
        <v>7.3051186216770061E-3</v>
      </c>
      <c r="J101" s="73">
        <f>G101/'סכום נכסי הקרן'!$C$41</f>
        <v>4.9217266818977871E-4</v>
      </c>
    </row>
    <row r="102" spans="1:10">
      <c r="A102" s="69" t="s">
        <v>2049</v>
      </c>
      <c r="B102" s="54">
        <v>7057</v>
      </c>
      <c r="C102" s="70" t="s">
        <v>134</v>
      </c>
      <c r="D102" s="79">
        <v>43917</v>
      </c>
      <c r="E102" s="72">
        <v>5452.4841130000004</v>
      </c>
      <c r="F102" s="80">
        <v>117.6644</v>
      </c>
      <c r="G102" s="72">
        <v>23.269499832000001</v>
      </c>
      <c r="H102" s="73">
        <v>2.0000000000000001E-4</v>
      </c>
      <c r="I102" s="73">
        <f t="shared" si="1"/>
        <v>1.1163886215103391E-3</v>
      </c>
      <c r="J102" s="73">
        <f>G102/'סכום נכסי הקרן'!$C$41</f>
        <v>7.5215201154299168E-5</v>
      </c>
    </row>
    <row r="103" spans="1:10">
      <c r="A103" s="69" t="s">
        <v>2050</v>
      </c>
      <c r="B103" s="54">
        <v>87954</v>
      </c>
      <c r="C103" s="70" t="s">
        <v>136</v>
      </c>
      <c r="D103" s="79">
        <v>44837</v>
      </c>
      <c r="E103" s="72">
        <v>2916.61</v>
      </c>
      <c r="F103" s="80">
        <v>100</v>
      </c>
      <c r="G103" s="72">
        <v>11.70027</v>
      </c>
      <c r="H103" s="73">
        <v>0</v>
      </c>
      <c r="I103" s="73">
        <f t="shared" si="1"/>
        <v>5.6133773355265544E-4</v>
      </c>
      <c r="J103" s="73">
        <f>G103/'סכום נכסי הקרן'!$C$41</f>
        <v>3.781938451463368E-5</v>
      </c>
    </row>
    <row r="104" spans="1:10">
      <c r="A104" s="69" t="s">
        <v>2051</v>
      </c>
      <c r="B104" s="54">
        <v>87953</v>
      </c>
      <c r="C104" s="70" t="s">
        <v>136</v>
      </c>
      <c r="D104" s="79">
        <v>44792</v>
      </c>
      <c r="E104" s="72">
        <v>3676.77</v>
      </c>
      <c r="F104" s="80">
        <v>100</v>
      </c>
      <c r="G104" s="72">
        <v>14.749739999999999</v>
      </c>
      <c r="H104" s="73">
        <v>0</v>
      </c>
      <c r="I104" s="73">
        <f t="shared" si="1"/>
        <v>7.076405606102204E-4</v>
      </c>
      <c r="J104" s="73">
        <f>G104/'סכום נכסי הקרן'!$C$41</f>
        <v>4.767634324258098E-5</v>
      </c>
    </row>
    <row r="105" spans="1:10">
      <c r="A105" s="69" t="s">
        <v>2052</v>
      </c>
      <c r="B105" s="54">
        <v>5237</v>
      </c>
      <c r="C105" s="70" t="s">
        <v>134</v>
      </c>
      <c r="D105" s="79">
        <v>43007</v>
      </c>
      <c r="E105" s="72">
        <v>88901.360990000001</v>
      </c>
      <c r="F105" s="80">
        <v>34.284599999999998</v>
      </c>
      <c r="G105" s="72">
        <v>110.54905947200001</v>
      </c>
      <c r="H105" s="73">
        <v>0</v>
      </c>
      <c r="I105" s="73">
        <f t="shared" si="1"/>
        <v>5.3037543997181431E-3</v>
      </c>
      <c r="J105" s="73">
        <f>G105/'סכום נכסי הקרן'!$C$41</f>
        <v>3.5733341093006189E-4</v>
      </c>
    </row>
    <row r="106" spans="1:10">
      <c r="A106" s="69" t="s">
        <v>2053</v>
      </c>
      <c r="B106" s="54">
        <v>87343</v>
      </c>
      <c r="C106" s="70" t="s">
        <v>134</v>
      </c>
      <c r="D106" s="79">
        <v>44421</v>
      </c>
      <c r="E106" s="72">
        <v>4909.82</v>
      </c>
      <c r="F106" s="80">
        <v>100</v>
      </c>
      <c r="G106" s="72">
        <v>17.8079</v>
      </c>
      <c r="H106" s="73">
        <v>0</v>
      </c>
      <c r="I106" s="73">
        <f t="shared" si="1"/>
        <v>8.5436030325217562E-4</v>
      </c>
      <c r="J106" s="73">
        <f>G106/'סכום נכסי הקרן'!$C$41</f>
        <v>5.7561391104491187E-5</v>
      </c>
    </row>
    <row r="107" spans="1:10">
      <c r="A107" s="69" t="s">
        <v>2054</v>
      </c>
      <c r="B107" s="54">
        <v>87342</v>
      </c>
      <c r="C107" s="70" t="s">
        <v>134</v>
      </c>
      <c r="D107" s="79">
        <v>44421</v>
      </c>
      <c r="E107" s="72">
        <v>2302.31</v>
      </c>
      <c r="F107" s="80">
        <v>100</v>
      </c>
      <c r="G107" s="72">
        <v>8.35046</v>
      </c>
      <c r="H107" s="73">
        <v>0</v>
      </c>
      <c r="I107" s="73">
        <f t="shared" si="1"/>
        <v>4.0062565141848067E-4</v>
      </c>
      <c r="J107" s="73">
        <f>G107/'סכום נכסי הקרן'!$C$41</f>
        <v>2.6991621356948854E-5</v>
      </c>
    </row>
    <row r="108" spans="1:10">
      <c r="A108" s="69" t="s">
        <v>2055</v>
      </c>
      <c r="B108" s="54">
        <v>9730</v>
      </c>
      <c r="C108" s="70" t="s">
        <v>137</v>
      </c>
      <c r="D108" s="79">
        <v>45146</v>
      </c>
      <c r="E108" s="72">
        <v>9113.2666169999993</v>
      </c>
      <c r="F108" s="80">
        <v>100.5967</v>
      </c>
      <c r="G108" s="72">
        <v>42.362772972999998</v>
      </c>
      <c r="H108" s="73">
        <v>0</v>
      </c>
      <c r="I108" s="73">
        <f t="shared" si="1"/>
        <v>2.0324165995886851E-3</v>
      </c>
      <c r="J108" s="73">
        <f>G108/'סכום נכסי הקרן'!$C$41</f>
        <v>1.3693136997454061E-4</v>
      </c>
    </row>
    <row r="109" spans="1:10">
      <c r="A109" s="69" t="s">
        <v>2056</v>
      </c>
      <c r="B109" s="54">
        <v>9011</v>
      </c>
      <c r="C109" s="70" t="s">
        <v>137</v>
      </c>
      <c r="D109" s="79">
        <v>44644</v>
      </c>
      <c r="E109" s="72">
        <v>48169.455148000001</v>
      </c>
      <c r="F109" s="80">
        <v>107.1643</v>
      </c>
      <c r="G109" s="72">
        <v>238.53298092299997</v>
      </c>
      <c r="H109" s="73">
        <v>1E-4</v>
      </c>
      <c r="I109" s="73">
        <f t="shared" si="1"/>
        <v>1.1443972052685587E-2</v>
      </c>
      <c r="J109" s="73">
        <f>G109/'סכום נכסי הקרן'!$C$41</f>
        <v>7.7102242298243684E-4</v>
      </c>
    </row>
    <row r="110" spans="1:10">
      <c r="A110" s="69" t="s">
        <v>2057</v>
      </c>
      <c r="B110" s="54">
        <v>8329</v>
      </c>
      <c r="C110" s="70" t="s">
        <v>134</v>
      </c>
      <c r="D110" s="79">
        <v>43810</v>
      </c>
      <c r="E110" s="72">
        <v>45576.98</v>
      </c>
      <c r="F110" s="80">
        <v>110.0408</v>
      </c>
      <c r="G110" s="72">
        <v>181.90591000000001</v>
      </c>
      <c r="H110" s="73">
        <v>0</v>
      </c>
      <c r="I110" s="73">
        <f t="shared" si="1"/>
        <v>8.7272046917920114E-3</v>
      </c>
      <c r="J110" s="73">
        <f>G110/'סכום נכסי הקרן'!$C$41</f>
        <v>5.8798382907183748E-4</v>
      </c>
    </row>
    <row r="111" spans="1:10">
      <c r="A111" s="69" t="s">
        <v>2058</v>
      </c>
      <c r="B111" s="54">
        <v>5290</v>
      </c>
      <c r="C111" s="70" t="s">
        <v>134</v>
      </c>
      <c r="D111" s="79">
        <v>42359</v>
      </c>
      <c r="E111" s="72">
        <v>53670.416203000008</v>
      </c>
      <c r="F111" s="80">
        <v>52.264800000000001</v>
      </c>
      <c r="G111" s="72">
        <v>101.74001833200001</v>
      </c>
      <c r="H111" s="73">
        <v>0</v>
      </c>
      <c r="I111" s="73">
        <f t="shared" si="1"/>
        <v>4.8811276408228608E-3</v>
      </c>
      <c r="J111" s="73">
        <f>G111/'סכום נכסי הקרן'!$C$41</f>
        <v>3.2885949416755234E-4</v>
      </c>
    </row>
    <row r="112" spans="1:10">
      <c r="A112" s="69" t="s">
        <v>2059</v>
      </c>
      <c r="B112" s="54">
        <v>8278</v>
      </c>
      <c r="C112" s="70" t="s">
        <v>134</v>
      </c>
      <c r="D112" s="79">
        <v>44256</v>
      </c>
      <c r="E112" s="72">
        <v>7299.5</v>
      </c>
      <c r="F112" s="80">
        <v>126.0104</v>
      </c>
      <c r="G112" s="72">
        <v>33.361620000000002</v>
      </c>
      <c r="H112" s="73">
        <v>0</v>
      </c>
      <c r="I112" s="73">
        <f t="shared" si="1"/>
        <v>1.600572991772407E-3</v>
      </c>
      <c r="J112" s="73">
        <f>G112/'סכום נכסי הקרן'!$C$41</f>
        <v>1.0783648025311325E-4</v>
      </c>
    </row>
    <row r="113" spans="1:10">
      <c r="A113" s="69" t="s">
        <v>2060</v>
      </c>
      <c r="B113" s="54">
        <v>8413</v>
      </c>
      <c r="C113" s="70" t="s">
        <v>136</v>
      </c>
      <c r="D113" s="79">
        <v>44661</v>
      </c>
      <c r="E113" s="72">
        <v>8499.7999999999993</v>
      </c>
      <c r="F113" s="80">
        <v>68.828199999999995</v>
      </c>
      <c r="G113" s="72">
        <v>23.468900000000001</v>
      </c>
      <c r="H113" s="73">
        <v>0</v>
      </c>
      <c r="I113" s="73">
        <f t="shared" si="1"/>
        <v>1.125955139067211E-3</v>
      </c>
      <c r="J113" s="73">
        <f>G113/'סכום נכסי הקרן'!$C$41</f>
        <v>7.5859732573306982E-5</v>
      </c>
    </row>
    <row r="114" spans="1:10">
      <c r="A114" s="69" t="s">
        <v>2061</v>
      </c>
      <c r="B114" s="54">
        <v>8281</v>
      </c>
      <c r="C114" s="70" t="s">
        <v>136</v>
      </c>
      <c r="D114" s="79">
        <v>44302</v>
      </c>
      <c r="E114" s="72">
        <v>55170.35</v>
      </c>
      <c r="F114" s="80">
        <v>103.93640000000001</v>
      </c>
      <c r="G114" s="72">
        <v>230.03349</v>
      </c>
      <c r="H114" s="73">
        <v>0</v>
      </c>
      <c r="I114" s="73">
        <f t="shared" si="1"/>
        <v>1.1036196422630198E-2</v>
      </c>
      <c r="J114" s="73">
        <f>G114/'סכום נכסי הקרן'!$C$41</f>
        <v>7.4354908130779386E-4</v>
      </c>
    </row>
    <row r="115" spans="1:10">
      <c r="A115" s="69" t="s">
        <v>2062</v>
      </c>
      <c r="B115" s="54">
        <v>87253</v>
      </c>
      <c r="C115" s="70" t="s">
        <v>134</v>
      </c>
      <c r="D115" s="79">
        <v>44469</v>
      </c>
      <c r="E115" s="72">
        <v>1228.8599999999999</v>
      </c>
      <c r="F115" s="80">
        <v>100</v>
      </c>
      <c r="G115" s="72">
        <v>4.4570699999999999</v>
      </c>
      <c r="H115" s="73">
        <v>0</v>
      </c>
      <c r="I115" s="73">
        <f t="shared" si="1"/>
        <v>2.1383451596292512E-4</v>
      </c>
      <c r="J115" s="73">
        <f>G115/'סכום נכסי הקרן'!$C$41</f>
        <v>1.4406816606679874E-5</v>
      </c>
    </row>
    <row r="116" spans="1:10">
      <c r="A116" s="69" t="s">
        <v>2063</v>
      </c>
      <c r="B116" s="54">
        <v>8323</v>
      </c>
      <c r="C116" s="70" t="s">
        <v>134</v>
      </c>
      <c r="D116" s="79">
        <v>44406</v>
      </c>
      <c r="E116" s="72">
        <v>61099.334938</v>
      </c>
      <c r="F116" s="80">
        <v>83.801400000000001</v>
      </c>
      <c r="G116" s="72">
        <v>185.71000974899999</v>
      </c>
      <c r="H116" s="73">
        <v>0</v>
      </c>
      <c r="I116" s="73">
        <f t="shared" si="1"/>
        <v>8.9097119955817428E-3</v>
      </c>
      <c r="J116" s="73">
        <f>G116/'סכום נכסי הקרן'!$C$41</f>
        <v>6.0028001635122953E-4</v>
      </c>
    </row>
    <row r="117" spans="1:10">
      <c r="A117" s="69" t="s">
        <v>2064</v>
      </c>
      <c r="B117" s="54">
        <v>60832</v>
      </c>
      <c r="C117" s="70" t="s">
        <v>134</v>
      </c>
      <c r="D117" s="79">
        <v>42555</v>
      </c>
      <c r="E117" s="72">
        <v>193.01</v>
      </c>
      <c r="F117" s="80">
        <v>100</v>
      </c>
      <c r="G117" s="72">
        <v>0.70004999999999995</v>
      </c>
      <c r="H117" s="73">
        <v>0</v>
      </c>
      <c r="I117" s="73">
        <f t="shared" si="1"/>
        <v>3.3585932664249323E-5</v>
      </c>
      <c r="J117" s="73">
        <f>G117/'סכום נכסי הקרן'!$C$41</f>
        <v>2.2628076214881626E-6</v>
      </c>
    </row>
    <row r="118" spans="1:10">
      <c r="A118" s="69" t="s">
        <v>2065</v>
      </c>
      <c r="B118" s="54">
        <v>9697</v>
      </c>
      <c r="C118" s="70" t="s">
        <v>134</v>
      </c>
      <c r="D118" s="79">
        <v>45014</v>
      </c>
      <c r="E118" s="72">
        <v>3549.9726639999994</v>
      </c>
      <c r="F118" s="80">
        <v>104.8687</v>
      </c>
      <c r="G118" s="72">
        <v>13.502632505999999</v>
      </c>
      <c r="H118" s="73">
        <v>0</v>
      </c>
      <c r="I118" s="73">
        <f t="shared" si="1"/>
        <v>6.4780873671397763E-4</v>
      </c>
      <c r="J118" s="73">
        <f>G118/'סכום נכסי הקרן'!$C$41</f>
        <v>4.3645253545790462E-5</v>
      </c>
    </row>
    <row r="119" spans="1:10">
      <c r="A119" s="69" t="s">
        <v>2066</v>
      </c>
      <c r="B119" s="54">
        <v>7060</v>
      </c>
      <c r="C119" s="70" t="s">
        <v>136</v>
      </c>
      <c r="D119" s="79">
        <v>44197</v>
      </c>
      <c r="E119" s="72">
        <v>41900.720000000001</v>
      </c>
      <c r="F119" s="80">
        <v>116.8475</v>
      </c>
      <c r="G119" s="72">
        <v>196.40770000000001</v>
      </c>
      <c r="H119" s="73">
        <v>0</v>
      </c>
      <c r="I119" s="73">
        <f t="shared" si="1"/>
        <v>9.422949484951192E-3</v>
      </c>
      <c r="J119" s="73">
        <f>G119/'סכום נכסי הקרן'!$C$41</f>
        <v>6.348587107763169E-4</v>
      </c>
    </row>
    <row r="120" spans="1:10">
      <c r="A120" s="69" t="s">
        <v>2067</v>
      </c>
      <c r="B120" s="54">
        <v>9704</v>
      </c>
      <c r="C120" s="70" t="s">
        <v>134</v>
      </c>
      <c r="D120" s="79">
        <v>44760</v>
      </c>
      <c r="E120" s="72">
        <v>75141.809596999999</v>
      </c>
      <c r="F120" s="80">
        <v>99.445899999999995</v>
      </c>
      <c r="G120" s="72">
        <v>271.029202957</v>
      </c>
      <c r="H120" s="73">
        <v>0</v>
      </c>
      <c r="I120" s="73">
        <f t="shared" si="1"/>
        <v>1.3003026298920028E-2</v>
      </c>
      <c r="J120" s="73">
        <f>G120/'סכום נכסי הקרן'!$C$41</f>
        <v>8.7606163287902536E-4</v>
      </c>
    </row>
    <row r="121" spans="1:10">
      <c r="A121" s="69" t="s">
        <v>2068</v>
      </c>
      <c r="B121" s="54">
        <v>9649</v>
      </c>
      <c r="C121" s="70" t="s">
        <v>136</v>
      </c>
      <c r="D121" s="79">
        <v>44743</v>
      </c>
      <c r="E121" s="72">
        <v>19325.375749999999</v>
      </c>
      <c r="F121" s="80">
        <v>108.01560000000001</v>
      </c>
      <c r="G121" s="72">
        <v>83.739825620000005</v>
      </c>
      <c r="H121" s="73">
        <v>0</v>
      </c>
      <c r="I121" s="73">
        <f t="shared" si="1"/>
        <v>4.0175418107125209E-3</v>
      </c>
      <c r="J121" s="73">
        <f>G121/'סכום נכסי הקרן'!$C$41</f>
        <v>2.7067654543964822E-4</v>
      </c>
    </row>
    <row r="122" spans="1:10">
      <c r="A122" s="69" t="s">
        <v>2069</v>
      </c>
      <c r="B122" s="54">
        <v>9648</v>
      </c>
      <c r="C122" s="70" t="s">
        <v>136</v>
      </c>
      <c r="D122" s="79">
        <v>44743</v>
      </c>
      <c r="E122" s="72">
        <v>24743.523679999998</v>
      </c>
      <c r="F122" s="80">
        <v>105.0476</v>
      </c>
      <c r="G122" s="72">
        <v>104.27142380999999</v>
      </c>
      <c r="H122" s="73">
        <v>1E-4</v>
      </c>
      <c r="I122" s="73">
        <f t="shared" si="1"/>
        <v>5.0025755573002827E-3</v>
      </c>
      <c r="J122" s="73">
        <f>G122/'סכום נכסי הקרן'!$C$41</f>
        <v>3.370418862948222E-4</v>
      </c>
    </row>
    <row r="123" spans="1:10">
      <c r="A123" s="69" t="s">
        <v>2070</v>
      </c>
      <c r="B123" s="54">
        <v>9317</v>
      </c>
      <c r="C123" s="70" t="s">
        <v>136</v>
      </c>
      <c r="D123" s="79">
        <v>44545</v>
      </c>
      <c r="E123" s="72">
        <v>49174.212875999998</v>
      </c>
      <c r="F123" s="80">
        <v>106.4143</v>
      </c>
      <c r="G123" s="72">
        <v>209.92058698200003</v>
      </c>
      <c r="H123" s="73">
        <v>0</v>
      </c>
      <c r="I123" s="73">
        <f t="shared" si="1"/>
        <v>1.0071250195296259E-2</v>
      </c>
      <c r="J123" s="73">
        <f>G123/'סכום נכסי הקרן'!$C$41</f>
        <v>6.7853711039231269E-4</v>
      </c>
    </row>
    <row r="124" spans="1:10">
      <c r="A124" s="69" t="s">
        <v>2071</v>
      </c>
      <c r="B124" s="54">
        <v>60833</v>
      </c>
      <c r="C124" s="70" t="s">
        <v>134</v>
      </c>
      <c r="D124" s="79">
        <v>42555</v>
      </c>
      <c r="E124" s="72">
        <v>14948.52</v>
      </c>
      <c r="F124" s="80">
        <v>100</v>
      </c>
      <c r="G124" s="72">
        <v>54.21828</v>
      </c>
      <c r="H124" s="73">
        <v>0</v>
      </c>
      <c r="I124" s="73">
        <f t="shared" si="1"/>
        <v>2.6012020587835379E-3</v>
      </c>
      <c r="J124" s="73">
        <f>G124/'סכום נכסי הקרן'!$C$41</f>
        <v>1.7525253511603347E-4</v>
      </c>
    </row>
    <row r="125" spans="1:10">
      <c r="A125" s="69" t="s">
        <v>2072</v>
      </c>
      <c r="B125" s="54">
        <v>7999</v>
      </c>
      <c r="C125" s="70" t="s">
        <v>136</v>
      </c>
      <c r="D125" s="79">
        <v>44228</v>
      </c>
      <c r="E125" s="72">
        <v>60564.12</v>
      </c>
      <c r="F125" s="80">
        <v>116.7323</v>
      </c>
      <c r="G125" s="72">
        <v>283.61165999999997</v>
      </c>
      <c r="H125" s="73">
        <v>1E-4</v>
      </c>
      <c r="I125" s="73">
        <f t="shared" si="1"/>
        <v>1.3606688258775762E-2</v>
      </c>
      <c r="J125" s="73">
        <f>G125/'סכום נכסי הקרן'!$C$41</f>
        <v>9.1673255594730302E-4</v>
      </c>
    </row>
    <row r="126" spans="1:10">
      <c r="A126" s="69" t="s">
        <v>2073</v>
      </c>
      <c r="B126" s="54">
        <v>60834</v>
      </c>
      <c r="C126" s="70" t="s">
        <v>134</v>
      </c>
      <c r="D126" s="79">
        <v>42555</v>
      </c>
      <c r="E126" s="72">
        <v>1547.35</v>
      </c>
      <c r="F126" s="80">
        <v>100</v>
      </c>
      <c r="G126" s="72">
        <v>5.6122200000000007</v>
      </c>
      <c r="H126" s="73">
        <v>0</v>
      </c>
      <c r="I126" s="73">
        <f t="shared" si="1"/>
        <v>2.692545432711283E-4</v>
      </c>
      <c r="J126" s="73">
        <f>G126/'סכום נכסי הקרן'!$C$41</f>
        <v>1.8140667365857152E-5</v>
      </c>
    </row>
    <row r="127" spans="1:10">
      <c r="A127" s="69" t="s">
        <v>2074</v>
      </c>
      <c r="B127" s="54">
        <v>87957</v>
      </c>
      <c r="C127" s="70" t="s">
        <v>136</v>
      </c>
      <c r="D127" s="79">
        <v>44895</v>
      </c>
      <c r="E127" s="72">
        <v>5190.6899999999996</v>
      </c>
      <c r="F127" s="80">
        <v>100</v>
      </c>
      <c r="G127" s="72">
        <v>20.822990000000001</v>
      </c>
      <c r="H127" s="73">
        <v>0</v>
      </c>
      <c r="I127" s="73">
        <f t="shared" si="1"/>
        <v>9.9901369903340775E-4</v>
      </c>
      <c r="J127" s="73">
        <f>G127/'סכום נכסי הקרן'!$C$41</f>
        <v>6.7307221590131848E-5</v>
      </c>
    </row>
    <row r="128" spans="1:10">
      <c r="A128" s="69" t="s">
        <v>2075</v>
      </c>
      <c r="B128" s="54">
        <v>87958</v>
      </c>
      <c r="C128" s="70" t="s">
        <v>136</v>
      </c>
      <c r="D128" s="79">
        <v>44895</v>
      </c>
      <c r="E128" s="72">
        <v>6979.54</v>
      </c>
      <c r="F128" s="80">
        <v>100</v>
      </c>
      <c r="G128" s="72">
        <v>27.999130000000001</v>
      </c>
      <c r="H128" s="73">
        <v>0</v>
      </c>
      <c r="I128" s="73">
        <f t="shared" si="1"/>
        <v>1.3432996140812273E-3</v>
      </c>
      <c r="J128" s="73">
        <f>G128/'סכום נכסי הקרן'!$C$41</f>
        <v>9.0503028010910456E-5</v>
      </c>
    </row>
    <row r="129" spans="1:10">
      <c r="A129" s="69" t="s">
        <v>2076</v>
      </c>
      <c r="B129" s="54">
        <v>87959</v>
      </c>
      <c r="C129" s="70" t="s">
        <v>136</v>
      </c>
      <c r="D129" s="79">
        <v>44895</v>
      </c>
      <c r="E129" s="72">
        <v>2957.81</v>
      </c>
      <c r="F129" s="80">
        <v>100</v>
      </c>
      <c r="G129" s="72">
        <v>11.865530000000001</v>
      </c>
      <c r="H129" s="73">
        <v>0</v>
      </c>
      <c r="I129" s="73">
        <f t="shared" si="1"/>
        <v>5.6926632612760563E-4</v>
      </c>
      <c r="J129" s="73">
        <f>G129/'סכום נכסי הקרן'!$C$41</f>
        <v>3.8353562912644019E-5</v>
      </c>
    </row>
    <row r="130" spans="1:10">
      <c r="A130" s="69" t="s">
        <v>2077</v>
      </c>
      <c r="B130" s="54">
        <v>9600</v>
      </c>
      <c r="C130" s="70" t="s">
        <v>134</v>
      </c>
      <c r="D130" s="79">
        <v>44967</v>
      </c>
      <c r="E130" s="72">
        <v>96850.859956</v>
      </c>
      <c r="F130" s="80">
        <v>98.753500000000003</v>
      </c>
      <c r="G130" s="72">
        <v>346.89938797600001</v>
      </c>
      <c r="H130" s="73">
        <v>4.0000000000000002E-4</v>
      </c>
      <c r="I130" s="73">
        <f t="shared" ref="I130:I190" si="2">IFERROR(G130/$G$9,0)</f>
        <v>1.6643010479010411E-2</v>
      </c>
      <c r="J130" s="73">
        <f>G130/'סכום נכסי הקרן'!$C$41</f>
        <v>1.1213007342356575E-3</v>
      </c>
    </row>
    <row r="131" spans="1:10">
      <c r="A131" s="69" t="s">
        <v>2078</v>
      </c>
      <c r="B131" s="54">
        <v>7991</v>
      </c>
      <c r="C131" s="70" t="s">
        <v>134</v>
      </c>
      <c r="D131" s="79">
        <v>44105</v>
      </c>
      <c r="E131" s="72">
        <v>52038.52</v>
      </c>
      <c r="F131" s="80">
        <v>114.3656</v>
      </c>
      <c r="G131" s="72">
        <v>215.85785999999999</v>
      </c>
      <c r="H131" s="73">
        <v>0</v>
      </c>
      <c r="I131" s="73">
        <f t="shared" si="2"/>
        <v>1.0356099637181568E-2</v>
      </c>
      <c r="J131" s="73">
        <f>G131/'סכום נכסי הקרן'!$C$41</f>
        <v>6.9772846334708206E-4</v>
      </c>
    </row>
    <row r="132" spans="1:10">
      <c r="A132" s="69" t="s">
        <v>2079</v>
      </c>
      <c r="B132" s="54">
        <v>87259</v>
      </c>
      <c r="C132" s="70" t="s">
        <v>134</v>
      </c>
      <c r="D132" s="79">
        <v>44469</v>
      </c>
      <c r="E132" s="72">
        <v>1391.81</v>
      </c>
      <c r="F132" s="80">
        <v>100</v>
      </c>
      <c r="G132" s="72">
        <v>5.0481099999999994</v>
      </c>
      <c r="H132" s="73">
        <v>0</v>
      </c>
      <c r="I132" s="73">
        <f t="shared" si="2"/>
        <v>2.4219053287868528E-4</v>
      </c>
      <c r="J132" s="73">
        <f>G132/'סכום נכסי הקרן'!$C$41</f>
        <v>1.6317265598329561E-5</v>
      </c>
    </row>
    <row r="133" spans="1:10">
      <c r="A133" s="69" t="s">
        <v>2080</v>
      </c>
      <c r="B133" s="54">
        <v>87252</v>
      </c>
      <c r="C133" s="70" t="s">
        <v>134</v>
      </c>
      <c r="D133" s="79">
        <v>44469</v>
      </c>
      <c r="E133" s="72">
        <v>2540.06</v>
      </c>
      <c r="F133" s="80">
        <v>100</v>
      </c>
      <c r="G133" s="72">
        <v>9.2128199999999989</v>
      </c>
      <c r="H133" s="73">
        <v>0</v>
      </c>
      <c r="I133" s="73">
        <f t="shared" si="2"/>
        <v>4.4199864605078126E-4</v>
      </c>
      <c r="J133" s="73">
        <f>G133/'סכום נכסי הקרן'!$C$41</f>
        <v>2.9779071939716554E-5</v>
      </c>
    </row>
    <row r="134" spans="1:10">
      <c r="A134" s="69" t="s">
        <v>2081</v>
      </c>
      <c r="B134" s="54">
        <v>87251</v>
      </c>
      <c r="C134" s="70" t="s">
        <v>134</v>
      </c>
      <c r="D134" s="79">
        <v>44469</v>
      </c>
      <c r="E134" s="72">
        <v>4483.3100000000004</v>
      </c>
      <c r="F134" s="80">
        <v>100</v>
      </c>
      <c r="G134" s="72">
        <v>16.26098</v>
      </c>
      <c r="H134" s="73">
        <v>0</v>
      </c>
      <c r="I134" s="73">
        <f t="shared" si="2"/>
        <v>7.801445315830369E-4</v>
      </c>
      <c r="J134" s="73">
        <f>G134/'סכום נכסי הקרן'!$C$41</f>
        <v>5.2561202023950554E-5</v>
      </c>
    </row>
    <row r="135" spans="1:10">
      <c r="A135" s="69" t="s">
        <v>2082</v>
      </c>
      <c r="B135" s="54">
        <v>9246</v>
      </c>
      <c r="C135" s="70" t="s">
        <v>136</v>
      </c>
      <c r="D135" s="79">
        <v>44816</v>
      </c>
      <c r="E135" s="72">
        <v>91627.48</v>
      </c>
      <c r="F135" s="80">
        <v>70.760599999999997</v>
      </c>
      <c r="G135" s="72">
        <v>260.0967</v>
      </c>
      <c r="H135" s="73">
        <v>1E-4</v>
      </c>
      <c r="I135" s="73">
        <f t="shared" si="2"/>
        <v>1.2478523323181855E-2</v>
      </c>
      <c r="J135" s="73">
        <f>G135/'סכום נכסי הקרן'!$C$41</f>
        <v>8.4072394126693845E-4</v>
      </c>
    </row>
    <row r="136" spans="1:10">
      <c r="A136" s="69" t="s">
        <v>2083</v>
      </c>
      <c r="B136" s="54">
        <v>9245</v>
      </c>
      <c r="C136" s="70" t="s">
        <v>134</v>
      </c>
      <c r="D136" s="79">
        <v>44816</v>
      </c>
      <c r="E136" s="72">
        <v>8628.75</v>
      </c>
      <c r="F136" s="80">
        <v>101.8539</v>
      </c>
      <c r="G136" s="72">
        <v>31.87668</v>
      </c>
      <c r="H136" s="73">
        <v>1E-4</v>
      </c>
      <c r="I136" s="73">
        <f t="shared" si="2"/>
        <v>1.5293308021424514E-3</v>
      </c>
      <c r="J136" s="73">
        <f>G136/'סכום נכסי הקרן'!$C$41</f>
        <v>1.0303663231446225E-4</v>
      </c>
    </row>
    <row r="137" spans="1:10">
      <c r="A137" s="69" t="s">
        <v>2084</v>
      </c>
      <c r="B137" s="54">
        <v>9534</v>
      </c>
      <c r="C137" s="70" t="s">
        <v>136</v>
      </c>
      <c r="D137" s="79">
        <v>45007</v>
      </c>
      <c r="E137" s="72">
        <v>38513.556163000001</v>
      </c>
      <c r="F137" s="80">
        <v>100.85209999999999</v>
      </c>
      <c r="G137" s="72">
        <v>155.81748474099999</v>
      </c>
      <c r="H137" s="73">
        <v>4.0000000000000002E-4</v>
      </c>
      <c r="I137" s="73">
        <f t="shared" si="2"/>
        <v>7.4755739596084883E-3</v>
      </c>
      <c r="J137" s="73">
        <f>G137/'סכום נכסי הקרן'!$C$41</f>
        <v>5.036568702707668E-4</v>
      </c>
    </row>
    <row r="138" spans="1:10">
      <c r="A138" s="69" t="s">
        <v>2085</v>
      </c>
      <c r="B138" s="54">
        <v>8412</v>
      </c>
      <c r="C138" s="70" t="s">
        <v>136</v>
      </c>
      <c r="D138" s="79">
        <v>44440</v>
      </c>
      <c r="E138" s="72">
        <v>14377.09</v>
      </c>
      <c r="F138" s="80">
        <v>298.11810000000003</v>
      </c>
      <c r="G138" s="72">
        <v>171.94001999999998</v>
      </c>
      <c r="H138" s="73">
        <v>1E-4</v>
      </c>
      <c r="I138" s="73">
        <f t="shared" si="2"/>
        <v>8.2490764002709528E-3</v>
      </c>
      <c r="J138" s="73">
        <f>G138/'סכום נכסי הקרן'!$C$41</f>
        <v>5.5577057023759317E-4</v>
      </c>
    </row>
    <row r="139" spans="1:10">
      <c r="A139" s="69" t="s">
        <v>2086</v>
      </c>
      <c r="B139" s="54">
        <v>9495</v>
      </c>
      <c r="C139" s="70" t="s">
        <v>134</v>
      </c>
      <c r="D139" s="79">
        <v>44980</v>
      </c>
      <c r="E139" s="72">
        <v>71422.09</v>
      </c>
      <c r="F139" s="80">
        <v>98.696700000000007</v>
      </c>
      <c r="G139" s="72">
        <v>255.67176000000001</v>
      </c>
      <c r="H139" s="73">
        <v>2.0000000000000001E-4</v>
      </c>
      <c r="I139" s="73">
        <f t="shared" si="2"/>
        <v>1.2266230291422204E-2</v>
      </c>
      <c r="J139" s="73">
        <f>G139/'סכום נכסי הקרן'!$C$41</f>
        <v>8.2642098011183839E-4</v>
      </c>
    </row>
    <row r="140" spans="1:10">
      <c r="A140" s="69" t="s">
        <v>2087</v>
      </c>
      <c r="B140" s="54">
        <v>62171</v>
      </c>
      <c r="C140" s="70" t="s">
        <v>134</v>
      </c>
      <c r="D140" s="79">
        <v>42549</v>
      </c>
      <c r="E140" s="72">
        <v>2081.0100000000002</v>
      </c>
      <c r="F140" s="80">
        <v>100</v>
      </c>
      <c r="G140" s="72">
        <v>7.5478199999999998</v>
      </c>
      <c r="H140" s="73">
        <v>0</v>
      </c>
      <c r="I140" s="73">
        <f t="shared" si="2"/>
        <v>3.621178119875356E-4</v>
      </c>
      <c r="J140" s="73">
        <f>G140/'סכום נכסי הקרן'!$C$41</f>
        <v>2.4397206801829561E-5</v>
      </c>
    </row>
    <row r="141" spans="1:10">
      <c r="A141" s="69" t="s">
        <v>2088</v>
      </c>
      <c r="B141" s="54">
        <v>62172</v>
      </c>
      <c r="C141" s="70" t="s">
        <v>134</v>
      </c>
      <c r="D141" s="79">
        <v>42549</v>
      </c>
      <c r="E141" s="72">
        <v>5804.29</v>
      </c>
      <c r="F141" s="80">
        <v>100</v>
      </c>
      <c r="G141" s="72">
        <v>21.052169999999997</v>
      </c>
      <c r="H141" s="73">
        <v>0</v>
      </c>
      <c r="I141" s="73">
        <f t="shared" si="2"/>
        <v>1.0100089480127557E-3</v>
      </c>
      <c r="J141" s="73">
        <f>G141/'סכום נכסי הקרן'!$C$41</f>
        <v>6.8048011891814081E-5</v>
      </c>
    </row>
    <row r="142" spans="1:10">
      <c r="A142" s="69" t="s">
        <v>2089</v>
      </c>
      <c r="B142" s="54">
        <v>62173</v>
      </c>
      <c r="C142" s="70" t="s">
        <v>134</v>
      </c>
      <c r="D142" s="79">
        <v>42549</v>
      </c>
      <c r="E142" s="72">
        <v>14674.58</v>
      </c>
      <c r="F142" s="80">
        <v>100</v>
      </c>
      <c r="G142" s="72">
        <v>53.224719999999998</v>
      </c>
      <c r="H142" s="73">
        <v>0</v>
      </c>
      <c r="I142" s="73">
        <f t="shared" si="2"/>
        <v>2.5535345503800073E-3</v>
      </c>
      <c r="J142" s="73">
        <f>G142/'סכום נכסי הקרן'!$C$41</f>
        <v>1.7204100002510313E-4</v>
      </c>
    </row>
    <row r="143" spans="1:10">
      <c r="A143" s="69" t="s">
        <v>2090</v>
      </c>
      <c r="B143" s="54">
        <v>87956</v>
      </c>
      <c r="C143" s="70" t="s">
        <v>136</v>
      </c>
      <c r="D143" s="79">
        <v>44837</v>
      </c>
      <c r="E143" s="72">
        <v>3583.59</v>
      </c>
      <c r="F143" s="80">
        <v>100</v>
      </c>
      <c r="G143" s="72">
        <v>14.375909999999999</v>
      </c>
      <c r="H143" s="73">
        <v>0</v>
      </c>
      <c r="I143" s="73">
        <f t="shared" si="2"/>
        <v>6.8970551424513745E-4</v>
      </c>
      <c r="J143" s="73">
        <f>G143/'סכום נכסי הקרן'!$C$41</f>
        <v>4.646799330594657E-5</v>
      </c>
    </row>
    <row r="144" spans="1:10">
      <c r="A144" s="69" t="s">
        <v>2091</v>
      </c>
      <c r="B144" s="54">
        <v>8299</v>
      </c>
      <c r="C144" s="70" t="s">
        <v>137</v>
      </c>
      <c r="D144" s="79">
        <v>44286</v>
      </c>
      <c r="E144" s="72">
        <v>49336.03</v>
      </c>
      <c r="F144" s="80">
        <v>101.83750000000001</v>
      </c>
      <c r="G144" s="72">
        <v>232.16594000000001</v>
      </c>
      <c r="H144" s="73">
        <v>2.0000000000000001E-4</v>
      </c>
      <c r="I144" s="73">
        <f t="shared" si="2"/>
        <v>1.1138503860827296E-2</v>
      </c>
      <c r="J144" s="73">
        <f>G144/'סכום נכסי הקרן'!$C$41</f>
        <v>7.5044190912358199E-4</v>
      </c>
    </row>
    <row r="145" spans="1:10">
      <c r="A145" s="69" t="s">
        <v>2092</v>
      </c>
      <c r="B145" s="54">
        <v>9157</v>
      </c>
      <c r="C145" s="70" t="s">
        <v>136</v>
      </c>
      <c r="D145" s="79">
        <v>44763</v>
      </c>
      <c r="E145" s="72">
        <v>32563.058034999998</v>
      </c>
      <c r="F145" s="80">
        <v>98.095699999999994</v>
      </c>
      <c r="G145" s="72">
        <v>128.14237718699999</v>
      </c>
      <c r="H145" s="73">
        <v>0</v>
      </c>
      <c r="I145" s="73">
        <f t="shared" si="2"/>
        <v>6.1478198009276772E-3</v>
      </c>
      <c r="J145" s="73">
        <f>G145/'סכום נכסי הקרן'!$C$41</f>
        <v>4.1420119667788654E-4</v>
      </c>
    </row>
    <row r="146" spans="1:10">
      <c r="A146" s="69" t="s">
        <v>2093</v>
      </c>
      <c r="B146" s="54">
        <v>62174</v>
      </c>
      <c r="C146" s="70" t="s">
        <v>134</v>
      </c>
      <c r="D146" s="79">
        <v>42549</v>
      </c>
      <c r="E146" s="72">
        <v>4072.27</v>
      </c>
      <c r="F146" s="80">
        <v>100</v>
      </c>
      <c r="G146" s="72">
        <v>14.77014</v>
      </c>
      <c r="H146" s="73">
        <v>0</v>
      </c>
      <c r="I146" s="73">
        <f t="shared" si="2"/>
        <v>7.0861928073928356E-4</v>
      </c>
      <c r="J146" s="73">
        <f>G146/'סכום נכסי הקרן'!$C$41</f>
        <v>4.7742283211837972E-5</v>
      </c>
    </row>
    <row r="147" spans="1:10">
      <c r="A147" s="69" t="s">
        <v>2094</v>
      </c>
      <c r="B147" s="54">
        <v>60837</v>
      </c>
      <c r="C147" s="70" t="s">
        <v>134</v>
      </c>
      <c r="D147" s="79">
        <v>42555</v>
      </c>
      <c r="E147" s="72">
        <v>1781.2</v>
      </c>
      <c r="F147" s="80">
        <v>100</v>
      </c>
      <c r="G147" s="72">
        <v>6.4603999999999999</v>
      </c>
      <c r="H147" s="73">
        <v>0</v>
      </c>
      <c r="I147" s="73">
        <f t="shared" si="2"/>
        <v>3.0994723146077614E-4</v>
      </c>
      <c r="J147" s="73">
        <f>G147/'סכום נכסי הקרן'!$C$41</f>
        <v>2.0882283205288374E-5</v>
      </c>
    </row>
    <row r="148" spans="1:10">
      <c r="A148" s="69" t="s">
        <v>2095</v>
      </c>
      <c r="B148" s="54">
        <v>87344</v>
      </c>
      <c r="C148" s="70" t="s">
        <v>134</v>
      </c>
      <c r="D148" s="79">
        <v>44421</v>
      </c>
      <c r="E148" s="72">
        <v>2775.67</v>
      </c>
      <c r="F148" s="80">
        <v>100</v>
      </c>
      <c r="G148" s="72">
        <v>10.06737</v>
      </c>
      <c r="H148" s="73">
        <v>0</v>
      </c>
      <c r="I148" s="73">
        <f t="shared" si="2"/>
        <v>4.8299694439837685E-4</v>
      </c>
      <c r="J148" s="73">
        <f>G148/'סכום נכסי הקרן'!$C$41</f>
        <v>3.2541277857783425E-5</v>
      </c>
    </row>
    <row r="149" spans="1:10">
      <c r="A149" s="69" t="s">
        <v>2096</v>
      </c>
      <c r="B149" s="54">
        <v>62175</v>
      </c>
      <c r="C149" s="70" t="s">
        <v>134</v>
      </c>
      <c r="D149" s="79">
        <v>42549</v>
      </c>
      <c r="E149" s="72">
        <v>12424.42</v>
      </c>
      <c r="F149" s="80">
        <v>100</v>
      </c>
      <c r="G149" s="72">
        <v>45.063379999999995</v>
      </c>
      <c r="H149" s="73">
        <v>0</v>
      </c>
      <c r="I149" s="73">
        <f t="shared" si="2"/>
        <v>2.1619822102756652E-3</v>
      </c>
      <c r="J149" s="73">
        <f>G149/'סכום נכסי הקרן'!$C$41</f>
        <v>1.4566068097138381E-4</v>
      </c>
    </row>
    <row r="150" spans="1:10">
      <c r="A150" s="69" t="s">
        <v>2097</v>
      </c>
      <c r="B150" s="54">
        <v>87346</v>
      </c>
      <c r="C150" s="70" t="s">
        <v>134</v>
      </c>
      <c r="D150" s="79">
        <v>44421</v>
      </c>
      <c r="E150" s="72">
        <v>3816.28</v>
      </c>
      <c r="F150" s="80">
        <v>100</v>
      </c>
      <c r="G150" s="72">
        <v>13.84164</v>
      </c>
      <c r="H150" s="73">
        <v>0</v>
      </c>
      <c r="I150" s="73">
        <f t="shared" si="2"/>
        <v>6.6407312192383404E-4</v>
      </c>
      <c r="J150" s="73">
        <f>G150/'סכום נכסי הקרן'!$C$41</f>
        <v>4.4741044905214506E-5</v>
      </c>
    </row>
    <row r="151" spans="1:10">
      <c r="A151" s="69" t="s">
        <v>2098</v>
      </c>
      <c r="B151" s="54">
        <v>62176</v>
      </c>
      <c r="C151" s="70" t="s">
        <v>134</v>
      </c>
      <c r="D151" s="79">
        <v>42549</v>
      </c>
      <c r="E151" s="72">
        <v>3627.71</v>
      </c>
      <c r="F151" s="80">
        <v>100</v>
      </c>
      <c r="G151" s="72">
        <v>13.157690000000001</v>
      </c>
      <c r="H151" s="73">
        <v>0</v>
      </c>
      <c r="I151" s="73">
        <f t="shared" si="2"/>
        <v>6.3125961053791396E-4</v>
      </c>
      <c r="J151" s="73">
        <f>G151/'סכום נכסי הקרן'!$C$41</f>
        <v>4.2530278141816424E-5</v>
      </c>
    </row>
    <row r="152" spans="1:10">
      <c r="A152" s="69" t="s">
        <v>2099</v>
      </c>
      <c r="B152" s="54">
        <v>9457</v>
      </c>
      <c r="C152" s="70" t="s">
        <v>134</v>
      </c>
      <c r="D152" s="79">
        <v>44893</v>
      </c>
      <c r="E152" s="72">
        <v>385.21515099999999</v>
      </c>
      <c r="F152" s="80">
        <v>82.376199999999997</v>
      </c>
      <c r="G152" s="72">
        <v>1.1509399630000001</v>
      </c>
      <c r="H152" s="73">
        <v>2.0000000000000001E-4</v>
      </c>
      <c r="I152" s="73">
        <f t="shared" si="2"/>
        <v>5.5218044565261927E-5</v>
      </c>
      <c r="J152" s="73">
        <f>G152/'סכום נכסי הקרן'!$C$41</f>
        <v>3.7202424400424319E-6</v>
      </c>
    </row>
    <row r="153" spans="1:10">
      <c r="A153" s="69" t="s">
        <v>2100</v>
      </c>
      <c r="B153" s="54">
        <v>8296</v>
      </c>
      <c r="C153" s="70" t="s">
        <v>134</v>
      </c>
      <c r="D153" s="79">
        <v>44085</v>
      </c>
      <c r="E153" s="72">
        <v>38323.730000000003</v>
      </c>
      <c r="F153" s="80">
        <v>123.3293</v>
      </c>
      <c r="G153" s="72">
        <v>171.42794000000001</v>
      </c>
      <c r="H153" s="73">
        <v>0</v>
      </c>
      <c r="I153" s="73">
        <f t="shared" si="2"/>
        <v>8.2245086059723922E-3</v>
      </c>
      <c r="J153" s="73">
        <f>G153/'סכום נכסי הקרן'!$C$41</f>
        <v>5.5411534771518541E-4</v>
      </c>
    </row>
    <row r="154" spans="1:10">
      <c r="A154" s="69" t="s">
        <v>2101</v>
      </c>
      <c r="B154" s="54">
        <v>8333</v>
      </c>
      <c r="C154" s="70" t="s">
        <v>134</v>
      </c>
      <c r="D154" s="79">
        <v>44501</v>
      </c>
      <c r="E154" s="72">
        <v>7590.45</v>
      </c>
      <c r="F154" s="80">
        <v>120.33150000000001</v>
      </c>
      <c r="G154" s="72">
        <v>33.127929999999999</v>
      </c>
      <c r="H154" s="73">
        <v>0</v>
      </c>
      <c r="I154" s="73">
        <f t="shared" si="2"/>
        <v>1.5893613688821727E-3</v>
      </c>
      <c r="J154" s="73">
        <f>G154/'סכום נכסי הקרן'!$C$41</f>
        <v>1.070811120464629E-4</v>
      </c>
    </row>
    <row r="155" spans="1:10">
      <c r="A155" s="69" t="s">
        <v>2102</v>
      </c>
      <c r="B155" s="54">
        <v>87955</v>
      </c>
      <c r="C155" s="70" t="s">
        <v>136</v>
      </c>
      <c r="D155" s="79">
        <v>44827</v>
      </c>
      <c r="E155" s="72">
        <v>6912.69</v>
      </c>
      <c r="F155" s="80">
        <v>100</v>
      </c>
      <c r="G155" s="72">
        <v>27.73096</v>
      </c>
      <c r="H155" s="73">
        <v>0</v>
      </c>
      <c r="I155" s="73">
        <f t="shared" si="2"/>
        <v>1.3304337622669687E-3</v>
      </c>
      <c r="J155" s="73">
        <f>G155/'סכום נכסי הקרן'!$C$41</f>
        <v>8.9636208326810061E-5</v>
      </c>
    </row>
    <row r="156" spans="1:10">
      <c r="A156" s="69" t="s">
        <v>2103</v>
      </c>
      <c r="B156" s="54">
        <v>6653</v>
      </c>
      <c r="C156" s="70" t="s">
        <v>134</v>
      </c>
      <c r="D156" s="79">
        <v>39264</v>
      </c>
      <c r="E156" s="72">
        <v>472221.81999999995</v>
      </c>
      <c r="F156" s="80">
        <v>89.492800000000003</v>
      </c>
      <c r="G156" s="72">
        <v>1532.7865900000002</v>
      </c>
      <c r="H156" s="73">
        <v>0</v>
      </c>
      <c r="I156" s="73">
        <f t="shared" si="2"/>
        <v>7.3537700450545446E-2</v>
      </c>
      <c r="J156" s="73">
        <f>G156/'סכום נכסי הקרן'!$C$41</f>
        <v>4.9545049324574708E-3</v>
      </c>
    </row>
    <row r="157" spans="1:10">
      <c r="A157" s="69" t="s">
        <v>2104</v>
      </c>
      <c r="B157" s="54">
        <v>8410</v>
      </c>
      <c r="C157" s="70" t="s">
        <v>136</v>
      </c>
      <c r="D157" s="79">
        <v>44651</v>
      </c>
      <c r="E157" s="72">
        <v>12798.666214000001</v>
      </c>
      <c r="F157" s="80">
        <v>119.0085</v>
      </c>
      <c r="G157" s="72">
        <v>61.102688129000001</v>
      </c>
      <c r="H157" s="73">
        <v>0</v>
      </c>
      <c r="I157" s="73">
        <f t="shared" si="2"/>
        <v>2.9314917064569967E-3</v>
      </c>
      <c r="J157" s="73">
        <f>G157/'סכום נכסי הקרן'!$C$41</f>
        <v>1.9750536160519319E-4</v>
      </c>
    </row>
    <row r="158" spans="1:10">
      <c r="A158" s="69" t="s">
        <v>2105</v>
      </c>
      <c r="B158" s="54">
        <v>7001</v>
      </c>
      <c r="C158" s="70" t="s">
        <v>136</v>
      </c>
      <c r="D158" s="79">
        <v>43602</v>
      </c>
      <c r="E158" s="72">
        <v>22569.040943999997</v>
      </c>
      <c r="F158" s="80">
        <v>63.311199999999999</v>
      </c>
      <c r="G158" s="72">
        <v>57.320671901000004</v>
      </c>
      <c r="H158" s="73">
        <v>0</v>
      </c>
      <c r="I158" s="73">
        <f t="shared" si="2"/>
        <v>2.7500438922027203E-3</v>
      </c>
      <c r="J158" s="73">
        <f>G158/'סכום נכסי הקרן'!$C$41</f>
        <v>1.8528055602657696E-4</v>
      </c>
    </row>
    <row r="159" spans="1:10">
      <c r="A159" s="69" t="s">
        <v>2106</v>
      </c>
      <c r="B159" s="54">
        <v>8319</v>
      </c>
      <c r="C159" s="70" t="s">
        <v>136</v>
      </c>
      <c r="D159" s="79">
        <v>44377</v>
      </c>
      <c r="E159" s="72">
        <v>15798.964937999997</v>
      </c>
      <c r="F159" s="80">
        <v>94.475399999999993</v>
      </c>
      <c r="G159" s="72">
        <v>59.877684424000002</v>
      </c>
      <c r="H159" s="73">
        <v>0</v>
      </c>
      <c r="I159" s="73">
        <f t="shared" si="2"/>
        <v>2.8727203444834436E-3</v>
      </c>
      <c r="J159" s="73">
        <f>G159/'סכום נכסי הקרן'!$C$41</f>
        <v>1.9354571912247735E-4</v>
      </c>
    </row>
    <row r="160" spans="1:10">
      <c r="A160" s="69" t="s">
        <v>2107</v>
      </c>
      <c r="B160" s="54">
        <v>8411</v>
      </c>
      <c r="C160" s="70" t="s">
        <v>136</v>
      </c>
      <c r="D160" s="79">
        <v>44651</v>
      </c>
      <c r="E160" s="72">
        <v>17278.198659000001</v>
      </c>
      <c r="F160" s="80">
        <v>103.7527</v>
      </c>
      <c r="G160" s="72">
        <v>71.914339030000008</v>
      </c>
      <c r="H160" s="73">
        <v>0</v>
      </c>
      <c r="I160" s="73">
        <f t="shared" si="2"/>
        <v>3.4501966263203732E-3</v>
      </c>
      <c r="J160" s="73">
        <f>G160/'סכום נכסי הקרן'!$C$41</f>
        <v>2.3245241690074663E-4</v>
      </c>
    </row>
    <row r="161" spans="1:10">
      <c r="A161" s="69" t="s">
        <v>2108</v>
      </c>
      <c r="B161" s="54">
        <v>9384</v>
      </c>
      <c r="C161" s="70" t="s">
        <v>136</v>
      </c>
      <c r="D161" s="79">
        <v>44910</v>
      </c>
      <c r="E161" s="72">
        <v>2604.9420919999998</v>
      </c>
      <c r="F161" s="80">
        <v>101.1901</v>
      </c>
      <c r="G161" s="72">
        <v>10.574350998</v>
      </c>
      <c r="H161" s="73">
        <v>0</v>
      </c>
      <c r="I161" s="73">
        <f t="shared" si="2"/>
        <v>5.073201065451977E-4</v>
      </c>
      <c r="J161" s="73">
        <f>G161/'סכום נכסי הקרן'!$C$41</f>
        <v>3.4180018613763818E-5</v>
      </c>
    </row>
    <row r="162" spans="1:10">
      <c r="A162" s="69" t="s">
        <v>2109</v>
      </c>
      <c r="B162" s="54">
        <v>5303</v>
      </c>
      <c r="C162" s="70" t="s">
        <v>136</v>
      </c>
      <c r="D162" s="79">
        <v>42788</v>
      </c>
      <c r="E162" s="72">
        <v>46730.231173</v>
      </c>
      <c r="F162" s="80">
        <v>53.851300000000002</v>
      </c>
      <c r="G162" s="72">
        <v>100.95126003799999</v>
      </c>
      <c r="H162" s="73">
        <v>1E-4</v>
      </c>
      <c r="I162" s="73">
        <f t="shared" si="2"/>
        <v>4.843285796739363E-3</v>
      </c>
      <c r="J162" s="73">
        <f>G162/'סכום נכסי הקרן'!$C$41</f>
        <v>3.2630995016473075E-4</v>
      </c>
    </row>
    <row r="163" spans="1:10">
      <c r="A163" s="69" t="s">
        <v>2110</v>
      </c>
      <c r="B163" s="54">
        <v>7011</v>
      </c>
      <c r="C163" s="70" t="s">
        <v>136</v>
      </c>
      <c r="D163" s="79">
        <v>43651</v>
      </c>
      <c r="E163" s="72">
        <v>75530.353709999996</v>
      </c>
      <c r="F163" s="80">
        <v>92.157700000000006</v>
      </c>
      <c r="G163" s="72">
        <v>279.23558869999999</v>
      </c>
      <c r="H163" s="73">
        <v>1E-4</v>
      </c>
      <c r="I163" s="73">
        <f t="shared" si="2"/>
        <v>1.3396739775073522E-2</v>
      </c>
      <c r="J163" s="73">
        <f>G163/'סכום נכסי הקרן'!$C$41</f>
        <v>9.0258755560473382E-4</v>
      </c>
    </row>
    <row r="164" spans="1:10">
      <c r="A164" s="69" t="s">
        <v>2111</v>
      </c>
      <c r="B164" s="54">
        <v>62177</v>
      </c>
      <c r="C164" s="70" t="s">
        <v>134</v>
      </c>
      <c r="D164" s="79">
        <v>42549</v>
      </c>
      <c r="E164" s="72">
        <v>9324.18</v>
      </c>
      <c r="F164" s="80">
        <v>100</v>
      </c>
      <c r="G164" s="72">
        <v>33.81879</v>
      </c>
      <c r="H164" s="73">
        <v>0</v>
      </c>
      <c r="I164" s="73">
        <f t="shared" si="2"/>
        <v>1.6225063977235745E-3</v>
      </c>
      <c r="J164" s="73">
        <f>G164/'סכום נכסי הקרן'!$C$41</f>
        <v>1.0931421435827107E-4</v>
      </c>
    </row>
    <row r="165" spans="1:10">
      <c r="A165" s="69" t="s">
        <v>2112</v>
      </c>
      <c r="B165" s="54">
        <v>9736</v>
      </c>
      <c r="C165" s="70" t="s">
        <v>134</v>
      </c>
      <c r="D165" s="79">
        <v>44621</v>
      </c>
      <c r="E165" s="72">
        <v>61102.25</v>
      </c>
      <c r="F165" s="80">
        <v>118.51260000000001</v>
      </c>
      <c r="G165" s="72">
        <v>262.64507000000003</v>
      </c>
      <c r="H165" s="73">
        <v>1E-4</v>
      </c>
      <c r="I165" s="73">
        <f t="shared" si="2"/>
        <v>1.2600785137657384E-2</v>
      </c>
      <c r="J165" s="73">
        <f>G165/'סכום נכסי הקרן'!$C$41</f>
        <v>8.4896116869122512E-4</v>
      </c>
    </row>
    <row r="166" spans="1:10">
      <c r="A166" s="69" t="s">
        <v>2113</v>
      </c>
      <c r="B166" s="54">
        <v>8502</v>
      </c>
      <c r="C166" s="70" t="s">
        <v>134</v>
      </c>
      <c r="D166" s="79">
        <v>44621</v>
      </c>
      <c r="E166" s="72">
        <v>125728.153832</v>
      </c>
      <c r="F166" s="80">
        <v>102.521</v>
      </c>
      <c r="G166" s="72">
        <v>467.51217770300002</v>
      </c>
      <c r="H166" s="73">
        <v>1E-4</v>
      </c>
      <c r="I166" s="73">
        <f t="shared" si="2"/>
        <v>2.2429587200984962E-2</v>
      </c>
      <c r="J166" s="73">
        <f>G166/'סכום נכסי הקרן'!$C$41</f>
        <v>1.5111636580885321E-3</v>
      </c>
    </row>
    <row r="167" spans="1:10">
      <c r="A167" s="69" t="s">
        <v>2114</v>
      </c>
      <c r="B167" s="54">
        <v>7017</v>
      </c>
      <c r="C167" s="70" t="s">
        <v>135</v>
      </c>
      <c r="D167" s="79">
        <v>43709</v>
      </c>
      <c r="E167" s="72">
        <v>126483.19975</v>
      </c>
      <c r="F167" s="80">
        <v>95.538200000000003</v>
      </c>
      <c r="G167" s="72">
        <v>120.83977232599999</v>
      </c>
      <c r="H167" s="73">
        <v>1E-4</v>
      </c>
      <c r="I167" s="73">
        <f t="shared" si="2"/>
        <v>5.7974665473955493E-3</v>
      </c>
      <c r="J167" s="73">
        <f>G167/'סכום נכסי הקרן'!$C$41</f>
        <v>3.9059661138228291E-4</v>
      </c>
    </row>
    <row r="168" spans="1:10">
      <c r="A168" s="69" t="s">
        <v>2115</v>
      </c>
      <c r="B168" s="54">
        <v>9536</v>
      </c>
      <c r="C168" s="70" t="s">
        <v>135</v>
      </c>
      <c r="D168" s="79">
        <v>45015</v>
      </c>
      <c r="E168" s="72">
        <v>50325.066828000003</v>
      </c>
      <c r="F168" s="80">
        <v>106.45387700000001</v>
      </c>
      <c r="G168" s="72">
        <v>53.572996309000004</v>
      </c>
      <c r="H168" s="73">
        <v>1E-4</v>
      </c>
      <c r="I168" s="73">
        <f t="shared" si="2"/>
        <v>2.5702436206787396E-3</v>
      </c>
      <c r="J168" s="73">
        <f>G168/'סכום נכסי הקרן'!$C$41</f>
        <v>1.7316675145198548E-4</v>
      </c>
    </row>
    <row r="169" spans="1:10">
      <c r="A169" s="69" t="s">
        <v>2116</v>
      </c>
      <c r="B169" s="54">
        <v>6885</v>
      </c>
      <c r="C169" s="70" t="s">
        <v>136</v>
      </c>
      <c r="D169" s="79">
        <v>43602</v>
      </c>
      <c r="E169" s="72">
        <v>33361.631717999997</v>
      </c>
      <c r="F169" s="80">
        <v>92.204800000000006</v>
      </c>
      <c r="G169" s="72">
        <v>123.40093110699999</v>
      </c>
      <c r="H169" s="73">
        <v>0</v>
      </c>
      <c r="I169" s="73">
        <f t="shared" si="2"/>
        <v>5.9203419225274927E-3</v>
      </c>
      <c r="J169" s="73">
        <f>G169/'סכום נכסי הקרן'!$C$41</f>
        <v>3.9887517664117606E-4</v>
      </c>
    </row>
    <row r="170" spans="1:10">
      <c r="A170" s="69" t="s">
        <v>2117</v>
      </c>
      <c r="B170" s="54">
        <v>60838</v>
      </c>
      <c r="C170" s="70" t="s">
        <v>134</v>
      </c>
      <c r="D170" s="79">
        <v>42555</v>
      </c>
      <c r="E170" s="72">
        <v>2058.81</v>
      </c>
      <c r="F170" s="80">
        <v>100</v>
      </c>
      <c r="G170" s="72">
        <v>7.4673100000000003</v>
      </c>
      <c r="H170" s="73">
        <v>0</v>
      </c>
      <c r="I170" s="73">
        <f t="shared" si="2"/>
        <v>3.5825522583112011E-4</v>
      </c>
      <c r="J170" s="73">
        <f>G170/'סכום נכסי הקרן'!$C$41</f>
        <v>2.4136970187864831E-5</v>
      </c>
    </row>
    <row r="171" spans="1:10">
      <c r="A171" s="69" t="s">
        <v>2118</v>
      </c>
      <c r="B171" s="54">
        <v>87345</v>
      </c>
      <c r="C171" s="70" t="s">
        <v>134</v>
      </c>
      <c r="D171" s="79">
        <v>44421</v>
      </c>
      <c r="E171" s="72">
        <v>2623.84</v>
      </c>
      <c r="F171" s="80">
        <v>100</v>
      </c>
      <c r="G171" s="72">
        <v>9.5166699999999995</v>
      </c>
      <c r="H171" s="73">
        <v>0</v>
      </c>
      <c r="I171" s="73">
        <f t="shared" si="2"/>
        <v>4.565762985613622E-4</v>
      </c>
      <c r="J171" s="73">
        <f>G171/'סכום נכסי הקרן'!$C$41</f>
        <v>3.0761221922988008E-5</v>
      </c>
    </row>
    <row r="172" spans="1:10">
      <c r="A172" s="69" t="s">
        <v>2119</v>
      </c>
      <c r="B172" s="54">
        <v>7077</v>
      </c>
      <c r="C172" s="70" t="s">
        <v>134</v>
      </c>
      <c r="D172" s="79">
        <v>44012</v>
      </c>
      <c r="E172" s="72">
        <v>93649.436728999994</v>
      </c>
      <c r="F172" s="80">
        <v>117.1358</v>
      </c>
      <c r="G172" s="72">
        <v>397.87108029000001</v>
      </c>
      <c r="H172" s="73">
        <v>0</v>
      </c>
      <c r="I172" s="73">
        <f t="shared" si="2"/>
        <v>1.9088452698624494E-2</v>
      </c>
      <c r="J172" s="73">
        <f>G172/'סכום נכסי הקרן'!$C$41</f>
        <v>1.286059156988702E-3</v>
      </c>
    </row>
    <row r="173" spans="1:10">
      <c r="A173" s="69" t="s">
        <v>2120</v>
      </c>
      <c r="B173" s="54">
        <v>9172</v>
      </c>
      <c r="C173" s="70" t="s">
        <v>136</v>
      </c>
      <c r="D173" s="79">
        <v>44743</v>
      </c>
      <c r="E173" s="72">
        <v>9647.4486510000006</v>
      </c>
      <c r="F173" s="80">
        <v>89.972800000000007</v>
      </c>
      <c r="G173" s="72">
        <v>34.821007720000004</v>
      </c>
      <c r="H173" s="73">
        <v>2.0000000000000001E-4</v>
      </c>
      <c r="I173" s="73">
        <f t="shared" si="2"/>
        <v>1.6705892730308207E-3</v>
      </c>
      <c r="J173" s="73">
        <f>G173/'סכום נכסי הקרן'!$C$41</f>
        <v>1.1255373424286004E-4</v>
      </c>
    </row>
    <row r="174" spans="1:10">
      <c r="A174" s="69" t="s">
        <v>2011</v>
      </c>
      <c r="B174" s="54">
        <v>83111</v>
      </c>
      <c r="C174" s="70" t="s">
        <v>134</v>
      </c>
      <c r="D174" s="79">
        <v>44256</v>
      </c>
      <c r="E174" s="72">
        <v>5210.82</v>
      </c>
      <c r="F174" s="80">
        <v>100</v>
      </c>
      <c r="G174" s="72">
        <v>18.899650000000001</v>
      </c>
      <c r="H174" s="73">
        <v>0</v>
      </c>
      <c r="I174" s="73">
        <f t="shared" si="2"/>
        <v>9.0673862192397654E-4</v>
      </c>
      <c r="J174" s="73">
        <f>G174/'סכום נכסי הקרן'!$C$41</f>
        <v>6.1090310782742314E-5</v>
      </c>
    </row>
    <row r="175" spans="1:10">
      <c r="A175" s="69" t="s">
        <v>2121</v>
      </c>
      <c r="B175" s="54">
        <v>8275</v>
      </c>
      <c r="C175" s="70" t="s">
        <v>134</v>
      </c>
      <c r="D175" s="79">
        <v>44256</v>
      </c>
      <c r="E175" s="72">
        <v>5683.88</v>
      </c>
      <c r="F175" s="80">
        <v>133.5506</v>
      </c>
      <c r="G175" s="72">
        <v>27.532040000000002</v>
      </c>
      <c r="H175" s="73">
        <v>0</v>
      </c>
      <c r="I175" s="73">
        <f t="shared" si="2"/>
        <v>1.3208902814790644E-3</v>
      </c>
      <c r="J175" s="73">
        <f>G175/'סכום נכסי הקרן'!$C$41</f>
        <v>8.8993228979525695E-5</v>
      </c>
    </row>
    <row r="176" spans="1:10">
      <c r="A176" s="69" t="s">
        <v>2122</v>
      </c>
      <c r="B176" s="54">
        <v>9667</v>
      </c>
      <c r="C176" s="70" t="s">
        <v>134</v>
      </c>
      <c r="D176" s="79">
        <v>44959</v>
      </c>
      <c r="E176" s="72">
        <v>35862.306231000002</v>
      </c>
      <c r="F176" s="80">
        <v>103.92870000000001</v>
      </c>
      <c r="G176" s="72">
        <v>135.18274630299999</v>
      </c>
      <c r="H176" s="73">
        <v>0</v>
      </c>
      <c r="I176" s="73">
        <f t="shared" si="2"/>
        <v>6.4855919072935603E-3</v>
      </c>
      <c r="J176" s="73">
        <f>G176/'סכום נכסי הקרן'!$C$41</f>
        <v>4.3695814388704972E-4</v>
      </c>
    </row>
    <row r="177" spans="1:10">
      <c r="A177" s="69" t="s">
        <v>2123</v>
      </c>
      <c r="B177" s="54">
        <v>8335</v>
      </c>
      <c r="C177" s="70" t="s">
        <v>134</v>
      </c>
      <c r="D177" s="79">
        <v>44412</v>
      </c>
      <c r="E177" s="72">
        <v>80894.66</v>
      </c>
      <c r="F177" s="80">
        <v>100.307</v>
      </c>
      <c r="G177" s="72">
        <v>294.3057</v>
      </c>
      <c r="H177" s="73">
        <v>2.9999999999999997E-4</v>
      </c>
      <c r="I177" s="73">
        <f t="shared" si="2"/>
        <v>1.4119750621962378E-2</v>
      </c>
      <c r="J177" s="73">
        <f>G177/'סכום נכסי הקרן'!$C$41</f>
        <v>9.5129945147833558E-4</v>
      </c>
    </row>
    <row r="178" spans="1:10">
      <c r="A178" s="69" t="s">
        <v>2124</v>
      </c>
      <c r="B178" s="54">
        <v>6651</v>
      </c>
      <c r="C178" s="70" t="s">
        <v>136</v>
      </c>
      <c r="D178" s="79">
        <v>43465</v>
      </c>
      <c r="E178" s="72">
        <v>55354.185127999997</v>
      </c>
      <c r="F178" s="80">
        <v>103.34990000000001</v>
      </c>
      <c r="G178" s="72">
        <v>229.497598479</v>
      </c>
      <c r="H178" s="73">
        <v>2.0000000000000001E-4</v>
      </c>
      <c r="I178" s="73">
        <f t="shared" si="2"/>
        <v>1.101048623544407E-2</v>
      </c>
      <c r="J178" s="73">
        <f>G178/'סכום נכסי הקרן'!$C$41</f>
        <v>7.4181689158133194E-4</v>
      </c>
    </row>
    <row r="179" spans="1:10">
      <c r="A179" s="69" t="s">
        <v>2125</v>
      </c>
      <c r="B179" s="54">
        <v>8415</v>
      </c>
      <c r="C179" s="70" t="s">
        <v>136</v>
      </c>
      <c r="D179" s="79">
        <v>44440</v>
      </c>
      <c r="E179" s="72">
        <v>138783.29999999999</v>
      </c>
      <c r="F179" s="80">
        <v>119.6219</v>
      </c>
      <c r="G179" s="72">
        <v>665.98666000000003</v>
      </c>
      <c r="H179" s="73">
        <v>2.0000000000000001E-4</v>
      </c>
      <c r="I179" s="73">
        <f t="shared" si="2"/>
        <v>3.1951693619096222E-2</v>
      </c>
      <c r="J179" s="73">
        <f>G179/'סכום נכסי הקרן'!$C$41</f>
        <v>2.1527029355866666E-3</v>
      </c>
    </row>
    <row r="180" spans="1:10">
      <c r="A180" s="69" t="s">
        <v>2126</v>
      </c>
      <c r="B180" s="54">
        <v>87341</v>
      </c>
      <c r="C180" s="70" t="s">
        <v>134</v>
      </c>
      <c r="D180" s="79">
        <v>44421</v>
      </c>
      <c r="E180" s="72">
        <v>2306.3000000000002</v>
      </c>
      <c r="F180" s="80">
        <v>100</v>
      </c>
      <c r="G180" s="72">
        <v>8.3649400000000007</v>
      </c>
      <c r="H180" s="73">
        <v>0</v>
      </c>
      <c r="I180" s="73">
        <f t="shared" si="2"/>
        <v>4.0132035080420793E-4</v>
      </c>
      <c r="J180" s="73">
        <f>G180/'סכום נכסי הקרן'!$C$41</f>
        <v>2.7038425805715585E-5</v>
      </c>
    </row>
    <row r="181" spans="1:10">
      <c r="A181" s="69" t="s">
        <v>2127</v>
      </c>
      <c r="B181" s="54">
        <v>8310</v>
      </c>
      <c r="C181" s="70" t="s">
        <v>134</v>
      </c>
      <c r="D181" s="79">
        <v>44377</v>
      </c>
      <c r="E181" s="72">
        <v>22785.55</v>
      </c>
      <c r="F181" s="80">
        <v>29.631699999999999</v>
      </c>
      <c r="G181" s="72">
        <v>24.488599999999998</v>
      </c>
      <c r="H181" s="73">
        <v>1E-4</v>
      </c>
      <c r="I181" s="73">
        <f t="shared" si="2"/>
        <v>1.1748767525772959E-3</v>
      </c>
      <c r="J181" s="73">
        <f>G181/'סכום נכסי הקרן'!$C$41</f>
        <v>7.9155761330726405E-5</v>
      </c>
    </row>
    <row r="182" spans="1:10">
      <c r="A182" s="69" t="s">
        <v>2128</v>
      </c>
      <c r="B182" s="54">
        <v>9695</v>
      </c>
      <c r="C182" s="70" t="s">
        <v>134</v>
      </c>
      <c r="D182" s="79">
        <v>45108</v>
      </c>
      <c r="E182" s="72">
        <v>74713.146632999997</v>
      </c>
      <c r="F182" s="80">
        <v>99.217799999999997</v>
      </c>
      <c r="G182" s="72">
        <v>268.86494144000005</v>
      </c>
      <c r="H182" s="73">
        <v>0</v>
      </c>
      <c r="I182" s="73">
        <f t="shared" si="2"/>
        <v>1.2899192656211955E-2</v>
      </c>
      <c r="J182" s="73">
        <f>G182/'סכום נכסי הקרן'!$C$41</f>
        <v>8.6906597906063956E-4</v>
      </c>
    </row>
    <row r="183" spans="1:10">
      <c r="A183" s="69" t="s">
        <v>2129</v>
      </c>
      <c r="B183" s="54">
        <v>87951</v>
      </c>
      <c r="C183" s="70" t="s">
        <v>136</v>
      </c>
      <c r="D183" s="79">
        <v>44771</v>
      </c>
      <c r="E183" s="72">
        <v>5317.91</v>
      </c>
      <c r="F183" s="80">
        <v>100</v>
      </c>
      <c r="G183" s="72">
        <v>21.33333</v>
      </c>
      <c r="H183" s="73">
        <v>0</v>
      </c>
      <c r="I183" s="73">
        <f t="shared" si="2"/>
        <v>1.0234980142621384E-3</v>
      </c>
      <c r="J183" s="73">
        <f>G183/'סכום נכסי הקרן'!$C$41</f>
        <v>6.8956819821044312E-5</v>
      </c>
    </row>
    <row r="184" spans="1:10">
      <c r="A184" s="69" t="s">
        <v>2130</v>
      </c>
      <c r="B184" s="54">
        <v>7085</v>
      </c>
      <c r="C184" s="70" t="s">
        <v>134</v>
      </c>
      <c r="D184" s="79">
        <v>43983</v>
      </c>
      <c r="E184" s="72">
        <v>87675.571473999997</v>
      </c>
      <c r="F184" s="80">
        <v>99.367400000000004</v>
      </c>
      <c r="G184" s="72">
        <v>315.98763419700003</v>
      </c>
      <c r="H184" s="73">
        <v>0</v>
      </c>
      <c r="I184" s="73">
        <f t="shared" si="2"/>
        <v>1.5159973437434311E-2</v>
      </c>
      <c r="J184" s="73">
        <f>G184/'סכום נכסי הקרן'!$C$41</f>
        <v>1.0213830825755094E-3</v>
      </c>
    </row>
    <row r="185" spans="1:10">
      <c r="A185" s="69" t="s">
        <v>2131</v>
      </c>
      <c r="B185" s="54">
        <v>608311</v>
      </c>
      <c r="C185" s="70" t="s">
        <v>134</v>
      </c>
      <c r="D185" s="79">
        <v>42555</v>
      </c>
      <c r="E185" s="72">
        <v>3129.13</v>
      </c>
      <c r="F185" s="80">
        <v>100</v>
      </c>
      <c r="G185" s="72">
        <v>11.349360000000001</v>
      </c>
      <c r="H185" s="73">
        <v>0</v>
      </c>
      <c r="I185" s="73">
        <f t="shared" si="2"/>
        <v>5.4450230803846115E-4</v>
      </c>
      <c r="J185" s="73">
        <f>G185/'סכום נכסי הקרן'!$C$41</f>
        <v>3.6685120072870367E-5</v>
      </c>
    </row>
    <row r="186" spans="1:10">
      <c r="A186" s="69" t="s">
        <v>2132</v>
      </c>
      <c r="B186" s="54">
        <v>8330</v>
      </c>
      <c r="C186" s="70" t="s">
        <v>134</v>
      </c>
      <c r="D186" s="79">
        <v>44002</v>
      </c>
      <c r="E186" s="72">
        <v>68009.679999999993</v>
      </c>
      <c r="F186" s="80">
        <v>110.4049</v>
      </c>
      <c r="G186" s="72">
        <v>272.33699000000001</v>
      </c>
      <c r="H186" s="73">
        <v>1E-4</v>
      </c>
      <c r="I186" s="73">
        <f t="shared" si="2"/>
        <v>1.3065769313798074E-2</v>
      </c>
      <c r="J186" s="73">
        <f>G186/'סכום נכסי הקרן'!$C$41</f>
        <v>8.8028886020305073E-4</v>
      </c>
    </row>
    <row r="187" spans="1:10">
      <c r="A187" s="69" t="s">
        <v>2133</v>
      </c>
      <c r="B187" s="54">
        <v>9828</v>
      </c>
      <c r="C187" s="70" t="s">
        <v>134</v>
      </c>
      <c r="D187" s="79">
        <v>44256</v>
      </c>
      <c r="E187" s="72">
        <v>4250.3787000000002</v>
      </c>
      <c r="F187" s="80">
        <v>143.2039</v>
      </c>
      <c r="G187" s="72">
        <v>22.076490139000001</v>
      </c>
      <c r="H187" s="73">
        <v>0</v>
      </c>
      <c r="I187" s="73">
        <f t="shared" si="2"/>
        <v>1.0591522195149178E-3</v>
      </c>
      <c r="J187" s="73">
        <f>G187/'סכום נכסי הקרן'!$C$41</f>
        <v>7.1358974562156239E-5</v>
      </c>
    </row>
    <row r="188" spans="1:10">
      <c r="A188" s="69" t="s">
        <v>2134</v>
      </c>
      <c r="B188" s="54">
        <v>62178</v>
      </c>
      <c r="C188" s="70" t="s">
        <v>134</v>
      </c>
      <c r="D188" s="79">
        <v>42549</v>
      </c>
      <c r="E188" s="72">
        <v>2576.54</v>
      </c>
      <c r="F188" s="80">
        <v>100</v>
      </c>
      <c r="G188" s="72">
        <v>9.3451200000000014</v>
      </c>
      <c r="H188" s="73">
        <v>0</v>
      </c>
      <c r="I188" s="73">
        <f t="shared" si="2"/>
        <v>4.4834593394661764E-4</v>
      </c>
      <c r="J188" s="73">
        <f>G188/'סכום נכסי הקרן'!$C$41</f>
        <v>3.0206712034456775E-5</v>
      </c>
    </row>
    <row r="189" spans="1:10">
      <c r="A189" s="69" t="s">
        <v>2135</v>
      </c>
      <c r="B189" s="54">
        <v>5287</v>
      </c>
      <c r="C189" s="70" t="s">
        <v>136</v>
      </c>
      <c r="D189" s="79">
        <v>42735</v>
      </c>
      <c r="E189" s="72">
        <v>36684.399434999999</v>
      </c>
      <c r="F189" s="80">
        <v>25.1159</v>
      </c>
      <c r="G189" s="72">
        <v>36.961346261999999</v>
      </c>
      <c r="H189" s="73">
        <v>0</v>
      </c>
      <c r="I189" s="73">
        <f t="shared" si="2"/>
        <v>1.7732751756810734E-3</v>
      </c>
      <c r="J189" s="73">
        <f>G189/'סכום נכסי הקרן'!$C$41</f>
        <v>1.1947206059869526E-4</v>
      </c>
    </row>
    <row r="190" spans="1:10">
      <c r="A190" s="69" t="s">
        <v>2136</v>
      </c>
      <c r="B190" s="54">
        <v>8416</v>
      </c>
      <c r="C190" s="70" t="s">
        <v>136</v>
      </c>
      <c r="D190" s="79">
        <v>44713</v>
      </c>
      <c r="E190" s="72">
        <v>22961.51</v>
      </c>
      <c r="F190" s="80">
        <v>112.74550000000001</v>
      </c>
      <c r="G190" s="72">
        <v>103.85258999999999</v>
      </c>
      <c r="H190" s="73">
        <v>0</v>
      </c>
      <c r="I190" s="73">
        <f t="shared" si="2"/>
        <v>4.9824813866836543E-3</v>
      </c>
      <c r="J190" s="73">
        <f>G190/'סכום נכסי הקרן'!$C$41</f>
        <v>3.3568806822839131E-4</v>
      </c>
    </row>
    <row r="191" spans="1:10">
      <c r="A191" s="69" t="s">
        <v>2137</v>
      </c>
      <c r="B191" s="54">
        <v>87257</v>
      </c>
      <c r="C191" s="70" t="s">
        <v>134</v>
      </c>
      <c r="D191" s="79">
        <v>44469</v>
      </c>
      <c r="E191" s="72">
        <v>229.17</v>
      </c>
      <c r="F191" s="80">
        <v>100</v>
      </c>
      <c r="G191" s="72">
        <v>0.8311900000000001</v>
      </c>
      <c r="H191" s="73">
        <v>0</v>
      </c>
      <c r="I191" s="73">
        <f t="shared" ref="I191:I226" si="3">IFERROR(G191/$G$9,0)</f>
        <v>3.9877567846864363E-5</v>
      </c>
      <c r="J191" s="73">
        <f>G191/'סכום נכסי הקרן'!$C$41</f>
        <v>2.68669818856474E-6</v>
      </c>
    </row>
    <row r="192" spans="1:10">
      <c r="A192" s="69" t="s">
        <v>2138</v>
      </c>
      <c r="B192" s="54">
        <v>872510</v>
      </c>
      <c r="C192" s="70" t="s">
        <v>134</v>
      </c>
      <c r="D192" s="79">
        <v>44469</v>
      </c>
      <c r="E192" s="72">
        <v>330.43</v>
      </c>
      <c r="F192" s="80">
        <v>100</v>
      </c>
      <c r="G192" s="72">
        <v>1.1984900000000001</v>
      </c>
      <c r="H192" s="73">
        <v>0</v>
      </c>
      <c r="I192" s="73">
        <f t="shared" si="3"/>
        <v>5.7499327817693272E-5</v>
      </c>
      <c r="J192" s="73">
        <f>G192/'סכום נכסי הקרן'!$C$41</f>
        <v>3.8739408703340458E-6</v>
      </c>
    </row>
    <row r="193" spans="1:10">
      <c r="A193" s="69" t="s">
        <v>2139</v>
      </c>
      <c r="B193" s="54">
        <v>8339</v>
      </c>
      <c r="C193" s="70" t="s">
        <v>134</v>
      </c>
      <c r="D193" s="79">
        <v>44539</v>
      </c>
      <c r="E193" s="72">
        <v>8353.5807239999995</v>
      </c>
      <c r="F193" s="80">
        <v>98.227999999999994</v>
      </c>
      <c r="G193" s="72">
        <v>29.761548967</v>
      </c>
      <c r="H193" s="73">
        <v>0</v>
      </c>
      <c r="I193" s="73">
        <f t="shared" si="3"/>
        <v>1.427854266965818E-3</v>
      </c>
      <c r="J193" s="73">
        <f>G193/'סכום נכסי הקרן'!$C$41</f>
        <v>9.6199785486494904E-5</v>
      </c>
    </row>
    <row r="194" spans="1:10">
      <c r="A194" s="69" t="s">
        <v>2140</v>
      </c>
      <c r="B194" s="54">
        <v>7013</v>
      </c>
      <c r="C194" s="70" t="s">
        <v>136</v>
      </c>
      <c r="D194" s="79">
        <v>43507</v>
      </c>
      <c r="E194" s="72">
        <v>49070.958260000007</v>
      </c>
      <c r="F194" s="80">
        <v>93.620599999999996</v>
      </c>
      <c r="G194" s="72">
        <v>184.29501228299998</v>
      </c>
      <c r="H194" s="73">
        <v>0</v>
      </c>
      <c r="I194" s="73">
        <f t="shared" si="3"/>
        <v>8.8418254023196041E-3</v>
      </c>
      <c r="J194" s="73">
        <f>G194/'סכום נכסי הקרן'!$C$41</f>
        <v>5.9570624726266259E-4</v>
      </c>
    </row>
    <row r="195" spans="1:10">
      <c r="A195" s="69" t="s">
        <v>2141</v>
      </c>
      <c r="B195" s="54">
        <v>608312</v>
      </c>
      <c r="C195" s="70" t="s">
        <v>134</v>
      </c>
      <c r="D195" s="79">
        <v>42555</v>
      </c>
      <c r="E195" s="72">
        <v>1679.93</v>
      </c>
      <c r="F195" s="80">
        <v>100</v>
      </c>
      <c r="G195" s="72">
        <v>6.0931099999999994</v>
      </c>
      <c r="H195" s="73">
        <v>0</v>
      </c>
      <c r="I195" s="73">
        <f t="shared" si="3"/>
        <v>2.9232595125471634E-4</v>
      </c>
      <c r="J195" s="73">
        <f>G195/'סכום נכסי הקרן'!$C$41</f>
        <v>1.9695072847033409E-5</v>
      </c>
    </row>
    <row r="196" spans="1:10">
      <c r="A196" s="69" t="s">
        <v>2142</v>
      </c>
      <c r="B196" s="54">
        <v>608314</v>
      </c>
      <c r="C196" s="70" t="s">
        <v>134</v>
      </c>
      <c r="D196" s="79">
        <v>42555</v>
      </c>
      <c r="E196" s="72">
        <v>664.39</v>
      </c>
      <c r="F196" s="80">
        <v>100</v>
      </c>
      <c r="G196" s="72">
        <v>2.4097300000000001</v>
      </c>
      <c r="H196" s="73">
        <v>0</v>
      </c>
      <c r="I196" s="73">
        <f t="shared" si="3"/>
        <v>1.1561035571605103E-4</v>
      </c>
      <c r="J196" s="73">
        <f>G196/'סכום נכסי הקרן'!$C$41</f>
        <v>7.7890942214537113E-6</v>
      </c>
    </row>
    <row r="197" spans="1:10">
      <c r="A197" s="69" t="s">
        <v>2143</v>
      </c>
      <c r="B197" s="54">
        <v>608315</v>
      </c>
      <c r="C197" s="70" t="s">
        <v>134</v>
      </c>
      <c r="D197" s="79">
        <v>42555</v>
      </c>
      <c r="E197" s="72">
        <v>685.17</v>
      </c>
      <c r="F197" s="80">
        <v>100</v>
      </c>
      <c r="G197" s="72">
        <v>2.4851100000000002</v>
      </c>
      <c r="H197" s="73">
        <v>0</v>
      </c>
      <c r="I197" s="73">
        <f t="shared" si="3"/>
        <v>1.1922682254589335E-4</v>
      </c>
      <c r="J197" s="73">
        <f>G197/'סכום נכסי הקרן'!$C$41</f>
        <v>8.0327488725611733E-6</v>
      </c>
    </row>
    <row r="198" spans="1:10">
      <c r="A198" s="69" t="s">
        <v>2144</v>
      </c>
      <c r="B198" s="54">
        <v>608316</v>
      </c>
      <c r="C198" s="70" t="s">
        <v>134</v>
      </c>
      <c r="D198" s="79">
        <v>42555</v>
      </c>
      <c r="E198" s="72">
        <v>2661.01</v>
      </c>
      <c r="F198" s="80">
        <v>100</v>
      </c>
      <c r="G198" s="72">
        <v>9.6515000000000004</v>
      </c>
      <c r="H198" s="73">
        <v>0</v>
      </c>
      <c r="I198" s="73">
        <f t="shared" si="3"/>
        <v>4.6304496694379307E-4</v>
      </c>
      <c r="J198" s="73">
        <f>G198/'סכום נכסי הקרן'!$C$41</f>
        <v>3.1197039866856662E-5</v>
      </c>
    </row>
    <row r="199" spans="1:10">
      <c r="A199" s="69" t="s">
        <v>2145</v>
      </c>
      <c r="B199" s="54">
        <v>608317</v>
      </c>
      <c r="C199" s="70" t="s">
        <v>134</v>
      </c>
      <c r="D199" s="79">
        <v>42555</v>
      </c>
      <c r="E199" s="72">
        <v>3.83</v>
      </c>
      <c r="F199" s="80">
        <v>100</v>
      </c>
      <c r="G199" s="72">
        <v>1.3890000000000001E-2</v>
      </c>
      <c r="H199" s="73">
        <v>0</v>
      </c>
      <c r="I199" s="73">
        <f t="shared" si="3"/>
        <v>6.6639326434743683E-7</v>
      </c>
      <c r="J199" s="73">
        <f>G199/'סכום נכסי הקרן'!$C$41</f>
        <v>4.4897361420570798E-8</v>
      </c>
    </row>
    <row r="200" spans="1:10">
      <c r="A200" s="69" t="s">
        <v>2146</v>
      </c>
      <c r="B200" s="54">
        <v>8112</v>
      </c>
      <c r="C200" s="70" t="s">
        <v>134</v>
      </c>
      <c r="D200" s="79">
        <v>44440</v>
      </c>
      <c r="E200" s="72">
        <v>7608.27</v>
      </c>
      <c r="F200" s="80">
        <v>78.764499999999998</v>
      </c>
      <c r="G200" s="72">
        <v>21.735240000000001</v>
      </c>
      <c r="H200" s="73">
        <v>0</v>
      </c>
      <c r="I200" s="73">
        <f t="shared" si="3"/>
        <v>1.0427802400989907E-3</v>
      </c>
      <c r="J200" s="73">
        <f>G200/'סכום נכסי הקרן'!$C$41</f>
        <v>7.0255934185950111E-5</v>
      </c>
    </row>
    <row r="201" spans="1:10">
      <c r="A201" s="69" t="s">
        <v>2147</v>
      </c>
      <c r="B201" s="54">
        <v>8317</v>
      </c>
      <c r="C201" s="70" t="s">
        <v>134</v>
      </c>
      <c r="D201" s="79">
        <v>44378</v>
      </c>
      <c r="E201" s="72">
        <v>7317.03</v>
      </c>
      <c r="F201" s="80">
        <v>118.44119999999999</v>
      </c>
      <c r="G201" s="72">
        <v>31.432959999999998</v>
      </c>
      <c r="H201" s="73">
        <v>0</v>
      </c>
      <c r="I201" s="73">
        <f t="shared" si="3"/>
        <v>1.5080426798057887E-3</v>
      </c>
      <c r="J201" s="73">
        <f>G201/'סכום נכסי הקרן'!$C$41</f>
        <v>1.0160237333609394E-4</v>
      </c>
    </row>
    <row r="202" spans="1:10">
      <c r="A202" s="69" t="s">
        <v>2148</v>
      </c>
      <c r="B202" s="54">
        <v>9377</v>
      </c>
      <c r="C202" s="70" t="s">
        <v>134</v>
      </c>
      <c r="D202" s="79">
        <v>44502</v>
      </c>
      <c r="E202" s="72">
        <v>59824.19</v>
      </c>
      <c r="F202" s="80">
        <v>101.4434</v>
      </c>
      <c r="G202" s="72">
        <v>220.11429000000001</v>
      </c>
      <c r="H202" s="73">
        <v>2.0000000000000001E-4</v>
      </c>
      <c r="I202" s="73">
        <f t="shared" si="3"/>
        <v>1.0560308152816297E-2</v>
      </c>
      <c r="J202" s="73">
        <f>G202/'סכום נכסי הקרן'!$C$41</f>
        <v>7.1148674096201093E-4</v>
      </c>
    </row>
    <row r="203" spans="1:10">
      <c r="A203" s="69" t="s">
        <v>2149</v>
      </c>
      <c r="B203" s="54">
        <v>7043</v>
      </c>
      <c r="C203" s="70" t="s">
        <v>136</v>
      </c>
      <c r="D203" s="79">
        <v>43860</v>
      </c>
      <c r="E203" s="72">
        <v>110814.136801</v>
      </c>
      <c r="F203" s="80">
        <v>93.663799999999995</v>
      </c>
      <c r="G203" s="72">
        <v>416.37492152999999</v>
      </c>
      <c r="H203" s="73">
        <v>0</v>
      </c>
      <c r="I203" s="73">
        <f t="shared" si="3"/>
        <v>1.9976201810711629E-2</v>
      </c>
      <c r="J203" s="73">
        <f>G203/'סכום נכסי הקרן'!$C$41</f>
        <v>1.3458700747584027E-3</v>
      </c>
    </row>
    <row r="204" spans="1:10">
      <c r="A204" s="69" t="s">
        <v>2150</v>
      </c>
      <c r="B204" s="54">
        <v>5304</v>
      </c>
      <c r="C204" s="70" t="s">
        <v>136</v>
      </c>
      <c r="D204" s="79">
        <v>42928</v>
      </c>
      <c r="E204" s="72">
        <v>55748.419727</v>
      </c>
      <c r="F204" s="80">
        <v>56.852400000000003</v>
      </c>
      <c r="G204" s="72">
        <v>127.14491236000001</v>
      </c>
      <c r="H204" s="73">
        <v>0</v>
      </c>
      <c r="I204" s="73">
        <f t="shared" si="3"/>
        <v>6.0999649526817254E-3</v>
      </c>
      <c r="J204" s="73">
        <f>G204/'סכום נכסי הקרן'!$C$41</f>
        <v>4.1097703981380262E-4</v>
      </c>
    </row>
    <row r="205" spans="1:10">
      <c r="A205" s="69" t="s">
        <v>2151</v>
      </c>
      <c r="B205" s="54">
        <v>5284</v>
      </c>
      <c r="C205" s="70" t="s">
        <v>136</v>
      </c>
      <c r="D205" s="79">
        <v>42531</v>
      </c>
      <c r="E205" s="72">
        <v>44380.903149999998</v>
      </c>
      <c r="F205" s="80">
        <v>44.164499999999997</v>
      </c>
      <c r="G205" s="72">
        <v>78.629782847000001</v>
      </c>
      <c r="H205" s="73">
        <v>0</v>
      </c>
      <c r="I205" s="73">
        <f t="shared" si="3"/>
        <v>3.7723799615797279E-3</v>
      </c>
      <c r="J205" s="73">
        <f>G205/'סכום נכסי הקרן'!$C$41</f>
        <v>2.5415909135369019E-4</v>
      </c>
    </row>
    <row r="206" spans="1:10">
      <c r="A206" s="69" t="s">
        <v>2152</v>
      </c>
      <c r="B206" s="54">
        <v>85891</v>
      </c>
      <c r="C206" s="70" t="s">
        <v>134</v>
      </c>
      <c r="D206" s="79">
        <v>44395</v>
      </c>
      <c r="E206" s="72">
        <v>129644.5</v>
      </c>
      <c r="F206" s="80">
        <v>100</v>
      </c>
      <c r="G206" s="72">
        <v>470.22059000000002</v>
      </c>
      <c r="H206" s="73">
        <v>1E-4</v>
      </c>
      <c r="I206" s="73">
        <f t="shared" si="3"/>
        <v>2.2559527281027912E-2</v>
      </c>
      <c r="J206" s="73">
        <f>G206/'סכום נכסי הקרן'!$C$41</f>
        <v>1.5199181984610537E-3</v>
      </c>
    </row>
    <row r="207" spans="1:10">
      <c r="A207" s="69" t="s">
        <v>2153</v>
      </c>
      <c r="B207" s="54">
        <v>87256</v>
      </c>
      <c r="C207" s="70" t="s">
        <v>134</v>
      </c>
      <c r="D207" s="79">
        <v>44469</v>
      </c>
      <c r="E207" s="72">
        <v>2299.4899999999998</v>
      </c>
      <c r="F207" s="80">
        <v>100</v>
      </c>
      <c r="G207" s="72">
        <v>8.3402399999999997</v>
      </c>
      <c r="H207" s="73">
        <v>0</v>
      </c>
      <c r="I207" s="73">
        <f t="shared" si="3"/>
        <v>4.0013533182441075E-4</v>
      </c>
      <c r="J207" s="73">
        <f>G207/'סכום נכסי הקרן'!$C$41</f>
        <v>2.6958586725291671E-5</v>
      </c>
    </row>
    <row r="208" spans="1:10">
      <c r="A208" s="69" t="s">
        <v>2154</v>
      </c>
      <c r="B208" s="54">
        <v>87258</v>
      </c>
      <c r="C208" s="70" t="s">
        <v>134</v>
      </c>
      <c r="D208" s="79">
        <v>44469</v>
      </c>
      <c r="E208" s="72">
        <v>1382.94</v>
      </c>
      <c r="F208" s="80">
        <v>100</v>
      </c>
      <c r="G208" s="72">
        <v>5.01593</v>
      </c>
      <c r="H208" s="73">
        <v>0</v>
      </c>
      <c r="I208" s="73">
        <f t="shared" si="3"/>
        <v>2.4064664985156504E-4</v>
      </c>
      <c r="J208" s="73">
        <f>G208/'סכום נכסי הקרן'!$C$41</f>
        <v>1.6213248529178088E-5</v>
      </c>
    </row>
    <row r="209" spans="1:10">
      <c r="A209" s="69" t="s">
        <v>2155</v>
      </c>
      <c r="B209" s="54">
        <v>7041</v>
      </c>
      <c r="C209" s="70" t="s">
        <v>134</v>
      </c>
      <c r="D209" s="79">
        <v>43516</v>
      </c>
      <c r="E209" s="72">
        <v>52229.488547000001</v>
      </c>
      <c r="F209" s="80">
        <v>79.245099999999994</v>
      </c>
      <c r="G209" s="72">
        <v>150.11902889499999</v>
      </c>
      <c r="H209" s="73">
        <v>0</v>
      </c>
      <c r="I209" s="73">
        <f t="shared" si="3"/>
        <v>7.2021821242625071E-3</v>
      </c>
      <c r="J209" s="73">
        <f>G209/'סכום נכסי הקרן'!$C$41</f>
        <v>4.8523745834441501E-4</v>
      </c>
    </row>
    <row r="210" spans="1:10">
      <c r="A210" s="69" t="s">
        <v>2156</v>
      </c>
      <c r="B210" s="54">
        <v>7068</v>
      </c>
      <c r="C210" s="70" t="s">
        <v>134</v>
      </c>
      <c r="D210" s="79">
        <v>43885</v>
      </c>
      <c r="E210" s="72">
        <v>31974.86</v>
      </c>
      <c r="F210" s="80">
        <v>105.36</v>
      </c>
      <c r="G210" s="72">
        <v>122.18894999999999</v>
      </c>
      <c r="H210" s="73">
        <v>0</v>
      </c>
      <c r="I210" s="73">
        <f t="shared" si="3"/>
        <v>5.8621953389262583E-3</v>
      </c>
      <c r="J210" s="73">
        <f>G210/'סכום נכסי הקרן'!$C$41</f>
        <v>3.9495762777178207E-4</v>
      </c>
    </row>
    <row r="211" spans="1:10">
      <c r="A211" s="69" t="s">
        <v>2157</v>
      </c>
      <c r="B211" s="54">
        <v>62179</v>
      </c>
      <c r="C211" s="70" t="s">
        <v>134</v>
      </c>
      <c r="D211" s="79">
        <v>42549</v>
      </c>
      <c r="E211" s="72">
        <v>5100.7</v>
      </c>
      <c r="F211" s="80">
        <v>100</v>
      </c>
      <c r="G211" s="72">
        <v>18.500240000000002</v>
      </c>
      <c r="H211" s="73">
        <v>0</v>
      </c>
      <c r="I211" s="73">
        <f t="shared" si="3"/>
        <v>8.8757633727941138E-4</v>
      </c>
      <c r="J211" s="73">
        <f>G211/'סכום נכסי הקרן'!$C$41</f>
        <v>5.979927729642193E-5</v>
      </c>
    </row>
    <row r="212" spans="1:10">
      <c r="A212" s="69" t="s">
        <v>2158</v>
      </c>
      <c r="B212" s="54">
        <v>6646</v>
      </c>
      <c r="C212" s="70" t="s">
        <v>136</v>
      </c>
      <c r="D212" s="79">
        <v>42947</v>
      </c>
      <c r="E212" s="72">
        <v>60185.990721000002</v>
      </c>
      <c r="F212" s="80">
        <v>63.564799999999998</v>
      </c>
      <c r="G212" s="72">
        <v>153.47220095699998</v>
      </c>
      <c r="H212" s="73">
        <v>0</v>
      </c>
      <c r="I212" s="73">
        <f t="shared" si="3"/>
        <v>7.363055506286611E-3</v>
      </c>
      <c r="J212" s="73">
        <f>G212/'סכום נכסי הקרן'!$C$41</f>
        <v>4.9607608886802722E-4</v>
      </c>
    </row>
    <row r="213" spans="1:10">
      <c r="A213" s="69" t="s">
        <v>2159</v>
      </c>
      <c r="B213" s="54">
        <v>621710</v>
      </c>
      <c r="C213" s="70" t="s">
        <v>134</v>
      </c>
      <c r="D213" s="79">
        <v>42549</v>
      </c>
      <c r="E213" s="72">
        <v>6778.02</v>
      </c>
      <c r="F213" s="80">
        <v>100</v>
      </c>
      <c r="G213" s="72">
        <v>24.583880000000001</v>
      </c>
      <c r="H213" s="73">
        <v>0</v>
      </c>
      <c r="I213" s="73">
        <f t="shared" si="3"/>
        <v>1.1794479512977441E-3</v>
      </c>
      <c r="J213" s="73">
        <f>G213/'סכום נכסי הקרן'!$C$41</f>
        <v>7.946373977537378E-5</v>
      </c>
    </row>
    <row r="214" spans="1:10">
      <c r="A214" s="69" t="s">
        <v>2160</v>
      </c>
      <c r="B214" s="54">
        <v>8000</v>
      </c>
      <c r="C214" s="70" t="s">
        <v>134</v>
      </c>
      <c r="D214" s="79">
        <v>44228</v>
      </c>
      <c r="E214" s="72">
        <v>42012.86</v>
      </c>
      <c r="F214" s="80">
        <v>102.9421</v>
      </c>
      <c r="G214" s="72">
        <v>156.86382999999998</v>
      </c>
      <c r="H214" s="73">
        <v>0</v>
      </c>
      <c r="I214" s="73">
        <f t="shared" si="3"/>
        <v>7.5257739187718766E-3</v>
      </c>
      <c r="J214" s="73">
        <f>G214/'סכום נכסי הקרן'!$C$41</f>
        <v>5.0703902586932863E-4</v>
      </c>
    </row>
    <row r="215" spans="1:10">
      <c r="A215" s="69" t="s">
        <v>2161</v>
      </c>
      <c r="B215" s="54">
        <v>9618</v>
      </c>
      <c r="C215" s="70" t="s">
        <v>138</v>
      </c>
      <c r="D215" s="79">
        <v>45020</v>
      </c>
      <c r="E215" s="72">
        <v>116849.16854</v>
      </c>
      <c r="F215" s="80">
        <v>102.72450000000001</v>
      </c>
      <c r="G215" s="72">
        <v>297.11700203499998</v>
      </c>
      <c r="H215" s="73">
        <v>2.0000000000000001E-4</v>
      </c>
      <c r="I215" s="73">
        <f t="shared" si="3"/>
        <v>1.4254626989145258E-2</v>
      </c>
      <c r="J215" s="73">
        <f>G215/'סכום נכסי הקרן'!$C$41</f>
        <v>9.6038656764304263E-4</v>
      </c>
    </row>
    <row r="216" spans="1:10">
      <c r="A216" s="69" t="s">
        <v>2162</v>
      </c>
      <c r="B216" s="54">
        <v>8312</v>
      </c>
      <c r="C216" s="70" t="s">
        <v>136</v>
      </c>
      <c r="D216" s="79">
        <v>44377</v>
      </c>
      <c r="E216" s="72">
        <v>79761.738368000006</v>
      </c>
      <c r="F216" s="80">
        <v>91.874099999999999</v>
      </c>
      <c r="G216" s="72">
        <v>293.97156943799996</v>
      </c>
      <c r="H216" s="73">
        <v>0</v>
      </c>
      <c r="I216" s="73">
        <f t="shared" si="3"/>
        <v>1.4103720214768032E-2</v>
      </c>
      <c r="J216" s="73">
        <f>G216/'סכום נכסי הקרן'!$C$41</f>
        <v>9.5021942407705589E-4</v>
      </c>
    </row>
    <row r="217" spans="1:10">
      <c r="A217" s="69" t="s">
        <v>2163</v>
      </c>
      <c r="B217" s="54">
        <v>608318</v>
      </c>
      <c r="C217" s="70" t="s">
        <v>134</v>
      </c>
      <c r="D217" s="79">
        <v>42555</v>
      </c>
      <c r="E217" s="72">
        <v>873.02</v>
      </c>
      <c r="F217" s="80">
        <v>100</v>
      </c>
      <c r="G217" s="72">
        <v>3.1664299999999996</v>
      </c>
      <c r="H217" s="73">
        <v>0</v>
      </c>
      <c r="I217" s="73">
        <f t="shared" si="3"/>
        <v>1.5191415579752729E-4</v>
      </c>
      <c r="J217" s="73">
        <f>G217/'סכום נכסי הקרן'!$C$41</f>
        <v>1.0235014551687398E-5</v>
      </c>
    </row>
    <row r="218" spans="1:10">
      <c r="A218" s="69" t="s">
        <v>2164</v>
      </c>
      <c r="B218" s="54">
        <v>8322</v>
      </c>
      <c r="C218" s="70" t="s">
        <v>134</v>
      </c>
      <c r="D218" s="79">
        <v>44197</v>
      </c>
      <c r="E218" s="72">
        <v>55477.02</v>
      </c>
      <c r="F218" s="80">
        <v>97.112700000000004</v>
      </c>
      <c r="G218" s="72">
        <v>195.40546000000001</v>
      </c>
      <c r="H218" s="73">
        <v>2.0000000000000001E-4</v>
      </c>
      <c r="I218" s="73">
        <f t="shared" si="3"/>
        <v>9.3748655407280401E-3</v>
      </c>
      <c r="J218" s="73">
        <f>G218/'סכום נכסי הקרן'!$C$41</f>
        <v>6.3161911887493804E-4</v>
      </c>
    </row>
    <row r="219" spans="1:10">
      <c r="A219" s="69" t="s">
        <v>2165</v>
      </c>
      <c r="B219" s="54">
        <v>9273</v>
      </c>
      <c r="C219" s="70" t="s">
        <v>134</v>
      </c>
      <c r="D219" s="79">
        <v>44852</v>
      </c>
      <c r="E219" s="72">
        <v>10608.22</v>
      </c>
      <c r="F219" s="80">
        <v>79.889200000000002</v>
      </c>
      <c r="G219" s="72">
        <v>30.738169999999997</v>
      </c>
      <c r="H219" s="73">
        <v>2.9999999999999997E-4</v>
      </c>
      <c r="I219" s="73">
        <f t="shared" si="3"/>
        <v>1.4747091034101115E-3</v>
      </c>
      <c r="J219" s="73">
        <f>G219/'סכום נכסי הקרן'!$C$41</f>
        <v>9.9356567883149483E-5</v>
      </c>
    </row>
    <row r="220" spans="1:10">
      <c r="A220" s="69" t="s">
        <v>2166</v>
      </c>
      <c r="B220" s="54">
        <v>608320</v>
      </c>
      <c r="C220" s="70" t="s">
        <v>134</v>
      </c>
      <c r="D220" s="79">
        <v>42555</v>
      </c>
      <c r="E220" s="72">
        <v>1603.18</v>
      </c>
      <c r="F220" s="80">
        <v>100</v>
      </c>
      <c r="G220" s="72">
        <v>5.8147399999999996</v>
      </c>
      <c r="H220" s="73">
        <v>0</v>
      </c>
      <c r="I220" s="73">
        <f t="shared" si="3"/>
        <v>2.7897073937592612E-4</v>
      </c>
      <c r="J220" s="73">
        <f>G220/'סכום נכסי הקרן'!$C$41</f>
        <v>1.8795283178304521E-5</v>
      </c>
    </row>
    <row r="221" spans="1:10">
      <c r="A221" s="69" t="s">
        <v>2167</v>
      </c>
      <c r="B221" s="54">
        <v>8273</v>
      </c>
      <c r="C221" s="70" t="s">
        <v>134</v>
      </c>
      <c r="D221" s="79">
        <v>43922</v>
      </c>
      <c r="E221" s="72">
        <v>112403.28</v>
      </c>
      <c r="F221" s="80">
        <v>66.516999999999996</v>
      </c>
      <c r="G221" s="72">
        <v>271.18096000000003</v>
      </c>
      <c r="H221" s="73">
        <v>0</v>
      </c>
      <c r="I221" s="73">
        <f t="shared" si="3"/>
        <v>1.3010307067190186E-2</v>
      </c>
      <c r="J221" s="73">
        <f>G221/'סכום נכסי הקרן'!$C$41</f>
        <v>8.765521649746114E-4</v>
      </c>
    </row>
    <row r="222" spans="1:10">
      <c r="A222" s="69" t="s">
        <v>2168</v>
      </c>
      <c r="B222" s="54">
        <v>8321</v>
      </c>
      <c r="C222" s="70" t="s">
        <v>134</v>
      </c>
      <c r="D222" s="79">
        <v>44217</v>
      </c>
      <c r="E222" s="72">
        <v>60787.44</v>
      </c>
      <c r="F222" s="80">
        <v>97.382300000000001</v>
      </c>
      <c r="G222" s="72">
        <v>214.70464999999999</v>
      </c>
      <c r="H222" s="73">
        <v>2.0000000000000001E-4</v>
      </c>
      <c r="I222" s="73">
        <f t="shared" si="3"/>
        <v>1.030077268423858E-2</v>
      </c>
      <c r="J222" s="73">
        <f>G222/'סכום נכסי הקרן'!$C$41</f>
        <v>6.9400088334968708E-4</v>
      </c>
    </row>
    <row r="223" spans="1:10">
      <c r="A223" s="69" t="s">
        <v>2169</v>
      </c>
      <c r="B223" s="54">
        <v>8509</v>
      </c>
      <c r="C223" s="70" t="s">
        <v>134</v>
      </c>
      <c r="D223" s="79">
        <v>44531</v>
      </c>
      <c r="E223" s="72">
        <v>110566.37</v>
      </c>
      <c r="F223" s="80">
        <v>74.026899999999998</v>
      </c>
      <c r="G223" s="72">
        <v>296.86581999999999</v>
      </c>
      <c r="H223" s="73">
        <v>0</v>
      </c>
      <c r="I223" s="73">
        <f t="shared" si="3"/>
        <v>1.4242576160041653E-2</v>
      </c>
      <c r="J223" s="73">
        <f>G223/'סכום נכסי הקרן'!$C$41</f>
        <v>9.5957465903197356E-4</v>
      </c>
    </row>
    <row r="224" spans="1:10">
      <c r="A224" s="69" t="s">
        <v>2170</v>
      </c>
      <c r="B224" s="54">
        <v>9409</v>
      </c>
      <c r="C224" s="70" t="s">
        <v>134</v>
      </c>
      <c r="D224" s="79">
        <v>44931</v>
      </c>
      <c r="E224" s="72">
        <v>22706.57</v>
      </c>
      <c r="F224" s="80">
        <v>89.941900000000004</v>
      </c>
      <c r="G224" s="72">
        <v>74.073210000000003</v>
      </c>
      <c r="H224" s="73">
        <v>1E-4</v>
      </c>
      <c r="I224" s="73">
        <f t="shared" si="3"/>
        <v>3.5537716495747441E-3</v>
      </c>
      <c r="J224" s="73">
        <f>G224/'סכום נכסי הקרן'!$C$41</f>
        <v>2.3943064657680623E-4</v>
      </c>
    </row>
    <row r="225" spans="1:10">
      <c r="A225" s="69" t="s">
        <v>2171</v>
      </c>
      <c r="B225" s="54">
        <v>608321</v>
      </c>
      <c r="C225" s="70" t="s">
        <v>134</v>
      </c>
      <c r="D225" s="79">
        <v>42555</v>
      </c>
      <c r="E225" s="72">
        <v>1601.46</v>
      </c>
      <c r="F225" s="80">
        <v>100</v>
      </c>
      <c r="G225" s="72">
        <v>5.8085000000000004</v>
      </c>
      <c r="H225" s="73">
        <v>0</v>
      </c>
      <c r="I225" s="73">
        <f t="shared" si="3"/>
        <v>2.7867136615997742E-4</v>
      </c>
      <c r="J225" s="73">
        <f>G225/'סכום נכסי הקרן'!$C$41</f>
        <v>1.8775113305355325E-5</v>
      </c>
    </row>
    <row r="226" spans="1:10">
      <c r="A226" s="69" t="s">
        <v>2172</v>
      </c>
      <c r="B226" s="54">
        <v>6658</v>
      </c>
      <c r="C226" s="70" t="s">
        <v>134</v>
      </c>
      <c r="D226" s="79">
        <v>43356</v>
      </c>
      <c r="E226" s="72">
        <v>69877.473643999998</v>
      </c>
      <c r="F226" s="80">
        <v>51.2164</v>
      </c>
      <c r="G226" s="72">
        <v>129.80571065999999</v>
      </c>
      <c r="H226" s="73">
        <v>1E-4</v>
      </c>
      <c r="I226" s="73">
        <f t="shared" si="3"/>
        <v>6.2276206808967787E-3</v>
      </c>
      <c r="J226" s="73">
        <f>G226/'סכום נכסי הקרן'!$C$41</f>
        <v>4.1957767501483501E-4</v>
      </c>
    </row>
    <row r="227" spans="1:10">
      <c r="A227" s="120" t="s">
        <v>3308</v>
      </c>
      <c r="B227" s="121" t="s">
        <v>3308</v>
      </c>
      <c r="C227" s="121" t="s">
        <v>3308</v>
      </c>
      <c r="D227" s="121" t="s">
        <v>3308</v>
      </c>
      <c r="E227" s="121" t="s">
        <v>3308</v>
      </c>
      <c r="F227" s="121" t="s">
        <v>3308</v>
      </c>
      <c r="G227" s="121" t="s">
        <v>3308</v>
      </c>
      <c r="H227" s="121" t="s">
        <v>3308</v>
      </c>
      <c r="I227" s="121" t="s">
        <v>3308</v>
      </c>
      <c r="J227" s="121" t="s">
        <v>3308</v>
      </c>
    </row>
    <row r="228" spans="1:10">
      <c r="A228" s="120" t="s">
        <v>3308</v>
      </c>
      <c r="B228" s="121" t="s">
        <v>3308</v>
      </c>
      <c r="C228" s="121" t="s">
        <v>3308</v>
      </c>
      <c r="D228" s="121" t="s">
        <v>3308</v>
      </c>
      <c r="E228" s="121" t="s">
        <v>3308</v>
      </c>
      <c r="F228" s="121" t="s">
        <v>3308</v>
      </c>
      <c r="G228" s="121" t="s">
        <v>3308</v>
      </c>
      <c r="H228" s="121" t="s">
        <v>3308</v>
      </c>
      <c r="I228" s="121" t="s">
        <v>3308</v>
      </c>
      <c r="J228" s="121" t="s">
        <v>3308</v>
      </c>
    </row>
    <row r="229" spans="1:10">
      <c r="A229" s="120" t="s">
        <v>3308</v>
      </c>
      <c r="B229" s="121" t="s">
        <v>3308</v>
      </c>
      <c r="C229" s="121" t="s">
        <v>3308</v>
      </c>
      <c r="D229" s="121" t="s">
        <v>3308</v>
      </c>
      <c r="E229" s="121" t="s">
        <v>3308</v>
      </c>
      <c r="F229" s="121" t="s">
        <v>3308</v>
      </c>
      <c r="G229" s="121" t="s">
        <v>3308</v>
      </c>
      <c r="H229" s="121" t="s">
        <v>3308</v>
      </c>
      <c r="I229" s="121" t="s">
        <v>3308</v>
      </c>
      <c r="J229" s="121" t="s">
        <v>3308</v>
      </c>
    </row>
    <row r="230" spans="1:10">
      <c r="A230" s="86" t="s">
        <v>115</v>
      </c>
      <c r="B230" s="121" t="s">
        <v>3308</v>
      </c>
      <c r="C230" s="121" t="s">
        <v>3308</v>
      </c>
      <c r="D230" s="121" t="s">
        <v>3308</v>
      </c>
      <c r="E230" s="121" t="s">
        <v>3308</v>
      </c>
      <c r="F230" s="121" t="s">
        <v>3308</v>
      </c>
      <c r="G230" s="121" t="s">
        <v>3308</v>
      </c>
      <c r="H230" s="121" t="s">
        <v>3308</v>
      </c>
      <c r="I230" s="121" t="s">
        <v>3308</v>
      </c>
      <c r="J230" s="121" t="s">
        <v>3308</v>
      </c>
    </row>
    <row r="231" spans="1:10">
      <c r="A231" s="86" t="s">
        <v>196</v>
      </c>
      <c r="B231" s="121" t="s">
        <v>3308</v>
      </c>
      <c r="C231" s="121" t="s">
        <v>3308</v>
      </c>
      <c r="D231" s="121" t="s">
        <v>3308</v>
      </c>
      <c r="E231" s="121" t="s">
        <v>3308</v>
      </c>
      <c r="F231" s="121" t="s">
        <v>3308</v>
      </c>
      <c r="G231" s="121" t="s">
        <v>3308</v>
      </c>
      <c r="H231" s="121" t="s">
        <v>3308</v>
      </c>
      <c r="I231" s="121" t="s">
        <v>3308</v>
      </c>
      <c r="J231" s="121" t="s">
        <v>3308</v>
      </c>
    </row>
    <row r="232" spans="1:10">
      <c r="A232" s="86" t="s">
        <v>204</v>
      </c>
      <c r="B232" s="121" t="s">
        <v>3308</v>
      </c>
      <c r="C232" s="121" t="s">
        <v>3308</v>
      </c>
      <c r="D232" s="121" t="s">
        <v>3308</v>
      </c>
      <c r="E232" s="121" t="s">
        <v>3308</v>
      </c>
      <c r="F232" s="121" t="s">
        <v>3308</v>
      </c>
      <c r="G232" s="121" t="s">
        <v>3308</v>
      </c>
      <c r="H232" s="121" t="s">
        <v>3308</v>
      </c>
      <c r="I232" s="121" t="s">
        <v>3308</v>
      </c>
      <c r="J232" s="121" t="s">
        <v>3308</v>
      </c>
    </row>
    <row r="233" spans="1:10" hidden="1">
      <c r="B233" s="1"/>
    </row>
    <row r="234" spans="1:10" hidden="1">
      <c r="B234" s="1"/>
    </row>
    <row r="235" spans="1:10" hidden="1">
      <c r="B235" s="1"/>
    </row>
    <row r="236" spans="1:10" hidden="1">
      <c r="B236" s="1"/>
    </row>
    <row r="237" spans="1:10" hidden="1">
      <c r="B237" s="1"/>
    </row>
    <row r="238" spans="1:10" hidden="1">
      <c r="B238" s="1"/>
    </row>
    <row r="239" spans="1:10" hidden="1">
      <c r="A239" s="1"/>
      <c r="B239" s="1"/>
    </row>
    <row r="240" spans="1:10" hidden="1">
      <c r="A240" s="1"/>
      <c r="B240" s="1"/>
    </row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pans="1:2" hidden="1">
      <c r="A609" s="1"/>
      <c r="B609" s="1"/>
    </row>
    <row r="610" spans="1:2" hidden="1">
      <c r="A610" s="1"/>
      <c r="B610" s="1"/>
    </row>
    <row r="611" spans="1:2" hidden="1">
      <c r="A611" s="1"/>
      <c r="B611" s="1"/>
    </row>
    <row r="612" spans="1:2" hidden="1">
      <c r="A612" s="1"/>
      <c r="B612" s="1"/>
    </row>
    <row r="613" spans="1:2" hidden="1">
      <c r="A613" s="1"/>
      <c r="B613" s="1"/>
    </row>
    <row r="614" spans="1:2" hidden="1">
      <c r="A614" s="1"/>
      <c r="B614" s="1"/>
    </row>
    <row r="615" spans="1:2" hidden="1">
      <c r="A615" s="1"/>
      <c r="B615" s="1"/>
    </row>
    <row r="616" spans="1:2" hidden="1">
      <c r="A616" s="1"/>
      <c r="B616" s="1"/>
    </row>
    <row r="617" spans="1:2" hidden="1">
      <c r="A617" s="1"/>
      <c r="B617" s="1"/>
    </row>
    <row r="618" spans="1:2" hidden="1">
      <c r="A618" s="1"/>
      <c r="B618" s="1"/>
    </row>
    <row r="619" spans="1:2" hidden="1">
      <c r="A619" s="1"/>
      <c r="B619" s="1"/>
    </row>
    <row r="620" spans="1:2" hidden="1">
      <c r="A620" s="1"/>
      <c r="B620" s="1"/>
    </row>
    <row r="621" spans="1:2" hidden="1">
      <c r="A621" s="1"/>
      <c r="B621" s="1"/>
    </row>
    <row r="622" spans="1:2" hidden="1">
      <c r="A622" s="1"/>
      <c r="B622" s="1"/>
    </row>
    <row r="623" spans="1:2" hidden="1">
      <c r="A623" s="1"/>
      <c r="B623" s="1"/>
    </row>
    <row r="624" spans="1:2" hidden="1">
      <c r="A624" s="1"/>
    </row>
    <row r="625" spans="1:1" hidden="1">
      <c r="A625" s="1"/>
    </row>
    <row r="626" spans="1:1" hidden="1">
      <c r="A626" s="1"/>
    </row>
    <row r="627" spans="1:1" hidden="1">
      <c r="A627" s="1"/>
    </row>
    <row r="628" spans="1:1" hidden="1">
      <c r="A628" s="1"/>
    </row>
    <row r="629" spans="1:1" hidden="1">
      <c r="A629" s="1"/>
    </row>
    <row r="630" spans="1:1" hidden="1">
      <c r="A630" s="1"/>
    </row>
    <row r="631" spans="1:1" hidden="1">
      <c r="A631" s="1"/>
    </row>
    <row r="632" spans="1:1" hidden="1">
      <c r="A632" s="1"/>
    </row>
    <row r="633" spans="1:1" hidden="1">
      <c r="A633" s="1"/>
    </row>
    <row r="634" spans="1:1" hidden="1">
      <c r="A634" s="1"/>
    </row>
    <row r="635" spans="1:1" hidden="1">
      <c r="A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1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42578125" style="2" bestFit="1" customWidth="1"/>
    <col min="2" max="2" width="43.28515625" style="2" customWidth="1"/>
    <col min="3" max="3" width="14.42578125" style="2" bestFit="1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221</v>
      </c>
    </row>
    <row r="2" spans="1:11">
      <c r="A2" s="36" t="s">
        <v>147</v>
      </c>
      <c r="B2" s="36" t="s">
        <v>222</v>
      </c>
    </row>
    <row r="3" spans="1:11">
      <c r="A3" s="36" t="s">
        <v>149</v>
      </c>
      <c r="B3" s="36" t="s">
        <v>223</v>
      </c>
    </row>
    <row r="4" spans="1:11">
      <c r="A4" s="36" t="s">
        <v>150</v>
      </c>
      <c r="B4" s="36">
        <v>9454</v>
      </c>
    </row>
    <row r="5" spans="1:11" ht="18.75">
      <c r="A5" s="146" t="s">
        <v>102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spans="1:11" s="3" customFormat="1">
      <c r="A6" s="37" t="s">
        <v>119</v>
      </c>
      <c r="B6" s="38" t="s">
        <v>48</v>
      </c>
      <c r="C6" s="38" t="s">
        <v>70</v>
      </c>
      <c r="D6" s="38" t="s">
        <v>106</v>
      </c>
      <c r="E6" s="38" t="s">
        <v>107</v>
      </c>
      <c r="F6" s="38" t="s">
        <v>198</v>
      </c>
      <c r="G6" s="38" t="s">
        <v>197</v>
      </c>
      <c r="H6" s="38" t="s">
        <v>114</v>
      </c>
      <c r="I6" s="38" t="s">
        <v>63</v>
      </c>
      <c r="J6" s="38" t="s">
        <v>151</v>
      </c>
      <c r="K6" s="40" t="s">
        <v>153</v>
      </c>
    </row>
    <row r="7" spans="1:11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2" t="s">
        <v>21</v>
      </c>
      <c r="F7" s="12" t="s">
        <v>205</v>
      </c>
      <c r="G7" s="114" t="s">
        <v>3308</v>
      </c>
      <c r="H7" s="12" t="s">
        <v>201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52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72">
        <v>9.7069400000000012</v>
      </c>
      <c r="I9" s="118" t="s">
        <v>3308</v>
      </c>
      <c r="J9" s="73">
        <f>IFERROR(H9/$H$9,0)</f>
        <v>1</v>
      </c>
      <c r="K9" s="73">
        <f>H9/'סכום נכסי הקרן'!$C$41</f>
        <v>3.1376241430366848E-5</v>
      </c>
    </row>
    <row r="10" spans="1:11">
      <c r="A10" s="88" t="s">
        <v>2173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72">
        <f>SUM(H11:H12)</f>
        <v>0</v>
      </c>
      <c r="I10" s="118" t="s">
        <v>3308</v>
      </c>
      <c r="J10" s="73">
        <f t="shared" ref="J10:J15" si="0">IFERROR(H10/$H$9,0)</f>
        <v>0</v>
      </c>
      <c r="K10" s="73">
        <f>H10/'סכום נכסי הקרן'!$C$41</f>
        <v>0</v>
      </c>
    </row>
    <row r="11" spans="1:11">
      <c r="A11" s="74" t="s">
        <v>2174</v>
      </c>
      <c r="B11" s="54">
        <v>8944</v>
      </c>
      <c r="C11" s="70" t="s">
        <v>593</v>
      </c>
      <c r="D11" s="70" t="s">
        <v>135</v>
      </c>
      <c r="E11" s="79">
        <v>44607</v>
      </c>
      <c r="F11" s="72">
        <v>1554.9569000000001</v>
      </c>
      <c r="G11" s="80">
        <v>0</v>
      </c>
      <c r="H11" s="95">
        <v>0</v>
      </c>
      <c r="I11" s="73">
        <v>9.3349656388400522E-6</v>
      </c>
      <c r="J11" s="73">
        <f t="shared" si="0"/>
        <v>0</v>
      </c>
      <c r="K11" s="73">
        <f>H11/'סכום נכסי הקרן'!$C$41</f>
        <v>0</v>
      </c>
    </row>
    <row r="12" spans="1:11">
      <c r="A12" s="74" t="s">
        <v>2175</v>
      </c>
      <c r="B12" s="54">
        <v>8731</v>
      </c>
      <c r="C12" s="70" t="s">
        <v>158</v>
      </c>
      <c r="D12" s="70" t="s">
        <v>135</v>
      </c>
      <c r="E12" s="79">
        <v>44537</v>
      </c>
      <c r="F12" s="72">
        <v>331.05534</v>
      </c>
      <c r="G12" s="80">
        <v>0</v>
      </c>
      <c r="H12" s="95">
        <v>0</v>
      </c>
      <c r="I12" s="73">
        <v>5.0594197525241671E-5</v>
      </c>
      <c r="J12" s="73">
        <f t="shared" si="0"/>
        <v>0</v>
      </c>
      <c r="K12" s="73">
        <f>H12/'סכום נכסי הקרן'!$C$41</f>
        <v>0</v>
      </c>
    </row>
    <row r="13" spans="1:11">
      <c r="A13" s="88" t="s">
        <v>191</v>
      </c>
      <c r="B13" s="118" t="s">
        <v>3308</v>
      </c>
      <c r="C13" s="118" t="s">
        <v>3308</v>
      </c>
      <c r="D13" s="118" t="s">
        <v>3308</v>
      </c>
      <c r="E13" s="118" t="s">
        <v>3308</v>
      </c>
      <c r="F13" s="118" t="s">
        <v>3308</v>
      </c>
      <c r="G13" s="118" t="s">
        <v>3308</v>
      </c>
      <c r="H13" s="72">
        <f>SUM(H14:H15)</f>
        <v>9.7071600000000018</v>
      </c>
      <c r="I13" s="118" t="s">
        <v>3308</v>
      </c>
      <c r="J13" s="73">
        <f t="shared" si="0"/>
        <v>1.0000226641969561</v>
      </c>
      <c r="K13" s="73">
        <f>H13/'סכום נכסי הקרן'!$C$41</f>
        <v>3.1376952547682366E-5</v>
      </c>
    </row>
    <row r="14" spans="1:11">
      <c r="A14" s="74" t="s">
        <v>2176</v>
      </c>
      <c r="B14" s="54">
        <v>9122</v>
      </c>
      <c r="C14" s="70" t="s">
        <v>1309</v>
      </c>
      <c r="D14" s="70" t="s">
        <v>134</v>
      </c>
      <c r="E14" s="79">
        <v>44742</v>
      </c>
      <c r="F14" s="72">
        <v>205.22</v>
      </c>
      <c r="G14" s="80">
        <v>1E-4</v>
      </c>
      <c r="H14" s="72">
        <v>2.2000000000000001E-4</v>
      </c>
      <c r="I14" s="73">
        <v>2.4670752684444051E-5</v>
      </c>
      <c r="J14" s="73">
        <f t="shared" si="0"/>
        <v>2.2664196955992309E-5</v>
      </c>
      <c r="K14" s="73">
        <f>H14/'סכום נכסי הקרן'!$C$41</f>
        <v>7.1111731551659999E-10</v>
      </c>
    </row>
    <row r="15" spans="1:11">
      <c r="A15" s="74" t="s">
        <v>2177</v>
      </c>
      <c r="B15" s="54">
        <v>9919</v>
      </c>
      <c r="C15" s="70" t="s">
        <v>854</v>
      </c>
      <c r="D15" s="70" t="s">
        <v>134</v>
      </c>
      <c r="E15" s="79">
        <v>45291</v>
      </c>
      <c r="F15" s="72">
        <v>68.34</v>
      </c>
      <c r="G15" s="80">
        <v>3916.1597000000002</v>
      </c>
      <c r="H15" s="72">
        <v>9.7069400000000012</v>
      </c>
      <c r="I15" s="73">
        <v>0</v>
      </c>
      <c r="J15" s="73">
        <f t="shared" si="0"/>
        <v>1</v>
      </c>
      <c r="K15" s="73">
        <f>H15/'סכום נכסי הקרן'!$C$41</f>
        <v>3.1376241430366848E-5</v>
      </c>
    </row>
    <row r="16" spans="1:11" hidden="1">
      <c r="A16" s="54"/>
      <c r="B16" s="54"/>
      <c r="C16" s="54"/>
      <c r="D16" s="54"/>
      <c r="E16" s="54"/>
      <c r="F16" s="72"/>
      <c r="G16" s="80"/>
      <c r="H16" s="54"/>
      <c r="I16" s="54"/>
      <c r="J16" s="73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70"/>
      <c r="D18" s="70"/>
      <c r="E18" s="79"/>
      <c r="F18" s="72"/>
      <c r="G18" s="80"/>
      <c r="H18" s="72"/>
      <c r="I18" s="54"/>
      <c r="J18" s="54"/>
      <c r="K18" s="54"/>
    </row>
    <row r="19" spans="1:11" hidden="1">
      <c r="A19" s="88"/>
      <c r="B19" s="54"/>
      <c r="C19" s="54"/>
      <c r="D19" s="54"/>
      <c r="E19" s="54"/>
      <c r="F19" s="72"/>
      <c r="G19" s="80"/>
      <c r="H19" s="54"/>
      <c r="I19" s="54"/>
      <c r="J19" s="54"/>
      <c r="K19" s="54"/>
    </row>
    <row r="20" spans="1:11" hidden="1">
      <c r="A20" s="74"/>
      <c r="B20" s="54"/>
      <c r="C20" s="70"/>
      <c r="D20" s="70"/>
      <c r="E20" s="79"/>
      <c r="F20" s="72"/>
      <c r="G20" s="80"/>
      <c r="H20" s="72"/>
      <c r="I20" s="54"/>
      <c r="J20" s="54"/>
      <c r="K20" s="54"/>
    </row>
    <row r="21" spans="1:11" hidden="1">
      <c r="A21" s="74"/>
      <c r="B21" s="54"/>
      <c r="C21" s="70"/>
      <c r="D21" s="70"/>
      <c r="E21" s="79"/>
      <c r="F21" s="72"/>
      <c r="G21" s="80"/>
      <c r="H21" s="72"/>
      <c r="I21" s="54"/>
      <c r="J21" s="54"/>
      <c r="K21" s="54"/>
    </row>
    <row r="22" spans="1:11" hidden="1">
      <c r="A22" s="88"/>
      <c r="B22" s="54"/>
      <c r="C22" s="70"/>
      <c r="D22" s="70"/>
      <c r="E22" s="79"/>
      <c r="F22" s="72"/>
      <c r="G22" s="80"/>
      <c r="H22" s="72"/>
      <c r="I22" s="54"/>
      <c r="J22" s="54"/>
      <c r="K22" s="54"/>
    </row>
    <row r="23" spans="1:11" hidden="1">
      <c r="A23" s="74"/>
      <c r="B23" s="54"/>
      <c r="C23" s="70"/>
      <c r="D23" s="70"/>
      <c r="E23" s="79"/>
      <c r="F23" s="72"/>
      <c r="G23" s="80"/>
      <c r="H23" s="72"/>
      <c r="I23" s="54"/>
      <c r="J23" s="54"/>
      <c r="K23" s="54"/>
    </row>
    <row r="24" spans="1:11" hidden="1">
      <c r="A24" s="74"/>
      <c r="B24" s="54"/>
      <c r="C24" s="70"/>
      <c r="D24" s="70"/>
      <c r="E24" s="79"/>
      <c r="F24" s="72"/>
      <c r="G24" s="80"/>
      <c r="H24" s="72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A127" s="1"/>
      <c r="B127" s="1"/>
      <c r="C127" s="1"/>
    </row>
    <row r="128" spans="1:11" hidden="1">
      <c r="A128" s="1"/>
      <c r="B128" s="1"/>
      <c r="C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5 C16:H36 D14:H15 C1:H13 I1:XFD36 B5:B1048576 A1:A1048576 C37:AY1048576 BA37:XFD1048576 AZ37:AZ9999 AZ10001:AZ1048576" xr:uid="{00000000-0002-0000-11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41.7109375" style="2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221</v>
      </c>
    </row>
    <row r="2" spans="1:11">
      <c r="A2" s="36" t="s">
        <v>147</v>
      </c>
      <c r="B2" s="36" t="s">
        <v>222</v>
      </c>
    </row>
    <row r="3" spans="1:11">
      <c r="A3" s="36" t="s">
        <v>149</v>
      </c>
      <c r="B3" s="36" t="s">
        <v>223</v>
      </c>
    </row>
    <row r="4" spans="1:11">
      <c r="A4" s="36" t="s">
        <v>150</v>
      </c>
      <c r="B4" s="36">
        <v>9454</v>
      </c>
    </row>
    <row r="5" spans="1:11" ht="18.75">
      <c r="A5" s="146" t="s">
        <v>103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spans="1:11" s="3" customFormat="1">
      <c r="A6" s="37" t="s">
        <v>119</v>
      </c>
      <c r="B6" s="38" t="s">
        <v>48</v>
      </c>
      <c r="C6" s="38" t="s">
        <v>70</v>
      </c>
      <c r="D6" s="38" t="s">
        <v>106</v>
      </c>
      <c r="E6" s="38" t="s">
        <v>107</v>
      </c>
      <c r="F6" s="38" t="s">
        <v>198</v>
      </c>
      <c r="G6" s="38" t="s">
        <v>197</v>
      </c>
      <c r="H6" s="38" t="s">
        <v>114</v>
      </c>
      <c r="I6" s="38" t="s">
        <v>63</v>
      </c>
      <c r="J6" s="38" t="s">
        <v>151</v>
      </c>
      <c r="K6" s="40" t="s">
        <v>153</v>
      </c>
    </row>
    <row r="7" spans="1:11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2" t="s">
        <v>21</v>
      </c>
      <c r="F7" s="12" t="s">
        <v>205</v>
      </c>
      <c r="G7" s="114" t="s">
        <v>3308</v>
      </c>
      <c r="H7" s="12" t="s">
        <v>201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54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72">
        <v>1.2421507060000003</v>
      </c>
      <c r="I9" s="118" t="s">
        <v>3308</v>
      </c>
      <c r="J9" s="73">
        <f>IFERROR(H9/$H$9,0)</f>
        <v>1</v>
      </c>
      <c r="K9" s="73">
        <f>H9/'סכום נכסי הקרן'!$C$41</f>
        <v>4.015067615989862E-6</v>
      </c>
    </row>
    <row r="10" spans="1:11">
      <c r="A10" s="88" t="s">
        <v>193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72">
        <v>1.2421507060000003</v>
      </c>
      <c r="I10" s="118" t="s">
        <v>3308</v>
      </c>
      <c r="J10" s="73">
        <f t="shared" ref="J10:J13" si="0">IFERROR(H10/$H$9,0)</f>
        <v>1</v>
      </c>
      <c r="K10" s="73">
        <f>H10/'סכום נכסי הקרן'!$C$41</f>
        <v>4.015067615989862E-6</v>
      </c>
    </row>
    <row r="11" spans="1:11">
      <c r="A11" s="74" t="s">
        <v>2178</v>
      </c>
      <c r="B11" s="118" t="s">
        <v>3308</v>
      </c>
      <c r="C11" s="118" t="s">
        <v>3308</v>
      </c>
      <c r="D11" s="118" t="s">
        <v>3308</v>
      </c>
      <c r="E11" s="118" t="s">
        <v>3308</v>
      </c>
      <c r="F11" s="118" t="s">
        <v>3308</v>
      </c>
      <c r="G11" s="118" t="s">
        <v>3308</v>
      </c>
      <c r="H11" s="72">
        <v>1.2421507060000003</v>
      </c>
      <c r="I11" s="118" t="s">
        <v>3308</v>
      </c>
      <c r="J11" s="73">
        <f t="shared" si="0"/>
        <v>1</v>
      </c>
      <c r="K11" s="73">
        <f>H11/'סכום נכסי הקרן'!$C$41</f>
        <v>4.015067615989862E-6</v>
      </c>
    </row>
    <row r="12" spans="1:11">
      <c r="A12" s="69" t="s">
        <v>2179</v>
      </c>
      <c r="B12" s="54" t="s">
        <v>2180</v>
      </c>
      <c r="C12" s="70" t="s">
        <v>1840</v>
      </c>
      <c r="D12" s="70" t="s">
        <v>134</v>
      </c>
      <c r="E12" s="79">
        <v>45274</v>
      </c>
      <c r="F12" s="72">
        <v>-281029.57154999999</v>
      </c>
      <c r="G12" s="80">
        <v>1.1483000000000001</v>
      </c>
      <c r="H12" s="72">
        <v>-3.2270625700000002</v>
      </c>
      <c r="I12" s="118" t="s">
        <v>3308</v>
      </c>
      <c r="J12" s="73">
        <f t="shared" si="0"/>
        <v>-2.5979638013424751</v>
      </c>
      <c r="K12" s="73">
        <f>H12/'סכום נכסי הקרן'!$C$41</f>
        <v>-1.0431000326284092E-5</v>
      </c>
    </row>
    <row r="13" spans="1:11">
      <c r="A13" s="69" t="s">
        <v>2181</v>
      </c>
      <c r="B13" s="54" t="s">
        <v>2182</v>
      </c>
      <c r="C13" s="70" t="s">
        <v>1840</v>
      </c>
      <c r="D13" s="70" t="s">
        <v>134</v>
      </c>
      <c r="E13" s="79">
        <v>45274</v>
      </c>
      <c r="F13" s="72">
        <v>281029.57154999999</v>
      </c>
      <c r="G13" s="80">
        <v>1.5903</v>
      </c>
      <c r="H13" s="72">
        <v>4.4692132760000005</v>
      </c>
      <c r="I13" s="118" t="s">
        <v>3308</v>
      </c>
      <c r="J13" s="73">
        <f t="shared" si="0"/>
        <v>3.5979638013424751</v>
      </c>
      <c r="K13" s="73">
        <f>H13/'סכום נכסי הקרן'!$C$41</f>
        <v>1.4446067942273954E-5</v>
      </c>
    </row>
    <row r="14" spans="1:11" s="6" customFormat="1">
      <c r="A14" s="119" t="s">
        <v>3308</v>
      </c>
      <c r="B14" s="118" t="s">
        <v>3308</v>
      </c>
      <c r="C14" s="118" t="s">
        <v>3308</v>
      </c>
      <c r="D14" s="118" t="s">
        <v>3308</v>
      </c>
      <c r="E14" s="118" t="s">
        <v>3308</v>
      </c>
      <c r="F14" s="118" t="s">
        <v>3308</v>
      </c>
      <c r="G14" s="118" t="s">
        <v>3308</v>
      </c>
      <c r="H14" s="118" t="s">
        <v>3308</v>
      </c>
      <c r="I14" s="118" t="s">
        <v>3308</v>
      </c>
      <c r="J14" s="118" t="s">
        <v>3308</v>
      </c>
      <c r="K14" s="118" t="s">
        <v>3308</v>
      </c>
    </row>
    <row r="15" spans="1:11" s="6" customFormat="1">
      <c r="A15" s="118" t="s">
        <v>3308</v>
      </c>
      <c r="B15" s="118" t="s">
        <v>3308</v>
      </c>
      <c r="C15" s="118" t="s">
        <v>3308</v>
      </c>
      <c r="D15" s="118" t="s">
        <v>3308</v>
      </c>
      <c r="E15" s="118" t="s">
        <v>3308</v>
      </c>
      <c r="F15" s="118" t="s">
        <v>3308</v>
      </c>
      <c r="G15" s="118" t="s">
        <v>3308</v>
      </c>
      <c r="H15" s="118" t="s">
        <v>3308</v>
      </c>
      <c r="I15" s="118" t="s">
        <v>3308</v>
      </c>
      <c r="J15" s="118" t="s">
        <v>3308</v>
      </c>
      <c r="K15" s="118" t="s">
        <v>3308</v>
      </c>
    </row>
    <row r="16" spans="1:11" s="6" customFormat="1">
      <c r="A16" s="118" t="s">
        <v>3308</v>
      </c>
      <c r="B16" s="118" t="s">
        <v>3308</v>
      </c>
      <c r="C16" s="118" t="s">
        <v>3308</v>
      </c>
      <c r="D16" s="118" t="s">
        <v>3308</v>
      </c>
      <c r="E16" s="118" t="s">
        <v>3308</v>
      </c>
      <c r="F16" s="118" t="s">
        <v>3308</v>
      </c>
      <c r="G16" s="118" t="s">
        <v>3308</v>
      </c>
      <c r="H16" s="118" t="s">
        <v>3308</v>
      </c>
      <c r="I16" s="118" t="s">
        <v>3308</v>
      </c>
      <c r="J16" s="118" t="s">
        <v>3308</v>
      </c>
      <c r="K16" s="118" t="s">
        <v>3308</v>
      </c>
    </row>
    <row r="17" spans="1:11">
      <c r="A17" s="86" t="s">
        <v>213</v>
      </c>
      <c r="B17" s="118" t="s">
        <v>3308</v>
      </c>
      <c r="C17" s="118" t="s">
        <v>3308</v>
      </c>
      <c r="D17" s="118" t="s">
        <v>3308</v>
      </c>
      <c r="E17" s="118" t="s">
        <v>3308</v>
      </c>
      <c r="F17" s="118" t="s">
        <v>3308</v>
      </c>
      <c r="G17" s="118" t="s">
        <v>3308</v>
      </c>
      <c r="H17" s="118" t="s">
        <v>3308</v>
      </c>
      <c r="I17" s="118" t="s">
        <v>3308</v>
      </c>
      <c r="J17" s="118" t="s">
        <v>3308</v>
      </c>
      <c r="K17" s="118" t="s">
        <v>3308</v>
      </c>
    </row>
    <row r="18" spans="1:11">
      <c r="A18" s="86" t="s">
        <v>115</v>
      </c>
      <c r="B18" s="118" t="s">
        <v>3308</v>
      </c>
      <c r="C18" s="118" t="s">
        <v>3308</v>
      </c>
      <c r="D18" s="118" t="s">
        <v>3308</v>
      </c>
      <c r="E18" s="118" t="s">
        <v>3308</v>
      </c>
      <c r="F18" s="118" t="s">
        <v>3308</v>
      </c>
      <c r="G18" s="118" t="s">
        <v>3308</v>
      </c>
      <c r="H18" s="118" t="s">
        <v>3308</v>
      </c>
      <c r="I18" s="118" t="s">
        <v>3308</v>
      </c>
      <c r="J18" s="118" t="s">
        <v>3308</v>
      </c>
      <c r="K18" s="118" t="s">
        <v>3308</v>
      </c>
    </row>
    <row r="19" spans="1:11">
      <c r="A19" s="86" t="s">
        <v>196</v>
      </c>
      <c r="B19" s="118" t="s">
        <v>3308</v>
      </c>
      <c r="C19" s="118" t="s">
        <v>3308</v>
      </c>
      <c r="D19" s="118" t="s">
        <v>3308</v>
      </c>
      <c r="E19" s="118" t="s">
        <v>3308</v>
      </c>
      <c r="F19" s="118" t="s">
        <v>3308</v>
      </c>
      <c r="G19" s="118" t="s">
        <v>3308</v>
      </c>
      <c r="H19" s="118" t="s">
        <v>3308</v>
      </c>
      <c r="I19" s="118" t="s">
        <v>3308</v>
      </c>
      <c r="J19" s="118" t="s">
        <v>3308</v>
      </c>
      <c r="K19" s="118" t="s">
        <v>3308</v>
      </c>
    </row>
    <row r="20" spans="1:11">
      <c r="A20" s="86" t="s">
        <v>204</v>
      </c>
      <c r="B20" s="118" t="s">
        <v>3308</v>
      </c>
      <c r="C20" s="118" t="s">
        <v>3308</v>
      </c>
      <c r="D20" s="118" t="s">
        <v>3308</v>
      </c>
      <c r="E20" s="118" t="s">
        <v>3308</v>
      </c>
      <c r="F20" s="118" t="s">
        <v>3308</v>
      </c>
      <c r="G20" s="118" t="s">
        <v>3308</v>
      </c>
      <c r="H20" s="118" t="s">
        <v>3308</v>
      </c>
      <c r="I20" s="118" t="s">
        <v>3308</v>
      </c>
      <c r="J20" s="118" t="s">
        <v>3308</v>
      </c>
      <c r="K20" s="118" t="s">
        <v>3308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A127" s="1"/>
      <c r="B127" s="1"/>
      <c r="C127" s="1"/>
    </row>
    <row r="128" spans="1:11" hidden="1">
      <c r="A128" s="1"/>
      <c r="B128" s="1"/>
      <c r="C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43.85546875" style="2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221</v>
      </c>
    </row>
    <row r="2" spans="1:10">
      <c r="A2" s="36" t="s">
        <v>147</v>
      </c>
      <c r="B2" s="36" t="s">
        <v>222</v>
      </c>
    </row>
    <row r="3" spans="1:10">
      <c r="A3" s="36" t="s">
        <v>149</v>
      </c>
      <c r="B3" s="36" t="s">
        <v>223</v>
      </c>
    </row>
    <row r="4" spans="1:10">
      <c r="A4" s="36" t="s">
        <v>150</v>
      </c>
      <c r="B4" s="36">
        <v>9454</v>
      </c>
    </row>
    <row r="5" spans="1:10" ht="18.75">
      <c r="A5" s="146" t="s">
        <v>104</v>
      </c>
      <c r="B5" s="147"/>
      <c r="C5" s="147"/>
      <c r="D5" s="147"/>
      <c r="E5" s="147"/>
      <c r="F5" s="147"/>
      <c r="G5" s="147"/>
      <c r="H5" s="147"/>
      <c r="I5" s="147"/>
      <c r="J5" s="148"/>
    </row>
    <row r="6" spans="1:10" s="3" customFormat="1">
      <c r="A6" s="37" t="s">
        <v>119</v>
      </c>
      <c r="B6" s="38" t="s">
        <v>48</v>
      </c>
      <c r="C6" s="38" t="s">
        <v>70</v>
      </c>
      <c r="D6" s="38" t="s">
        <v>106</v>
      </c>
      <c r="E6" s="38" t="s">
        <v>107</v>
      </c>
      <c r="F6" s="38" t="s">
        <v>198</v>
      </c>
      <c r="G6" s="38" t="s">
        <v>197</v>
      </c>
      <c r="H6" s="38" t="s">
        <v>114</v>
      </c>
      <c r="I6" s="38" t="s">
        <v>151</v>
      </c>
      <c r="J6" s="40" t="s">
        <v>153</v>
      </c>
    </row>
    <row r="7" spans="1:10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2" t="s">
        <v>21</v>
      </c>
      <c r="F7" s="12" t="s">
        <v>205</v>
      </c>
      <c r="G7" s="114" t="s">
        <v>3308</v>
      </c>
      <c r="H7" s="12" t="s">
        <v>201</v>
      </c>
      <c r="I7" s="26" t="s">
        <v>19</v>
      </c>
      <c r="J7" s="13" t="s">
        <v>19</v>
      </c>
    </row>
    <row r="8" spans="1:10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9" t="s">
        <v>53</v>
      </c>
      <c r="B9" s="116" t="s">
        <v>3308</v>
      </c>
      <c r="C9" s="116" t="s">
        <v>3308</v>
      </c>
      <c r="D9" s="116" t="s">
        <v>3308</v>
      </c>
      <c r="E9" s="116" t="s">
        <v>3308</v>
      </c>
      <c r="F9" s="116" t="s">
        <v>3308</v>
      </c>
      <c r="G9" s="116" t="s">
        <v>3308</v>
      </c>
      <c r="H9" s="61">
        <v>2483.996072555</v>
      </c>
      <c r="I9" s="62">
        <f>IFERROR(H9/$H$9,0)</f>
        <v>1</v>
      </c>
      <c r="J9" s="62">
        <f>H9/'סכום נכסי הקרן'!$C$41</f>
        <v>8.0291482675867686E-3</v>
      </c>
    </row>
    <row r="10" spans="1:10">
      <c r="A10" s="63" t="s">
        <v>35</v>
      </c>
      <c r="B10" s="117" t="s">
        <v>3308</v>
      </c>
      <c r="C10" s="117" t="s">
        <v>3308</v>
      </c>
      <c r="D10" s="117" t="s">
        <v>3308</v>
      </c>
      <c r="E10" s="117" t="s">
        <v>3308</v>
      </c>
      <c r="F10" s="117" t="s">
        <v>3308</v>
      </c>
      <c r="G10" s="117" t="s">
        <v>3308</v>
      </c>
      <c r="H10" s="66">
        <v>1677.0673178400014</v>
      </c>
      <c r="I10" s="67">
        <f t="shared" ref="I10:I73" si="0">IFERROR(H10/$H$9,0)</f>
        <v>0.67514894100254996</v>
      </c>
      <c r="J10" s="67">
        <f>H10/'סכום נכסי הקרן'!$C$41</f>
        <v>5.4208709500136653E-3</v>
      </c>
    </row>
    <row r="11" spans="1:10">
      <c r="A11" s="68" t="s">
        <v>182</v>
      </c>
      <c r="B11" s="117" t="s">
        <v>3308</v>
      </c>
      <c r="C11" s="117" t="s">
        <v>3308</v>
      </c>
      <c r="D11" s="117" t="s">
        <v>3308</v>
      </c>
      <c r="E11" s="117" t="s">
        <v>3308</v>
      </c>
      <c r="F11" s="117" t="s">
        <v>3308</v>
      </c>
      <c r="G11" s="117" t="s">
        <v>3308</v>
      </c>
      <c r="H11" s="66">
        <v>-35.471677144000012</v>
      </c>
      <c r="I11" s="67">
        <f t="shared" si="0"/>
        <v>-1.4280085840681057E-2</v>
      </c>
      <c r="J11" s="67">
        <f>H11/'סכום נכסי הקרן'!$C$41</f>
        <v>-1.1465692648869466E-4</v>
      </c>
    </row>
    <row r="12" spans="1:10">
      <c r="A12" s="69" t="s">
        <v>2183</v>
      </c>
      <c r="B12" s="54" t="s">
        <v>2184</v>
      </c>
      <c r="C12" s="70" t="s">
        <v>1840</v>
      </c>
      <c r="D12" s="70" t="s">
        <v>135</v>
      </c>
      <c r="E12" s="79">
        <v>44952</v>
      </c>
      <c r="F12" s="72">
        <v>97136.562858999998</v>
      </c>
      <c r="G12" s="80">
        <v>-38.778080000000003</v>
      </c>
      <c r="H12" s="72">
        <v>-37.667694209000004</v>
      </c>
      <c r="I12" s="73">
        <f t="shared" si="0"/>
        <v>-1.5164152079457838E-2</v>
      </c>
      <c r="J12" s="73">
        <f>H12/'סכום נכסי הקרן'!$C$41</f>
        <v>-1.2175522539820119E-4</v>
      </c>
    </row>
    <row r="13" spans="1:10">
      <c r="A13" s="69" t="s">
        <v>2185</v>
      </c>
      <c r="B13" s="54" t="s">
        <v>2186</v>
      </c>
      <c r="C13" s="70" t="s">
        <v>1840</v>
      </c>
      <c r="D13" s="70" t="s">
        <v>135</v>
      </c>
      <c r="E13" s="79">
        <v>44952</v>
      </c>
      <c r="F13" s="72">
        <v>161671.96503299999</v>
      </c>
      <c r="G13" s="80">
        <v>-15.624169999999999</v>
      </c>
      <c r="H13" s="72">
        <v>-25.259903266000002</v>
      </c>
      <c r="I13" s="73">
        <f t="shared" si="0"/>
        <v>-1.016905926103903E-2</v>
      </c>
      <c r="J13" s="73">
        <f>H13/'סכום נכסי הקרן'!$C$41</f>
        <v>-8.1648884548758718E-5</v>
      </c>
    </row>
    <row r="14" spans="1:10" s="6" customFormat="1">
      <c r="A14" s="69" t="s">
        <v>1069</v>
      </c>
      <c r="B14" s="54" t="s">
        <v>2187</v>
      </c>
      <c r="C14" s="70" t="s">
        <v>1840</v>
      </c>
      <c r="D14" s="70" t="s">
        <v>135</v>
      </c>
      <c r="E14" s="79">
        <v>45244</v>
      </c>
      <c r="F14" s="72">
        <v>80344.121423999997</v>
      </c>
      <c r="G14" s="80">
        <v>10.994979000000001</v>
      </c>
      <c r="H14" s="72">
        <v>8.8338195680000009</v>
      </c>
      <c r="I14" s="73">
        <f t="shared" si="0"/>
        <v>3.5562936936988274E-3</v>
      </c>
      <c r="J14" s="73">
        <f>H14/'סכום נכסי הקרן'!$C$41</f>
        <v>2.8554009349791691E-5</v>
      </c>
    </row>
    <row r="15" spans="1:10" s="6" customFormat="1">
      <c r="A15" s="69" t="s">
        <v>1193</v>
      </c>
      <c r="B15" s="54" t="s">
        <v>2188</v>
      </c>
      <c r="C15" s="70" t="s">
        <v>1840</v>
      </c>
      <c r="D15" s="70" t="s">
        <v>135</v>
      </c>
      <c r="E15" s="79">
        <v>44965</v>
      </c>
      <c r="F15" s="72">
        <v>38853.858540000001</v>
      </c>
      <c r="G15" s="80">
        <v>-2.479949</v>
      </c>
      <c r="H15" s="72">
        <v>-0.96355576799999998</v>
      </c>
      <c r="I15" s="73">
        <f t="shared" si="0"/>
        <v>-3.8790551186697385E-4</v>
      </c>
      <c r="J15" s="73">
        <f>H15/'סכום נכסי הקרן'!$C$41</f>
        <v>-3.1145508685940719E-6</v>
      </c>
    </row>
    <row r="16" spans="1:10" s="6" customFormat="1">
      <c r="A16" s="69" t="s">
        <v>1193</v>
      </c>
      <c r="B16" s="54" t="s">
        <v>2189</v>
      </c>
      <c r="C16" s="70" t="s">
        <v>1840</v>
      </c>
      <c r="D16" s="70" t="s">
        <v>135</v>
      </c>
      <c r="E16" s="79">
        <v>44952</v>
      </c>
      <c r="F16" s="72">
        <v>111863.69539199998</v>
      </c>
      <c r="G16" s="80">
        <v>7.9122940000000002</v>
      </c>
      <c r="H16" s="72">
        <v>8.850984737000001</v>
      </c>
      <c r="I16" s="73">
        <f t="shared" si="0"/>
        <v>3.5632039981029497E-3</v>
      </c>
      <c r="J16" s="73">
        <f>H16/'סכום נכסי הקרן'!$C$41</f>
        <v>2.860949320842655E-5</v>
      </c>
    </row>
    <row r="17" spans="1:10">
      <c r="A17" s="69" t="s">
        <v>1083</v>
      </c>
      <c r="B17" s="54" t="s">
        <v>2190</v>
      </c>
      <c r="C17" s="70" t="s">
        <v>1840</v>
      </c>
      <c r="D17" s="70" t="s">
        <v>135</v>
      </c>
      <c r="E17" s="79">
        <v>45091</v>
      </c>
      <c r="F17" s="72">
        <v>95188.442229999986</v>
      </c>
      <c r="G17" s="80">
        <v>5.8367300000000002</v>
      </c>
      <c r="H17" s="72">
        <v>5.5558919820000003</v>
      </c>
      <c r="I17" s="73">
        <f t="shared" si="0"/>
        <v>2.2366750267383858E-3</v>
      </c>
      <c r="J17" s="73">
        <f>H17/'סכום נכסי הקרן'!$C$41</f>
        <v>1.7958595416091102E-5</v>
      </c>
    </row>
    <row r="18" spans="1:10">
      <c r="A18" s="69" t="s">
        <v>1102</v>
      </c>
      <c r="B18" s="54" t="s">
        <v>2191</v>
      </c>
      <c r="C18" s="70" t="s">
        <v>1840</v>
      </c>
      <c r="D18" s="70" t="s">
        <v>135</v>
      </c>
      <c r="E18" s="79">
        <v>44917</v>
      </c>
      <c r="F18" s="72">
        <v>153888.627397</v>
      </c>
      <c r="G18" s="80">
        <v>-1.4228719999999999</v>
      </c>
      <c r="H18" s="72">
        <v>-2.1896379700000002</v>
      </c>
      <c r="I18" s="73">
        <f t="shared" si="0"/>
        <v>-8.8149816104490547E-4</v>
      </c>
      <c r="J18" s="73">
        <f>H18/'סכום נכסי הקרן'!$C$41</f>
        <v>-7.0776794326346258E-6</v>
      </c>
    </row>
    <row r="19" spans="1:10">
      <c r="A19" s="69" t="s">
        <v>1102</v>
      </c>
      <c r="B19" s="54" t="s">
        <v>2192</v>
      </c>
      <c r="C19" s="70" t="s">
        <v>1840</v>
      </c>
      <c r="D19" s="70" t="s">
        <v>135</v>
      </c>
      <c r="E19" s="79">
        <v>45043</v>
      </c>
      <c r="F19" s="72">
        <v>126824.29115999998</v>
      </c>
      <c r="G19" s="80">
        <v>5.8099420000000004</v>
      </c>
      <c r="H19" s="72">
        <v>7.3684177820000007</v>
      </c>
      <c r="I19" s="73">
        <f t="shared" si="0"/>
        <v>2.9663564541875303E-3</v>
      </c>
      <c r="J19" s="73">
        <f>H19/'סכום נכסי הקרן'!$C$41</f>
        <v>2.3817315785184639E-5</v>
      </c>
    </row>
    <row r="20" spans="1:10">
      <c r="A20" s="119" t="s">
        <v>3308</v>
      </c>
      <c r="B20" s="118" t="s">
        <v>3308</v>
      </c>
      <c r="C20" s="118" t="s">
        <v>3308</v>
      </c>
      <c r="D20" s="118" t="s">
        <v>3308</v>
      </c>
      <c r="E20" s="118" t="s">
        <v>3308</v>
      </c>
      <c r="F20" s="118" t="s">
        <v>3308</v>
      </c>
      <c r="G20" s="118" t="s">
        <v>3308</v>
      </c>
      <c r="H20" s="118" t="s">
        <v>3308</v>
      </c>
      <c r="I20" s="118" t="s">
        <v>3308</v>
      </c>
      <c r="J20" s="118" t="s">
        <v>3308</v>
      </c>
    </row>
    <row r="21" spans="1:10">
      <c r="A21" s="68" t="s">
        <v>2178</v>
      </c>
      <c r="B21" s="117" t="s">
        <v>3308</v>
      </c>
      <c r="C21" s="117" t="s">
        <v>3308</v>
      </c>
      <c r="D21" s="117" t="s">
        <v>3308</v>
      </c>
      <c r="E21" s="117" t="s">
        <v>3308</v>
      </c>
      <c r="F21" s="117" t="s">
        <v>3308</v>
      </c>
      <c r="G21" s="117" t="s">
        <v>3308</v>
      </c>
      <c r="H21" s="66">
        <v>1821.1555902270013</v>
      </c>
      <c r="I21" s="67">
        <f t="shared" si="0"/>
        <v>0.73315558359711452</v>
      </c>
      <c r="J21" s="67">
        <f>H21/'סכום נכסי הקרן'!$C$41</f>
        <v>5.8866148839103382E-3</v>
      </c>
    </row>
    <row r="22" spans="1:10">
      <c r="A22" s="69" t="s">
        <v>2193</v>
      </c>
      <c r="B22" s="54" t="s">
        <v>2194</v>
      </c>
      <c r="C22" s="70" t="s">
        <v>1840</v>
      </c>
      <c r="D22" s="70" t="s">
        <v>134</v>
      </c>
      <c r="E22" s="79">
        <v>45131</v>
      </c>
      <c r="F22" s="72">
        <v>141859.66320000001</v>
      </c>
      <c r="G22" s="80">
        <v>-1.8345130000000001</v>
      </c>
      <c r="H22" s="72">
        <v>-2.6024341280000001</v>
      </c>
      <c r="I22" s="73">
        <f t="shared" si="0"/>
        <v>-1.0476804519755848E-3</v>
      </c>
      <c r="J22" s="73">
        <f>H22/'סכום נכסי הקרן'!$C$41</f>
        <v>-8.4119816859642907E-6</v>
      </c>
    </row>
    <row r="23" spans="1:10">
      <c r="A23" s="69" t="s">
        <v>2193</v>
      </c>
      <c r="B23" s="54" t="s">
        <v>2195</v>
      </c>
      <c r="C23" s="70" t="s">
        <v>1840</v>
      </c>
      <c r="D23" s="70" t="s">
        <v>134</v>
      </c>
      <c r="E23" s="79">
        <v>45131</v>
      </c>
      <c r="F23" s="72">
        <v>233497.40960000001</v>
      </c>
      <c r="G23" s="80">
        <v>-1.8345130000000001</v>
      </c>
      <c r="H23" s="72">
        <v>-4.2835406090000001</v>
      </c>
      <c r="I23" s="73">
        <f t="shared" si="0"/>
        <v>-1.7244554676747201E-3</v>
      </c>
      <c r="J23" s="73">
        <f>H23/'סכום נכסי הקרן'!$C$41</f>
        <v>-1.3845908630811009E-5</v>
      </c>
    </row>
    <row r="24" spans="1:10">
      <c r="A24" s="69" t="s">
        <v>2196</v>
      </c>
      <c r="B24" s="54" t="s">
        <v>2197</v>
      </c>
      <c r="C24" s="70" t="s">
        <v>1840</v>
      </c>
      <c r="D24" s="70" t="s">
        <v>134</v>
      </c>
      <c r="E24" s="79">
        <v>45131</v>
      </c>
      <c r="F24" s="72">
        <v>309644.78463100002</v>
      </c>
      <c r="G24" s="80">
        <v>-1.7487699999999999</v>
      </c>
      <c r="H24" s="72">
        <v>-5.4149743949999998</v>
      </c>
      <c r="I24" s="73">
        <f t="shared" si="0"/>
        <v>-2.1799448295545172E-3</v>
      </c>
      <c r="J24" s="73">
        <f>H24/'סכום נכסי הקרן'!$C$41</f>
        <v>-1.7503100251652386E-5</v>
      </c>
    </row>
    <row r="25" spans="1:10">
      <c r="A25" s="69" t="s">
        <v>2198</v>
      </c>
      <c r="B25" s="54" t="s">
        <v>2199</v>
      </c>
      <c r="C25" s="70" t="s">
        <v>1840</v>
      </c>
      <c r="D25" s="70" t="s">
        <v>134</v>
      </c>
      <c r="E25" s="79">
        <v>45131</v>
      </c>
      <c r="F25" s="72">
        <v>142228.53418799999</v>
      </c>
      <c r="G25" s="80">
        <v>-1.720221</v>
      </c>
      <c r="H25" s="72">
        <v>-2.4466447339999999</v>
      </c>
      <c r="I25" s="73">
        <f t="shared" si="0"/>
        <v>-9.8496320547053809E-4</v>
      </c>
      <c r="J25" s="73">
        <f>H25/'סכום נכסי הקרן'!$C$41</f>
        <v>-7.9084156148404808E-6</v>
      </c>
    </row>
    <row r="26" spans="1:10">
      <c r="A26" s="69" t="s">
        <v>2200</v>
      </c>
      <c r="B26" s="54" t="s">
        <v>2201</v>
      </c>
      <c r="C26" s="70" t="s">
        <v>1840</v>
      </c>
      <c r="D26" s="70" t="s">
        <v>134</v>
      </c>
      <c r="E26" s="79">
        <v>45138</v>
      </c>
      <c r="F26" s="72">
        <v>303236.65248799999</v>
      </c>
      <c r="G26" s="80">
        <v>0.75822500000000004</v>
      </c>
      <c r="H26" s="72">
        <v>2.2992146440000001</v>
      </c>
      <c r="I26" s="73">
        <f t="shared" si="0"/>
        <v>9.2561122354556033E-4</v>
      </c>
      <c r="J26" s="73">
        <f>H26/'סכום נכסי הקרן'!$C$41</f>
        <v>7.4318697519897055E-6</v>
      </c>
    </row>
    <row r="27" spans="1:10">
      <c r="A27" s="69" t="s">
        <v>2202</v>
      </c>
      <c r="B27" s="54" t="s">
        <v>2203</v>
      </c>
      <c r="C27" s="70" t="s">
        <v>1840</v>
      </c>
      <c r="D27" s="70" t="s">
        <v>134</v>
      </c>
      <c r="E27" s="79">
        <v>45274</v>
      </c>
      <c r="F27" s="72">
        <v>121473.97798500002</v>
      </c>
      <c r="G27" s="80">
        <v>1.4278599999999999</v>
      </c>
      <c r="H27" s="72">
        <v>1.7344784529999999</v>
      </c>
      <c r="I27" s="73">
        <f t="shared" si="0"/>
        <v>6.9826135079832966E-4</v>
      </c>
      <c r="J27" s="73">
        <f>H27/'סכום נכסי הקרן'!$C$41</f>
        <v>5.6064439150852051E-6</v>
      </c>
    </row>
    <row r="28" spans="1:10">
      <c r="A28" s="69" t="s">
        <v>2204</v>
      </c>
      <c r="B28" s="54" t="s">
        <v>2205</v>
      </c>
      <c r="C28" s="70" t="s">
        <v>1840</v>
      </c>
      <c r="D28" s="70" t="s">
        <v>134</v>
      </c>
      <c r="E28" s="79">
        <v>45274</v>
      </c>
      <c r="F28" s="72">
        <v>121523.78826</v>
      </c>
      <c r="G28" s="80">
        <v>1.4682630000000001</v>
      </c>
      <c r="H28" s="72">
        <v>1.7842887280000002</v>
      </c>
      <c r="I28" s="73">
        <f t="shared" si="0"/>
        <v>7.1831382815541582E-4</v>
      </c>
      <c r="J28" s="73">
        <f>H28/'סכום נכסי הקרן'!$C$41</f>
        <v>5.7674482289176773E-6</v>
      </c>
    </row>
    <row r="29" spans="1:10">
      <c r="A29" s="69" t="s">
        <v>2206</v>
      </c>
      <c r="B29" s="54" t="s">
        <v>2207</v>
      </c>
      <c r="C29" s="70" t="s">
        <v>1840</v>
      </c>
      <c r="D29" s="70" t="s">
        <v>134</v>
      </c>
      <c r="E29" s="79">
        <v>45264</v>
      </c>
      <c r="F29" s="72">
        <v>252265.747734</v>
      </c>
      <c r="G29" s="80">
        <v>1.537382</v>
      </c>
      <c r="H29" s="72">
        <v>3.8782880149999999</v>
      </c>
      <c r="I29" s="73">
        <f t="shared" si="0"/>
        <v>1.5613100430593083E-3</v>
      </c>
      <c r="J29" s="73">
        <f>H29/'סכום נכסי הקרן'!$C$41</f>
        <v>1.2535989827395469E-5</v>
      </c>
    </row>
    <row r="30" spans="1:10">
      <c r="A30" s="69" t="s">
        <v>2208</v>
      </c>
      <c r="B30" s="54" t="s">
        <v>2209</v>
      </c>
      <c r="C30" s="70" t="s">
        <v>1840</v>
      </c>
      <c r="D30" s="70" t="s">
        <v>134</v>
      </c>
      <c r="E30" s="79">
        <v>45264</v>
      </c>
      <c r="F30" s="72">
        <v>318422.253968</v>
      </c>
      <c r="G30" s="80">
        <v>1.564255</v>
      </c>
      <c r="H30" s="72">
        <v>4.9809357509999996</v>
      </c>
      <c r="I30" s="73">
        <f t="shared" si="0"/>
        <v>2.0052107996598747E-3</v>
      </c>
      <c r="J30" s="73">
        <f>H30/'סכום נכסי הקרן'!$C$41</f>
        <v>1.6100134818235363E-5</v>
      </c>
    </row>
    <row r="31" spans="1:10">
      <c r="A31" s="69" t="s">
        <v>2210</v>
      </c>
      <c r="B31" s="54" t="s">
        <v>2211</v>
      </c>
      <c r="C31" s="70" t="s">
        <v>1840</v>
      </c>
      <c r="D31" s="70" t="s">
        <v>134</v>
      </c>
      <c r="E31" s="79">
        <v>45264</v>
      </c>
      <c r="F31" s="72">
        <v>210347.71557799997</v>
      </c>
      <c r="G31" s="80">
        <v>1.5964830000000001</v>
      </c>
      <c r="H31" s="72">
        <v>3.3581658120000002</v>
      </c>
      <c r="I31" s="73">
        <f t="shared" si="0"/>
        <v>1.3519207413825911E-3</v>
      </c>
      <c r="J31" s="73">
        <f>H31/'סכום נכסי הקרן'!$C$41</f>
        <v>1.0854772078586651E-5</v>
      </c>
    </row>
    <row r="32" spans="1:10">
      <c r="A32" s="69" t="s">
        <v>2212</v>
      </c>
      <c r="B32" s="54" t="s">
        <v>2213</v>
      </c>
      <c r="C32" s="70" t="s">
        <v>1840</v>
      </c>
      <c r="D32" s="70" t="s">
        <v>134</v>
      </c>
      <c r="E32" s="79">
        <v>45132</v>
      </c>
      <c r="F32" s="72">
        <v>113990.780425</v>
      </c>
      <c r="G32" s="80">
        <v>1.0965450000000001</v>
      </c>
      <c r="H32" s="72">
        <v>1.249960752</v>
      </c>
      <c r="I32" s="73">
        <f t="shared" si="0"/>
        <v>5.0320560721108941E-4</v>
      </c>
      <c r="J32" s="73">
        <f>H32/'סכום נכסי הקרן'!$C$41</f>
        <v>4.0403124293788662E-6</v>
      </c>
    </row>
    <row r="33" spans="1:10">
      <c r="A33" s="69" t="s">
        <v>2214</v>
      </c>
      <c r="B33" s="54" t="s">
        <v>2215</v>
      </c>
      <c r="C33" s="70" t="s">
        <v>1840</v>
      </c>
      <c r="D33" s="70" t="s">
        <v>134</v>
      </c>
      <c r="E33" s="79">
        <v>45258</v>
      </c>
      <c r="F33" s="72">
        <v>235941.48329599999</v>
      </c>
      <c r="G33" s="80">
        <v>1.573842</v>
      </c>
      <c r="H33" s="72">
        <v>3.7133454190000004</v>
      </c>
      <c r="I33" s="73">
        <f t="shared" si="0"/>
        <v>1.4949079267989787E-3</v>
      </c>
      <c r="J33" s="73">
        <f>H33/'סכום נכסי הקרן'!$C$41</f>
        <v>1.2002837390659748E-5</v>
      </c>
    </row>
    <row r="34" spans="1:10">
      <c r="A34" s="69" t="s">
        <v>2216</v>
      </c>
      <c r="B34" s="54" t="s">
        <v>2217</v>
      </c>
      <c r="C34" s="70" t="s">
        <v>1840</v>
      </c>
      <c r="D34" s="70" t="s">
        <v>134</v>
      </c>
      <c r="E34" s="79">
        <v>45258</v>
      </c>
      <c r="F34" s="72">
        <v>73634.733200000002</v>
      </c>
      <c r="G34" s="80">
        <v>1.6988760000000001</v>
      </c>
      <c r="H34" s="72">
        <v>1.2509624850000001</v>
      </c>
      <c r="I34" s="73">
        <f t="shared" si="0"/>
        <v>5.0360888200329538E-4</v>
      </c>
      <c r="J34" s="73">
        <f>H34/'סכום נכסי הקרן'!$C$41</f>
        <v>4.0435503824780683E-6</v>
      </c>
    </row>
    <row r="35" spans="1:10">
      <c r="A35" s="69" t="s">
        <v>2218</v>
      </c>
      <c r="B35" s="54" t="s">
        <v>2219</v>
      </c>
      <c r="C35" s="70" t="s">
        <v>1840</v>
      </c>
      <c r="D35" s="70" t="s">
        <v>134</v>
      </c>
      <c r="E35" s="79">
        <v>45258</v>
      </c>
      <c r="F35" s="72">
        <v>270801.24434999999</v>
      </c>
      <c r="G35" s="80">
        <v>1.6988760000000001</v>
      </c>
      <c r="H35" s="72">
        <v>4.6005761439999997</v>
      </c>
      <c r="I35" s="73">
        <f t="shared" si="0"/>
        <v>1.8520867222096362E-3</v>
      </c>
      <c r="J35" s="73">
        <f>H35/'סכום נכסי הקרן'!$C$41</f>
        <v>1.4870678897049958E-5</v>
      </c>
    </row>
    <row r="36" spans="1:10">
      <c r="A36" s="69" t="s">
        <v>2220</v>
      </c>
      <c r="B36" s="54" t="s">
        <v>2221</v>
      </c>
      <c r="C36" s="70" t="s">
        <v>1840</v>
      </c>
      <c r="D36" s="70" t="s">
        <v>134</v>
      </c>
      <c r="E36" s="79">
        <v>45258</v>
      </c>
      <c r="F36" s="72">
        <v>300890.27149999997</v>
      </c>
      <c r="G36" s="80">
        <v>1.6988760000000001</v>
      </c>
      <c r="H36" s="72">
        <v>5.1117512810000001</v>
      </c>
      <c r="I36" s="73">
        <f t="shared" si="0"/>
        <v>2.0578741397695253E-3</v>
      </c>
      <c r="J36" s="73">
        <f>H36/'סכום נכסי הקרן'!$C$41</f>
        <v>1.6522976584242095E-5</v>
      </c>
    </row>
    <row r="37" spans="1:10">
      <c r="A37" s="69" t="s">
        <v>2222</v>
      </c>
      <c r="B37" s="54" t="s">
        <v>2223</v>
      </c>
      <c r="C37" s="70" t="s">
        <v>1840</v>
      </c>
      <c r="D37" s="70" t="s">
        <v>134</v>
      </c>
      <c r="E37" s="79">
        <v>45251</v>
      </c>
      <c r="F37" s="72">
        <v>40634.115449999998</v>
      </c>
      <c r="G37" s="80">
        <v>1.695227</v>
      </c>
      <c r="H37" s="72">
        <v>0.68884031700000004</v>
      </c>
      <c r="I37" s="73">
        <f t="shared" si="0"/>
        <v>2.7731135512282413E-4</v>
      </c>
      <c r="J37" s="73">
        <f>H37/'סכום נכסי הקרן'!$C$41</f>
        <v>2.2265739865665628E-6</v>
      </c>
    </row>
    <row r="38" spans="1:10">
      <c r="A38" s="69" t="s">
        <v>2224</v>
      </c>
      <c r="B38" s="54" t="s">
        <v>2225</v>
      </c>
      <c r="C38" s="70" t="s">
        <v>1840</v>
      </c>
      <c r="D38" s="70" t="s">
        <v>134</v>
      </c>
      <c r="E38" s="79">
        <v>45251</v>
      </c>
      <c r="F38" s="72">
        <v>246898.09485299996</v>
      </c>
      <c r="G38" s="80">
        <v>1.7353780000000001</v>
      </c>
      <c r="H38" s="72">
        <v>4.2846158939999999</v>
      </c>
      <c r="I38" s="73">
        <f t="shared" si="0"/>
        <v>1.7248883528197007E-3</v>
      </c>
      <c r="J38" s="73">
        <f>H38/'סכום נכסי הקרן'!$C$41</f>
        <v>1.3849384329822896E-5</v>
      </c>
    </row>
    <row r="39" spans="1:10">
      <c r="A39" s="69" t="s">
        <v>2226</v>
      </c>
      <c r="B39" s="54" t="s">
        <v>2227</v>
      </c>
      <c r="C39" s="70" t="s">
        <v>1840</v>
      </c>
      <c r="D39" s="70" t="s">
        <v>134</v>
      </c>
      <c r="E39" s="79">
        <v>45251</v>
      </c>
      <c r="F39" s="72">
        <v>55283.232186000001</v>
      </c>
      <c r="G39" s="80">
        <v>1.7701499999999999</v>
      </c>
      <c r="H39" s="72">
        <v>0.97859607400000004</v>
      </c>
      <c r="I39" s="73">
        <f t="shared" si="0"/>
        <v>3.9396039503131392E-4</v>
      </c>
      <c r="J39" s="73">
        <f>H39/'סכום נכסי הקרן'!$C$41</f>
        <v>3.1631664232634729E-6</v>
      </c>
    </row>
    <row r="40" spans="1:10">
      <c r="A40" s="69" t="s">
        <v>2226</v>
      </c>
      <c r="B40" s="54" t="s">
        <v>2228</v>
      </c>
      <c r="C40" s="70" t="s">
        <v>1840</v>
      </c>
      <c r="D40" s="70" t="s">
        <v>134</v>
      </c>
      <c r="E40" s="79">
        <v>45251</v>
      </c>
      <c r="F40" s="72">
        <v>81330.217019999996</v>
      </c>
      <c r="G40" s="80">
        <v>1.7701499999999999</v>
      </c>
      <c r="H40" s="72">
        <v>1.4396667549999997</v>
      </c>
      <c r="I40" s="73">
        <f t="shared" si="0"/>
        <v>5.795769046925991E-4</v>
      </c>
      <c r="J40" s="73">
        <f>H40/'סכום נכסי הקרן'!$C$41</f>
        <v>4.6535089002458844E-6</v>
      </c>
    </row>
    <row r="41" spans="1:10">
      <c r="A41" s="69" t="s">
        <v>2229</v>
      </c>
      <c r="B41" s="54" t="s">
        <v>2230</v>
      </c>
      <c r="C41" s="70" t="s">
        <v>1840</v>
      </c>
      <c r="D41" s="70" t="s">
        <v>134</v>
      </c>
      <c r="E41" s="79">
        <v>45251</v>
      </c>
      <c r="F41" s="72">
        <v>101687.67641300001</v>
      </c>
      <c r="G41" s="80">
        <v>1.794208</v>
      </c>
      <c r="H41" s="72">
        <v>1.8244885750000002</v>
      </c>
      <c r="I41" s="73">
        <f t="shared" si="0"/>
        <v>7.3449736702818516E-4</v>
      </c>
      <c r="J41" s="73">
        <f>H41/'סכום נכסי הקרן'!$C$41</f>
        <v>5.8973882620213957E-6</v>
      </c>
    </row>
    <row r="42" spans="1:10">
      <c r="A42" s="69" t="s">
        <v>2229</v>
      </c>
      <c r="B42" s="54" t="s">
        <v>2231</v>
      </c>
      <c r="C42" s="70" t="s">
        <v>1840</v>
      </c>
      <c r="D42" s="70" t="s">
        <v>134</v>
      </c>
      <c r="E42" s="79">
        <v>45251</v>
      </c>
      <c r="F42" s="72">
        <v>129025.80917099999</v>
      </c>
      <c r="G42" s="80">
        <v>1.794208</v>
      </c>
      <c r="H42" s="72">
        <v>2.3149915829999999</v>
      </c>
      <c r="I42" s="73">
        <f t="shared" si="0"/>
        <v>9.3196265830599136E-4</v>
      </c>
      <c r="J42" s="73">
        <f>H42/'סכום נכסי הקרן'!$C$41</f>
        <v>7.4828663633931097E-6</v>
      </c>
    </row>
    <row r="43" spans="1:10">
      <c r="A43" s="69" t="s">
        <v>2232</v>
      </c>
      <c r="B43" s="54" t="s">
        <v>2233</v>
      </c>
      <c r="C43" s="70" t="s">
        <v>1840</v>
      </c>
      <c r="D43" s="70" t="s">
        <v>134</v>
      </c>
      <c r="E43" s="79">
        <v>45132</v>
      </c>
      <c r="F43" s="72">
        <v>110602.57950000001</v>
      </c>
      <c r="G43" s="80">
        <v>1.3549059999999999</v>
      </c>
      <c r="H43" s="72">
        <v>1.4985604590000001</v>
      </c>
      <c r="I43" s="73">
        <f t="shared" si="0"/>
        <v>6.0328616279115292E-4</v>
      </c>
      <c r="J43" s="73">
        <f>H43/'סכום נכסי הקרן'!$C$41</f>
        <v>4.8438740488336543E-6</v>
      </c>
    </row>
    <row r="44" spans="1:10">
      <c r="A44" s="69" t="s">
        <v>2234</v>
      </c>
      <c r="B44" s="54" t="s">
        <v>2235</v>
      </c>
      <c r="C44" s="70" t="s">
        <v>1840</v>
      </c>
      <c r="D44" s="70" t="s">
        <v>134</v>
      </c>
      <c r="E44" s="79">
        <v>45132</v>
      </c>
      <c r="F44" s="72">
        <v>296372.86037200002</v>
      </c>
      <c r="G44" s="80">
        <v>1.3763749999999999</v>
      </c>
      <c r="H44" s="72">
        <v>4.0792008039999992</v>
      </c>
      <c r="I44" s="73">
        <f t="shared" si="0"/>
        <v>1.6421929362409162E-3</v>
      </c>
      <c r="J44" s="73">
        <f>H44/'סכום נכסי הקרן'!$C$41</f>
        <v>1.318541056906198E-5</v>
      </c>
    </row>
    <row r="45" spans="1:10">
      <c r="A45" s="69" t="s">
        <v>2236</v>
      </c>
      <c r="B45" s="54" t="s">
        <v>2237</v>
      </c>
      <c r="C45" s="70" t="s">
        <v>1840</v>
      </c>
      <c r="D45" s="70" t="s">
        <v>134</v>
      </c>
      <c r="E45" s="79">
        <v>45132</v>
      </c>
      <c r="F45" s="72">
        <v>162762.26837999999</v>
      </c>
      <c r="G45" s="80">
        <v>1.384423</v>
      </c>
      <c r="H45" s="72">
        <v>2.25331846</v>
      </c>
      <c r="I45" s="73">
        <f t="shared" si="0"/>
        <v>9.0713446969433874E-4</v>
      </c>
      <c r="J45" s="73">
        <f>H45/'סכום נכסי הקרן'!$C$41</f>
        <v>7.2835171558145419E-6</v>
      </c>
    </row>
    <row r="46" spans="1:10">
      <c r="A46" s="69" t="s">
        <v>2238</v>
      </c>
      <c r="B46" s="54" t="s">
        <v>2239</v>
      </c>
      <c r="C46" s="70" t="s">
        <v>1840</v>
      </c>
      <c r="D46" s="70" t="s">
        <v>134</v>
      </c>
      <c r="E46" s="79">
        <v>45133</v>
      </c>
      <c r="F46" s="72">
        <v>204448.29858199999</v>
      </c>
      <c r="G46" s="80">
        <v>1.4326080000000001</v>
      </c>
      <c r="H46" s="72">
        <v>2.9289432819999996</v>
      </c>
      <c r="I46" s="73">
        <f t="shared" si="0"/>
        <v>1.1791255688207807E-3</v>
      </c>
      <c r="J46" s="73">
        <f>H46/'סכום נכסי הקרן'!$C$41</f>
        <v>9.4673740181646342E-6</v>
      </c>
    </row>
    <row r="47" spans="1:10">
      <c r="A47" s="69" t="s">
        <v>2240</v>
      </c>
      <c r="B47" s="54" t="s">
        <v>2241</v>
      </c>
      <c r="C47" s="70" t="s">
        <v>1840</v>
      </c>
      <c r="D47" s="70" t="s">
        <v>134</v>
      </c>
      <c r="E47" s="79">
        <v>45132</v>
      </c>
      <c r="F47" s="72">
        <v>122204.528685</v>
      </c>
      <c r="G47" s="80">
        <v>1.491611</v>
      </c>
      <c r="H47" s="72">
        <v>1.8228162450000001</v>
      </c>
      <c r="I47" s="73">
        <f t="shared" si="0"/>
        <v>7.3382412522298367E-4</v>
      </c>
      <c r="J47" s="73">
        <f>H47/'סכום נכסי הקרן'!$C$41</f>
        <v>5.8919827037474957E-6</v>
      </c>
    </row>
    <row r="48" spans="1:10">
      <c r="A48" s="69" t="s">
        <v>2242</v>
      </c>
      <c r="B48" s="54" t="s">
        <v>2243</v>
      </c>
      <c r="C48" s="70" t="s">
        <v>1840</v>
      </c>
      <c r="D48" s="70" t="s">
        <v>134</v>
      </c>
      <c r="E48" s="79">
        <v>45272</v>
      </c>
      <c r="F48" s="72">
        <v>81489.609899999996</v>
      </c>
      <c r="G48" s="80">
        <v>2.0410910000000002</v>
      </c>
      <c r="H48" s="72">
        <v>1.6632768790000001</v>
      </c>
      <c r="I48" s="73">
        <f t="shared" si="0"/>
        <v>6.6959722576742208E-4</v>
      </c>
      <c r="J48" s="73">
        <f>H48/'סכום נכסי הקרן'!$C$41</f>
        <v>5.3762954052514034E-6</v>
      </c>
    </row>
    <row r="49" spans="1:10">
      <c r="A49" s="69" t="s">
        <v>2244</v>
      </c>
      <c r="B49" s="54" t="s">
        <v>2245</v>
      </c>
      <c r="C49" s="70" t="s">
        <v>1840</v>
      </c>
      <c r="D49" s="70" t="s">
        <v>134</v>
      </c>
      <c r="E49" s="79">
        <v>45250</v>
      </c>
      <c r="F49" s="72">
        <v>69298.157680999997</v>
      </c>
      <c r="G49" s="80">
        <v>1.9945440000000001</v>
      </c>
      <c r="H49" s="72">
        <v>1.382182155</v>
      </c>
      <c r="I49" s="73">
        <f t="shared" si="0"/>
        <v>5.5643491963266621E-4</v>
      </c>
      <c r="J49" s="73">
        <f>H49/'סכום נכסי הקרן'!$C$41</f>
        <v>4.4676984709934047E-6</v>
      </c>
    </row>
    <row r="50" spans="1:10">
      <c r="A50" s="69" t="s">
        <v>2244</v>
      </c>
      <c r="B50" s="54" t="s">
        <v>2246</v>
      </c>
      <c r="C50" s="70" t="s">
        <v>1840</v>
      </c>
      <c r="D50" s="70" t="s">
        <v>134</v>
      </c>
      <c r="E50" s="79">
        <v>45250</v>
      </c>
      <c r="F50" s="72">
        <v>92361.931864999991</v>
      </c>
      <c r="G50" s="80">
        <v>1.9945440000000001</v>
      </c>
      <c r="H50" s="72">
        <v>1.842199243</v>
      </c>
      <c r="I50" s="73">
        <f t="shared" si="0"/>
        <v>7.4162727685198894E-4</v>
      </c>
      <c r="J50" s="73">
        <f>H50/'סכום נכסי הקרן'!$C$41</f>
        <v>5.9546353651312393E-6</v>
      </c>
    </row>
    <row r="51" spans="1:10">
      <c r="A51" s="69" t="s">
        <v>2247</v>
      </c>
      <c r="B51" s="54" t="s">
        <v>2248</v>
      </c>
      <c r="C51" s="70" t="s">
        <v>1840</v>
      </c>
      <c r="D51" s="70" t="s">
        <v>134</v>
      </c>
      <c r="E51" s="79">
        <v>45271</v>
      </c>
      <c r="F51" s="72">
        <v>236512.46844</v>
      </c>
      <c r="G51" s="80">
        <v>2.1030929999999999</v>
      </c>
      <c r="H51" s="72">
        <v>4.9740774170000002</v>
      </c>
      <c r="I51" s="73">
        <f t="shared" si="0"/>
        <v>2.0024497912686881E-3</v>
      </c>
      <c r="J51" s="73">
        <f>H51/'סכום נכסי הקרן'!$C$41</f>
        <v>1.6077966272494471E-5</v>
      </c>
    </row>
    <row r="52" spans="1:10">
      <c r="A52" s="69" t="s">
        <v>2249</v>
      </c>
      <c r="B52" s="54" t="s">
        <v>2250</v>
      </c>
      <c r="C52" s="70" t="s">
        <v>1840</v>
      </c>
      <c r="D52" s="70" t="s">
        <v>134</v>
      </c>
      <c r="E52" s="79">
        <v>45271</v>
      </c>
      <c r="F52" s="72">
        <v>305876.59706300002</v>
      </c>
      <c r="G52" s="80">
        <v>2.1163780000000001</v>
      </c>
      <c r="H52" s="72">
        <v>6.473505222</v>
      </c>
      <c r="I52" s="73">
        <f t="shared" si="0"/>
        <v>2.6060851277198084E-3</v>
      </c>
      <c r="J52" s="73">
        <f>H52/'סכום נכסי הקרן'!$C$41</f>
        <v>2.0924643888415146E-5</v>
      </c>
    </row>
    <row r="53" spans="1:10">
      <c r="A53" s="69" t="s">
        <v>2251</v>
      </c>
      <c r="B53" s="54" t="s">
        <v>2252</v>
      </c>
      <c r="C53" s="70" t="s">
        <v>1840</v>
      </c>
      <c r="D53" s="70" t="s">
        <v>134</v>
      </c>
      <c r="E53" s="79">
        <v>45250</v>
      </c>
      <c r="F53" s="72">
        <v>346801.27244999999</v>
      </c>
      <c r="G53" s="80">
        <v>2.0822859999999999</v>
      </c>
      <c r="H53" s="72">
        <v>7.2213948129999999</v>
      </c>
      <c r="I53" s="73">
        <f t="shared" si="0"/>
        <v>2.9071683698646852E-3</v>
      </c>
      <c r="J53" s="73">
        <f>H53/'סכום נכסי הקרן'!$C$41</f>
        <v>2.3342085880482089E-5</v>
      </c>
    </row>
    <row r="54" spans="1:10">
      <c r="A54" s="69" t="s">
        <v>2253</v>
      </c>
      <c r="B54" s="54" t="s">
        <v>2254</v>
      </c>
      <c r="C54" s="70" t="s">
        <v>1840</v>
      </c>
      <c r="D54" s="70" t="s">
        <v>134</v>
      </c>
      <c r="E54" s="79">
        <v>45252</v>
      </c>
      <c r="F54" s="72">
        <v>55527.009299999998</v>
      </c>
      <c r="G54" s="80">
        <v>2.2230240000000001</v>
      </c>
      <c r="H54" s="72">
        <v>1.2343789599999999</v>
      </c>
      <c r="I54" s="73">
        <f t="shared" si="0"/>
        <v>4.9693273416907488E-4</v>
      </c>
      <c r="J54" s="73">
        <f>H54/'סכום נכסי הקרן'!$C$41</f>
        <v>3.9899466016607845E-6</v>
      </c>
    </row>
    <row r="55" spans="1:10">
      <c r="A55" s="69" t="s">
        <v>2253</v>
      </c>
      <c r="B55" s="54" t="s">
        <v>2255</v>
      </c>
      <c r="C55" s="70" t="s">
        <v>1840</v>
      </c>
      <c r="D55" s="70" t="s">
        <v>134</v>
      </c>
      <c r="E55" s="79">
        <v>45252</v>
      </c>
      <c r="F55" s="72">
        <v>142955.48925000001</v>
      </c>
      <c r="G55" s="80">
        <v>2.2230240000000001</v>
      </c>
      <c r="H55" s="72">
        <v>3.1779353930000003</v>
      </c>
      <c r="I55" s="73">
        <f t="shared" si="0"/>
        <v>1.2793640972754135E-3</v>
      </c>
      <c r="J55" s="73">
        <f>H55/'סכום נכסי הקרן'!$C$41</f>
        <v>1.0272204025251598E-5</v>
      </c>
    </row>
    <row r="56" spans="1:10">
      <c r="A56" s="69" t="s">
        <v>2256</v>
      </c>
      <c r="B56" s="54" t="s">
        <v>2257</v>
      </c>
      <c r="C56" s="70" t="s">
        <v>1840</v>
      </c>
      <c r="D56" s="70" t="s">
        <v>134</v>
      </c>
      <c r="E56" s="79">
        <v>45252</v>
      </c>
      <c r="F56" s="72">
        <v>260175.80043</v>
      </c>
      <c r="G56" s="80">
        <v>2.2230240000000001</v>
      </c>
      <c r="H56" s="72">
        <v>5.7837715009999995</v>
      </c>
      <c r="I56" s="73">
        <f t="shared" si="0"/>
        <v>2.328414108582266E-3</v>
      </c>
      <c r="J56" s="73">
        <f>H56/'סכום נכסי הקרן'!$C$41</f>
        <v>1.869518210614789E-5</v>
      </c>
    </row>
    <row r="57" spans="1:10">
      <c r="A57" s="69" t="s">
        <v>2258</v>
      </c>
      <c r="B57" s="54" t="s">
        <v>2259</v>
      </c>
      <c r="C57" s="70" t="s">
        <v>1840</v>
      </c>
      <c r="D57" s="70" t="s">
        <v>134</v>
      </c>
      <c r="E57" s="79">
        <v>45252</v>
      </c>
      <c r="F57" s="72">
        <v>169416.80028</v>
      </c>
      <c r="G57" s="80">
        <v>2.2230240000000001</v>
      </c>
      <c r="H57" s="72">
        <v>3.7661767909999999</v>
      </c>
      <c r="I57" s="73">
        <f t="shared" si="0"/>
        <v>1.5161766287038324E-3</v>
      </c>
      <c r="J57" s="73">
        <f>H57/'סכום נכסי הקרן'!$C$41</f>
        <v>1.2173606951712922E-5</v>
      </c>
    </row>
    <row r="58" spans="1:10">
      <c r="A58" s="69" t="s">
        <v>2258</v>
      </c>
      <c r="B58" s="54" t="s">
        <v>2260</v>
      </c>
      <c r="C58" s="70" t="s">
        <v>1840</v>
      </c>
      <c r="D58" s="70" t="s">
        <v>134</v>
      </c>
      <c r="E58" s="79">
        <v>45252</v>
      </c>
      <c r="F58" s="72">
        <v>306333.19124999997</v>
      </c>
      <c r="G58" s="80">
        <v>2.2230240000000001</v>
      </c>
      <c r="H58" s="72">
        <v>6.8098615570000005</v>
      </c>
      <c r="I58" s="73">
        <f t="shared" si="0"/>
        <v>2.7414944943916445E-3</v>
      </c>
      <c r="J58" s="73">
        <f>H58/'סכום נכסי הקרן'!$C$41</f>
        <v>2.2011865770243338E-5</v>
      </c>
    </row>
    <row r="59" spans="1:10">
      <c r="A59" s="69" t="s">
        <v>2261</v>
      </c>
      <c r="B59" s="54" t="s">
        <v>2262</v>
      </c>
      <c r="C59" s="70" t="s">
        <v>1840</v>
      </c>
      <c r="D59" s="70" t="s">
        <v>134</v>
      </c>
      <c r="E59" s="79">
        <v>45252</v>
      </c>
      <c r="F59" s="72">
        <v>163377.70199999999</v>
      </c>
      <c r="G59" s="80">
        <v>2.2230240000000001</v>
      </c>
      <c r="H59" s="72">
        <v>3.6319261639999998</v>
      </c>
      <c r="I59" s="73">
        <f t="shared" si="0"/>
        <v>1.4621303971162308E-3</v>
      </c>
      <c r="J59" s="73">
        <f>H59/'סכום נכסי הקרן'!$C$41</f>
        <v>1.1739661744991739E-5</v>
      </c>
    </row>
    <row r="60" spans="1:10">
      <c r="A60" s="69" t="s">
        <v>2263</v>
      </c>
      <c r="B60" s="54" t="s">
        <v>2264</v>
      </c>
      <c r="C60" s="70" t="s">
        <v>1840</v>
      </c>
      <c r="D60" s="70" t="s">
        <v>134</v>
      </c>
      <c r="E60" s="79">
        <v>45252</v>
      </c>
      <c r="F60" s="72">
        <v>70419.754482000004</v>
      </c>
      <c r="G60" s="80">
        <v>2.2283240000000002</v>
      </c>
      <c r="H60" s="72">
        <v>1.5691800560000002</v>
      </c>
      <c r="I60" s="73">
        <f t="shared" si="0"/>
        <v>6.3171599719397543E-4</v>
      </c>
      <c r="J60" s="73">
        <f>H60/'סכום נכסי הקרן'!$C$41</f>
        <v>5.0721414044768558E-6</v>
      </c>
    </row>
    <row r="61" spans="1:10">
      <c r="A61" s="69" t="s">
        <v>2265</v>
      </c>
      <c r="B61" s="54" t="s">
        <v>2266</v>
      </c>
      <c r="C61" s="70" t="s">
        <v>1840</v>
      </c>
      <c r="D61" s="70" t="s">
        <v>134</v>
      </c>
      <c r="E61" s="79">
        <v>45253</v>
      </c>
      <c r="F61" s="72">
        <v>204260.86882500001</v>
      </c>
      <c r="G61" s="80">
        <v>2.2199520000000001</v>
      </c>
      <c r="H61" s="72">
        <v>4.5344931619999995</v>
      </c>
      <c r="I61" s="73">
        <f t="shared" si="0"/>
        <v>1.8254832252354932E-3</v>
      </c>
      <c r="J61" s="73">
        <f>H61/'סכום נכסי הקרן'!$C$41</f>
        <v>1.4657075475408267E-5</v>
      </c>
    </row>
    <row r="62" spans="1:10">
      <c r="A62" s="69" t="s">
        <v>2267</v>
      </c>
      <c r="B62" s="54" t="s">
        <v>2268</v>
      </c>
      <c r="C62" s="70" t="s">
        <v>1840</v>
      </c>
      <c r="D62" s="70" t="s">
        <v>134</v>
      </c>
      <c r="E62" s="79">
        <v>45265</v>
      </c>
      <c r="F62" s="72">
        <v>102943.826349</v>
      </c>
      <c r="G62" s="80">
        <v>2.267887</v>
      </c>
      <c r="H62" s="72">
        <v>2.3346496590000001</v>
      </c>
      <c r="I62" s="73">
        <f t="shared" si="0"/>
        <v>9.3987655004567521E-4</v>
      </c>
      <c r="J62" s="73">
        <f>H62/'סכום נכסי הקרן'!$C$41</f>
        <v>7.5464081735446619E-6</v>
      </c>
    </row>
    <row r="63" spans="1:10">
      <c r="A63" s="69" t="s">
        <v>2269</v>
      </c>
      <c r="B63" s="54" t="s">
        <v>2270</v>
      </c>
      <c r="C63" s="70" t="s">
        <v>1840</v>
      </c>
      <c r="D63" s="70" t="s">
        <v>134</v>
      </c>
      <c r="E63" s="79">
        <v>45252</v>
      </c>
      <c r="F63" s="72">
        <v>158827.649381</v>
      </c>
      <c r="G63" s="80">
        <v>2.319293</v>
      </c>
      <c r="H63" s="72">
        <v>3.6836780429999996</v>
      </c>
      <c r="I63" s="73">
        <f t="shared" si="0"/>
        <v>1.4829645198315572E-3</v>
      </c>
      <c r="J63" s="73">
        <f>H63/'סכום נכסי הקרן'!$C$41</f>
        <v>1.1906942005298192E-5</v>
      </c>
    </row>
    <row r="64" spans="1:10">
      <c r="A64" s="69" t="s">
        <v>2269</v>
      </c>
      <c r="B64" s="54" t="s">
        <v>2271</v>
      </c>
      <c r="C64" s="70" t="s">
        <v>1840</v>
      </c>
      <c r="D64" s="70" t="s">
        <v>134</v>
      </c>
      <c r="E64" s="79">
        <v>45252</v>
      </c>
      <c r="F64" s="72">
        <v>183989.19379500003</v>
      </c>
      <c r="G64" s="80">
        <v>2.319293</v>
      </c>
      <c r="H64" s="72">
        <v>4.267247909</v>
      </c>
      <c r="I64" s="73">
        <f t="shared" si="0"/>
        <v>1.717896399333182E-3</v>
      </c>
      <c r="J64" s="73">
        <f>H64/'סכום נכסי הקרן'!$C$41</f>
        <v>1.3793244898599567E-5</v>
      </c>
    </row>
    <row r="65" spans="1:10">
      <c r="A65" s="69" t="s">
        <v>2272</v>
      </c>
      <c r="B65" s="54" t="s">
        <v>2273</v>
      </c>
      <c r="C65" s="70" t="s">
        <v>1840</v>
      </c>
      <c r="D65" s="70" t="s">
        <v>134</v>
      </c>
      <c r="E65" s="79">
        <v>45265</v>
      </c>
      <c r="F65" s="72">
        <v>290309.77922999999</v>
      </c>
      <c r="G65" s="80">
        <v>2.3245809999999998</v>
      </c>
      <c r="H65" s="72">
        <v>6.748486819</v>
      </c>
      <c r="I65" s="73">
        <f t="shared" si="0"/>
        <v>2.7167864287557472E-3</v>
      </c>
      <c r="J65" s="73">
        <f>H65/'סכום נכסי הקרן'!$C$41</f>
        <v>2.1813481047847453E-5</v>
      </c>
    </row>
    <row r="66" spans="1:10">
      <c r="A66" s="69" t="s">
        <v>2274</v>
      </c>
      <c r="B66" s="54" t="s">
        <v>2275</v>
      </c>
      <c r="C66" s="70" t="s">
        <v>1840</v>
      </c>
      <c r="D66" s="70" t="s">
        <v>134</v>
      </c>
      <c r="E66" s="79">
        <v>45252</v>
      </c>
      <c r="F66" s="72">
        <v>222390.939036</v>
      </c>
      <c r="G66" s="80">
        <v>2.3430870000000001</v>
      </c>
      <c r="H66" s="72">
        <v>5.2108130380000004</v>
      </c>
      <c r="I66" s="73">
        <f t="shared" si="0"/>
        <v>2.0977541372037027E-3</v>
      </c>
      <c r="J66" s="73">
        <f>H66/'סכום נכסי הקרן'!$C$41</f>
        <v>1.6843178996552089E-5</v>
      </c>
    </row>
    <row r="67" spans="1:10">
      <c r="A67" s="69" t="s">
        <v>2274</v>
      </c>
      <c r="B67" s="54" t="s">
        <v>2276</v>
      </c>
      <c r="C67" s="70" t="s">
        <v>1840</v>
      </c>
      <c r="D67" s="70" t="s">
        <v>134</v>
      </c>
      <c r="E67" s="79">
        <v>45252</v>
      </c>
      <c r="F67" s="72">
        <v>61344.674348</v>
      </c>
      <c r="G67" s="80">
        <v>2.3430870000000001</v>
      </c>
      <c r="H67" s="72">
        <v>1.4373590450000002</v>
      </c>
      <c r="I67" s="73">
        <f t="shared" si="0"/>
        <v>5.7864787343305055E-4</v>
      </c>
      <c r="J67" s="73">
        <f>H67/'סכום נכסי הקרן'!$C$41</f>
        <v>4.6460495705177456E-6</v>
      </c>
    </row>
    <row r="68" spans="1:10">
      <c r="A68" s="69" t="s">
        <v>2277</v>
      </c>
      <c r="B68" s="54" t="s">
        <v>2278</v>
      </c>
      <c r="C68" s="70" t="s">
        <v>1840</v>
      </c>
      <c r="D68" s="70" t="s">
        <v>134</v>
      </c>
      <c r="E68" s="79">
        <v>45253</v>
      </c>
      <c r="F68" s="72">
        <v>204493.31677500001</v>
      </c>
      <c r="G68" s="80">
        <v>2.3008690000000001</v>
      </c>
      <c r="H68" s="72">
        <v>4.7051228520000006</v>
      </c>
      <c r="I68" s="73">
        <f t="shared" si="0"/>
        <v>1.8941748354538998E-3</v>
      </c>
      <c r="J68" s="73">
        <f>H68/'סכום נכסי הקרן'!$C$41</f>
        <v>1.5208610598591133E-5</v>
      </c>
    </row>
    <row r="69" spans="1:10">
      <c r="A69" s="69" t="s">
        <v>2279</v>
      </c>
      <c r="B69" s="54" t="s">
        <v>2280</v>
      </c>
      <c r="C69" s="70" t="s">
        <v>1840</v>
      </c>
      <c r="D69" s="70" t="s">
        <v>134</v>
      </c>
      <c r="E69" s="79">
        <v>45252</v>
      </c>
      <c r="F69" s="72">
        <v>163643.35680000001</v>
      </c>
      <c r="G69" s="80">
        <v>2.3774359999999999</v>
      </c>
      <c r="H69" s="72">
        <v>3.890516007</v>
      </c>
      <c r="I69" s="73">
        <f t="shared" si="0"/>
        <v>1.5662327529359882E-3</v>
      </c>
      <c r="J69" s="73">
        <f>H69/'סכום נכסי הקרן'!$C$41</f>
        <v>1.2575514994873644E-5</v>
      </c>
    </row>
    <row r="70" spans="1:10">
      <c r="A70" s="69" t="s">
        <v>2281</v>
      </c>
      <c r="B70" s="54" t="s">
        <v>2282</v>
      </c>
      <c r="C70" s="70" t="s">
        <v>1840</v>
      </c>
      <c r="D70" s="70" t="s">
        <v>134</v>
      </c>
      <c r="E70" s="79">
        <v>45257</v>
      </c>
      <c r="F70" s="72">
        <v>163869.16338000001</v>
      </c>
      <c r="G70" s="80">
        <v>2.5205790000000001</v>
      </c>
      <c r="H70" s="72">
        <v>4.1304525000000005</v>
      </c>
      <c r="I70" s="73">
        <f t="shared" si="0"/>
        <v>1.6628256967216059E-3</v>
      </c>
      <c r="J70" s="73">
        <f>H70/'סכום נכסי הקרן'!$C$41</f>
        <v>1.3351074062131045E-5</v>
      </c>
    </row>
    <row r="71" spans="1:10">
      <c r="A71" s="69" t="s">
        <v>2283</v>
      </c>
      <c r="B71" s="54" t="s">
        <v>2284</v>
      </c>
      <c r="C71" s="70" t="s">
        <v>1840</v>
      </c>
      <c r="D71" s="70" t="s">
        <v>134</v>
      </c>
      <c r="E71" s="79">
        <v>45257</v>
      </c>
      <c r="F71" s="72">
        <v>82131.608999999997</v>
      </c>
      <c r="G71" s="80">
        <v>2.7544249999999999</v>
      </c>
      <c r="H71" s="72">
        <v>2.26225356</v>
      </c>
      <c r="I71" s="73">
        <f t="shared" si="0"/>
        <v>9.1073153657327682E-4</v>
      </c>
      <c r="J71" s="73">
        <f>H71/'סכום נכסי הקרן'!$C$41</f>
        <v>7.3123985391139619E-6</v>
      </c>
    </row>
    <row r="72" spans="1:10">
      <c r="A72" s="69" t="s">
        <v>2283</v>
      </c>
      <c r="B72" s="54" t="s">
        <v>2285</v>
      </c>
      <c r="C72" s="70" t="s">
        <v>1840</v>
      </c>
      <c r="D72" s="70" t="s">
        <v>134</v>
      </c>
      <c r="E72" s="79">
        <v>45257</v>
      </c>
      <c r="F72" s="72">
        <v>152084.86475000001</v>
      </c>
      <c r="G72" s="80">
        <v>2.7544249999999999</v>
      </c>
      <c r="H72" s="72">
        <v>4.1890635070000002</v>
      </c>
      <c r="I72" s="73">
        <f t="shared" si="0"/>
        <v>1.6864211474743574E-3</v>
      </c>
      <c r="J72" s="73">
        <f>H72/'סכום נכסי הקרן'!$C$41</f>
        <v>1.3540525434665428E-5</v>
      </c>
    </row>
    <row r="73" spans="1:10">
      <c r="A73" s="69" t="s">
        <v>2286</v>
      </c>
      <c r="B73" s="54" t="s">
        <v>2287</v>
      </c>
      <c r="C73" s="70" t="s">
        <v>1840</v>
      </c>
      <c r="D73" s="70" t="s">
        <v>134</v>
      </c>
      <c r="E73" s="79">
        <v>45257</v>
      </c>
      <c r="F73" s="72">
        <v>82204.664069999999</v>
      </c>
      <c r="G73" s="80">
        <v>2.8408470000000001</v>
      </c>
      <c r="H73" s="72">
        <v>2.3353086300000001</v>
      </c>
      <c r="I73" s="73">
        <f t="shared" si="0"/>
        <v>9.4014183669700326E-4</v>
      </c>
      <c r="J73" s="73">
        <f>H73/'סכום נכסי הקרן'!$C$41</f>
        <v>7.5485381994015859E-6</v>
      </c>
    </row>
    <row r="74" spans="1:10">
      <c r="A74" s="69" t="s">
        <v>2288</v>
      </c>
      <c r="B74" s="54" t="s">
        <v>2289</v>
      </c>
      <c r="C74" s="70" t="s">
        <v>1840</v>
      </c>
      <c r="D74" s="70" t="s">
        <v>134</v>
      </c>
      <c r="E74" s="79">
        <v>45257</v>
      </c>
      <c r="F74" s="72">
        <v>213251.67563700001</v>
      </c>
      <c r="G74" s="80">
        <v>2.9062160000000001</v>
      </c>
      <c r="H74" s="72">
        <v>6.1975539170000005</v>
      </c>
      <c r="I74" s="73">
        <f t="shared" ref="I74:I137" si="1">IFERROR(H74/$H$9,0)</f>
        <v>2.494993444424126E-3</v>
      </c>
      <c r="J74" s="73">
        <f>H74/'סכום נכסי הקרן'!$C$41</f>
        <v>2.0032672291938317E-5</v>
      </c>
    </row>
    <row r="75" spans="1:10">
      <c r="A75" s="69" t="s">
        <v>2288</v>
      </c>
      <c r="B75" s="54" t="s">
        <v>2290</v>
      </c>
      <c r="C75" s="70" t="s">
        <v>1840</v>
      </c>
      <c r="D75" s="70" t="s">
        <v>134</v>
      </c>
      <c r="E75" s="79">
        <v>45257</v>
      </c>
      <c r="F75" s="72">
        <v>93192.078210000007</v>
      </c>
      <c r="G75" s="80">
        <v>2.9062160000000001</v>
      </c>
      <c r="H75" s="72">
        <v>2.7083629039999999</v>
      </c>
      <c r="I75" s="73">
        <f t="shared" si="1"/>
        <v>1.090324954183289E-3</v>
      </c>
      <c r="J75" s="73">
        <f>H75/'סכום נכסי הקרן'!$C$41</f>
        <v>8.7543807169873765E-6</v>
      </c>
    </row>
    <row r="76" spans="1:10">
      <c r="A76" s="69" t="s">
        <v>2291</v>
      </c>
      <c r="B76" s="54" t="s">
        <v>2292</v>
      </c>
      <c r="C76" s="70" t="s">
        <v>1840</v>
      </c>
      <c r="D76" s="70" t="s">
        <v>134</v>
      </c>
      <c r="E76" s="79">
        <v>45257</v>
      </c>
      <c r="F76" s="72">
        <v>121864.65928000001</v>
      </c>
      <c r="G76" s="80">
        <v>2.9114420000000001</v>
      </c>
      <c r="H76" s="72">
        <v>3.5480182920000001</v>
      </c>
      <c r="I76" s="73">
        <f t="shared" si="1"/>
        <v>1.4283510071537928E-3</v>
      </c>
      <c r="J76" s="73">
        <f>H76/'סכום נכסי הקרן'!$C$41</f>
        <v>1.1468442014594693E-5</v>
      </c>
    </row>
    <row r="77" spans="1:10">
      <c r="A77" s="69" t="s">
        <v>2291</v>
      </c>
      <c r="B77" s="54" t="s">
        <v>2293</v>
      </c>
      <c r="C77" s="70" t="s">
        <v>1840</v>
      </c>
      <c r="D77" s="70" t="s">
        <v>134</v>
      </c>
      <c r="E77" s="79">
        <v>45257</v>
      </c>
      <c r="F77" s="72">
        <v>41132.218200000003</v>
      </c>
      <c r="G77" s="80">
        <v>2.9114420000000001</v>
      </c>
      <c r="H77" s="72">
        <v>1.1975404799999998</v>
      </c>
      <c r="I77" s="73">
        <f t="shared" si="1"/>
        <v>4.8210240476275319E-4</v>
      </c>
      <c r="J77" s="73">
        <f>H77/'סכום נכסי הקרן'!$C$41</f>
        <v>3.8708716880002747E-6</v>
      </c>
    </row>
    <row r="78" spans="1:10">
      <c r="A78" s="69" t="s">
        <v>2294</v>
      </c>
      <c r="B78" s="54" t="s">
        <v>2295</v>
      </c>
      <c r="C78" s="70" t="s">
        <v>1840</v>
      </c>
      <c r="D78" s="70" t="s">
        <v>134</v>
      </c>
      <c r="E78" s="79">
        <v>45245</v>
      </c>
      <c r="F78" s="72">
        <v>165489.65766</v>
      </c>
      <c r="G78" s="80">
        <v>3.4153419999999999</v>
      </c>
      <c r="H78" s="72">
        <v>5.6520375650000005</v>
      </c>
      <c r="I78" s="73">
        <f t="shared" si="1"/>
        <v>2.2753810392245918E-3</v>
      </c>
      <c r="J78" s="73">
        <f>H78/'סכום נכסי הקרן'!$C$41</f>
        <v>1.8269371729189914E-5</v>
      </c>
    </row>
    <row r="79" spans="1:10">
      <c r="A79" s="69" t="s">
        <v>2296</v>
      </c>
      <c r="B79" s="54" t="s">
        <v>2297</v>
      </c>
      <c r="C79" s="70" t="s">
        <v>1840</v>
      </c>
      <c r="D79" s="70" t="s">
        <v>134</v>
      </c>
      <c r="E79" s="79">
        <v>45245</v>
      </c>
      <c r="F79" s="72">
        <v>206889.74445</v>
      </c>
      <c r="G79" s="80">
        <v>3.4282599999999999</v>
      </c>
      <c r="H79" s="72">
        <v>7.0927193319999997</v>
      </c>
      <c r="I79" s="73">
        <f t="shared" si="1"/>
        <v>2.8553665645310537E-3</v>
      </c>
      <c r="J79" s="73">
        <f>H79/'סכום נכסי הקרן'!$C$41</f>
        <v>2.2926161504929693E-5</v>
      </c>
    </row>
    <row r="80" spans="1:10">
      <c r="A80" s="69" t="s">
        <v>2296</v>
      </c>
      <c r="B80" s="54" t="s">
        <v>2298</v>
      </c>
      <c r="C80" s="70" t="s">
        <v>1840</v>
      </c>
      <c r="D80" s="70" t="s">
        <v>134</v>
      </c>
      <c r="E80" s="79">
        <v>45245</v>
      </c>
      <c r="F80" s="72">
        <v>56252.321453999997</v>
      </c>
      <c r="G80" s="80">
        <v>3.4282599999999999</v>
      </c>
      <c r="H80" s="72">
        <v>1.9284760969999999</v>
      </c>
      <c r="I80" s="73">
        <f t="shared" si="1"/>
        <v>7.7636036477964283E-4</v>
      </c>
      <c r="J80" s="73">
        <f>H80/'סכום נכסי הקרן'!$C$41</f>
        <v>6.2335124778935011E-6</v>
      </c>
    </row>
    <row r="81" spans="1:10">
      <c r="A81" s="69" t="s">
        <v>2299</v>
      </c>
      <c r="B81" s="54" t="s">
        <v>2300</v>
      </c>
      <c r="C81" s="70" t="s">
        <v>1840</v>
      </c>
      <c r="D81" s="70" t="s">
        <v>134</v>
      </c>
      <c r="E81" s="79">
        <v>45246</v>
      </c>
      <c r="F81" s="72">
        <v>273893.11796</v>
      </c>
      <c r="G81" s="80">
        <v>3.4790049999999999</v>
      </c>
      <c r="H81" s="72">
        <v>9.5287562210000001</v>
      </c>
      <c r="I81" s="73">
        <f t="shared" si="1"/>
        <v>3.8360592942479448E-3</v>
      </c>
      <c r="J81" s="73">
        <f>H81/'סכום נכסי הקרן'!$C$41</f>
        <v>3.0800288836771012E-5</v>
      </c>
    </row>
    <row r="82" spans="1:10">
      <c r="A82" s="69" t="s">
        <v>2301</v>
      </c>
      <c r="B82" s="54" t="s">
        <v>2302</v>
      </c>
      <c r="C82" s="70" t="s">
        <v>1840</v>
      </c>
      <c r="D82" s="70" t="s">
        <v>134</v>
      </c>
      <c r="E82" s="79">
        <v>45160</v>
      </c>
      <c r="F82" s="72">
        <v>144931.296825</v>
      </c>
      <c r="G82" s="80">
        <v>3.11198</v>
      </c>
      <c r="H82" s="72">
        <v>4.5102327789999999</v>
      </c>
      <c r="I82" s="73">
        <f t="shared" si="1"/>
        <v>1.8157165499705658E-3</v>
      </c>
      <c r="J82" s="73">
        <f>H82/'סכום נכסי הקרן'!$C$41</f>
        <v>1.4578657391624793E-5</v>
      </c>
    </row>
    <row r="83" spans="1:10">
      <c r="A83" s="69" t="s">
        <v>2303</v>
      </c>
      <c r="B83" s="54" t="s">
        <v>2304</v>
      </c>
      <c r="C83" s="70" t="s">
        <v>1840</v>
      </c>
      <c r="D83" s="70" t="s">
        <v>134</v>
      </c>
      <c r="E83" s="79">
        <v>45245</v>
      </c>
      <c r="F83" s="72">
        <v>82862.159700000004</v>
      </c>
      <c r="G83" s="80">
        <v>3.5521029999999998</v>
      </c>
      <c r="H83" s="72">
        <v>2.9433496530000003</v>
      </c>
      <c r="I83" s="73">
        <f t="shared" si="1"/>
        <v>1.1849252442547207E-3</v>
      </c>
      <c r="J83" s="73">
        <f>H83/'סכום נכסי הקרן'!$C$41</f>
        <v>9.5139404721276198E-6</v>
      </c>
    </row>
    <row r="84" spans="1:10">
      <c r="A84" s="69" t="s">
        <v>2305</v>
      </c>
      <c r="B84" s="54" t="s">
        <v>2306</v>
      </c>
      <c r="C84" s="70" t="s">
        <v>1840</v>
      </c>
      <c r="D84" s="70" t="s">
        <v>134</v>
      </c>
      <c r="E84" s="79">
        <v>45246</v>
      </c>
      <c r="F84" s="72">
        <v>124296.560235</v>
      </c>
      <c r="G84" s="80">
        <v>3.5589430000000002</v>
      </c>
      <c r="H84" s="72">
        <v>4.4236438810000003</v>
      </c>
      <c r="I84" s="73">
        <f t="shared" si="1"/>
        <v>1.780857840266192E-3</v>
      </c>
      <c r="J84" s="73">
        <f>H84/'סכום נכסי הקרן'!$C$41</f>
        <v>1.4298771642991609E-5</v>
      </c>
    </row>
    <row r="85" spans="1:10">
      <c r="A85" s="69" t="s">
        <v>2307</v>
      </c>
      <c r="B85" s="54" t="s">
        <v>2308</v>
      </c>
      <c r="C85" s="70" t="s">
        <v>1840</v>
      </c>
      <c r="D85" s="70" t="s">
        <v>134</v>
      </c>
      <c r="E85" s="79">
        <v>45155</v>
      </c>
      <c r="F85" s="72">
        <v>248632.96869000004</v>
      </c>
      <c r="G85" s="80">
        <v>3.170544</v>
      </c>
      <c r="H85" s="72">
        <v>7.8830184189999999</v>
      </c>
      <c r="I85" s="73">
        <f t="shared" si="1"/>
        <v>3.1735228996926912E-3</v>
      </c>
      <c r="J85" s="73">
        <f>H85/'סכום נכסי הקרן'!$C$41</f>
        <v>2.5480685892214512E-5</v>
      </c>
    </row>
    <row r="86" spans="1:10">
      <c r="A86" s="69" t="s">
        <v>2309</v>
      </c>
      <c r="B86" s="54" t="s">
        <v>2310</v>
      </c>
      <c r="C86" s="70" t="s">
        <v>1840</v>
      </c>
      <c r="D86" s="70" t="s">
        <v>134</v>
      </c>
      <c r="E86" s="79">
        <v>45245</v>
      </c>
      <c r="F86" s="72">
        <v>70451.652960000007</v>
      </c>
      <c r="G86" s="80">
        <v>3.5778639999999999</v>
      </c>
      <c r="H86" s="72">
        <v>2.520664419</v>
      </c>
      <c r="I86" s="73">
        <f t="shared" si="1"/>
        <v>1.0147618375287058E-3</v>
      </c>
      <c r="J86" s="73">
        <f>H86/'סכום נכסי הקרן'!$C$41</f>
        <v>8.1476732498067732E-6</v>
      </c>
    </row>
    <row r="87" spans="1:10">
      <c r="A87" s="69" t="s">
        <v>2311</v>
      </c>
      <c r="B87" s="54" t="s">
        <v>2312</v>
      </c>
      <c r="C87" s="70" t="s">
        <v>1840</v>
      </c>
      <c r="D87" s="70" t="s">
        <v>134</v>
      </c>
      <c r="E87" s="79">
        <v>45155</v>
      </c>
      <c r="F87" s="72">
        <v>248652.8928</v>
      </c>
      <c r="G87" s="80">
        <v>3.1783030000000001</v>
      </c>
      <c r="H87" s="72">
        <v>7.9029425289999997</v>
      </c>
      <c r="I87" s="73">
        <f t="shared" si="1"/>
        <v>3.1815438906355256E-3</v>
      </c>
      <c r="J87" s="73">
        <f>H87/'סכום נכסי הקרן'!$C$41</f>
        <v>2.55450876177475E-5</v>
      </c>
    </row>
    <row r="88" spans="1:10">
      <c r="A88" s="69" t="s">
        <v>2313</v>
      </c>
      <c r="B88" s="54" t="s">
        <v>2314</v>
      </c>
      <c r="C88" s="70" t="s">
        <v>1840</v>
      </c>
      <c r="D88" s="70" t="s">
        <v>134</v>
      </c>
      <c r="E88" s="79">
        <v>45160</v>
      </c>
      <c r="F88" s="72">
        <v>207210.74400000004</v>
      </c>
      <c r="G88" s="80">
        <v>3.1896149999999999</v>
      </c>
      <c r="H88" s="72">
        <v>6.6092239430000008</v>
      </c>
      <c r="I88" s="73">
        <f t="shared" si="1"/>
        <v>2.6607223803706967E-3</v>
      </c>
      <c r="J88" s="73">
        <f>H88/'סכום נכסי הקרן'!$C$41</f>
        <v>2.1363334490882721E-5</v>
      </c>
    </row>
    <row r="89" spans="1:10">
      <c r="A89" s="69" t="s">
        <v>2315</v>
      </c>
      <c r="B89" s="54" t="s">
        <v>2316</v>
      </c>
      <c r="C89" s="70" t="s">
        <v>1840</v>
      </c>
      <c r="D89" s="70" t="s">
        <v>134</v>
      </c>
      <c r="E89" s="79">
        <v>45160</v>
      </c>
      <c r="F89" s="72">
        <v>207210.74400000004</v>
      </c>
      <c r="G89" s="80">
        <v>3.1896149999999999</v>
      </c>
      <c r="H89" s="72">
        <v>6.6092239430000008</v>
      </c>
      <c r="I89" s="73">
        <f t="shared" si="1"/>
        <v>2.6607223803706967E-3</v>
      </c>
      <c r="J89" s="73">
        <f>H89/'סכום נכסי הקרן'!$C$41</f>
        <v>2.1363334490882721E-5</v>
      </c>
    </row>
    <row r="90" spans="1:10">
      <c r="A90" s="69" t="s">
        <v>2317</v>
      </c>
      <c r="B90" s="54" t="s">
        <v>2318</v>
      </c>
      <c r="C90" s="70" t="s">
        <v>1840</v>
      </c>
      <c r="D90" s="70" t="s">
        <v>134</v>
      </c>
      <c r="E90" s="79">
        <v>45168</v>
      </c>
      <c r="F90" s="72">
        <v>290637.42015000002</v>
      </c>
      <c r="G90" s="80">
        <v>3.370279</v>
      </c>
      <c r="H90" s="72">
        <v>9.7952920700000004</v>
      </c>
      <c r="I90" s="73">
        <f t="shared" si="1"/>
        <v>3.9433605303267304E-3</v>
      </c>
      <c r="J90" s="73">
        <f>H90/'סכום נכסי הקרן'!$C$41</f>
        <v>3.1661826370542911E-5</v>
      </c>
    </row>
    <row r="91" spans="1:10">
      <c r="A91" s="69" t="s">
        <v>2319</v>
      </c>
      <c r="B91" s="54" t="s">
        <v>2320</v>
      </c>
      <c r="C91" s="70" t="s">
        <v>1840</v>
      </c>
      <c r="D91" s="70" t="s">
        <v>134</v>
      </c>
      <c r="E91" s="79">
        <v>45174</v>
      </c>
      <c r="F91" s="72">
        <v>290832.11618999997</v>
      </c>
      <c r="G91" s="80">
        <v>3.8023899999999999</v>
      </c>
      <c r="H91" s="72">
        <v>11.058572577000003</v>
      </c>
      <c r="I91" s="73">
        <f t="shared" si="1"/>
        <v>4.4519283662253642E-3</v>
      </c>
      <c r="J91" s="73">
        <f>H91/'סכום נכסי הקרן'!$C$41</f>
        <v>3.5745192929098781E-5</v>
      </c>
    </row>
    <row r="92" spans="1:10">
      <c r="A92" s="69" t="s">
        <v>2319</v>
      </c>
      <c r="B92" s="54" t="s">
        <v>2321</v>
      </c>
      <c r="C92" s="70" t="s">
        <v>1840</v>
      </c>
      <c r="D92" s="70" t="s">
        <v>134</v>
      </c>
      <c r="E92" s="79">
        <v>45174</v>
      </c>
      <c r="F92" s="72">
        <v>41674.596749999997</v>
      </c>
      <c r="G92" s="80">
        <v>3.8023899999999999</v>
      </c>
      <c r="H92" s="72">
        <v>1.5846308819999999</v>
      </c>
      <c r="I92" s="73">
        <f t="shared" si="1"/>
        <v>6.3793614632009989E-4</v>
      </c>
      <c r="J92" s="73">
        <f>H92/'סכום נכסי הקרן'!$C$41</f>
        <v>5.1220839040570092E-6</v>
      </c>
    </row>
    <row r="93" spans="1:10">
      <c r="A93" s="69" t="s">
        <v>2322</v>
      </c>
      <c r="B93" s="54" t="s">
        <v>2323</v>
      </c>
      <c r="C93" s="70" t="s">
        <v>1840</v>
      </c>
      <c r="D93" s="70" t="s">
        <v>134</v>
      </c>
      <c r="E93" s="79">
        <v>45169</v>
      </c>
      <c r="F93" s="72">
        <v>125053.67641499999</v>
      </c>
      <c r="G93" s="80">
        <v>3.8032300000000001</v>
      </c>
      <c r="H93" s="72">
        <v>4.7560787529999997</v>
      </c>
      <c r="I93" s="73">
        <f t="shared" si="1"/>
        <v>1.9146885156335898E-3</v>
      </c>
      <c r="J93" s="73">
        <f>H93/'סכום נכסי הקרן'!$C$41</f>
        <v>1.537331797826772E-5</v>
      </c>
    </row>
    <row r="94" spans="1:10">
      <c r="A94" s="69" t="s">
        <v>2324</v>
      </c>
      <c r="B94" s="54" t="s">
        <v>2325</v>
      </c>
      <c r="C94" s="70" t="s">
        <v>1840</v>
      </c>
      <c r="D94" s="70" t="s">
        <v>134</v>
      </c>
      <c r="E94" s="79">
        <v>45174</v>
      </c>
      <c r="F94" s="72">
        <v>3781.0532619999999</v>
      </c>
      <c r="G94" s="80">
        <v>3.9044840000000001</v>
      </c>
      <c r="H94" s="72">
        <v>0.14763061799999999</v>
      </c>
      <c r="I94" s="73">
        <f t="shared" si="1"/>
        <v>5.9432709910909568E-5</v>
      </c>
      <c r="J94" s="73">
        <f>H94/'סכום נכסי הקרן'!$C$41</f>
        <v>4.7719403981916656E-7</v>
      </c>
    </row>
    <row r="95" spans="1:10">
      <c r="A95" s="69" t="s">
        <v>2324</v>
      </c>
      <c r="B95" s="54" t="s">
        <v>2326</v>
      </c>
      <c r="C95" s="70" t="s">
        <v>1840</v>
      </c>
      <c r="D95" s="70" t="s">
        <v>134</v>
      </c>
      <c r="E95" s="79">
        <v>45174</v>
      </c>
      <c r="F95" s="72">
        <v>104297.18137499999</v>
      </c>
      <c r="G95" s="80">
        <v>3.9044840000000001</v>
      </c>
      <c r="H95" s="72">
        <v>4.0722667049999997</v>
      </c>
      <c r="I95" s="73">
        <f t="shared" si="1"/>
        <v>1.6394014265937744E-3</v>
      </c>
      <c r="J95" s="73">
        <f>H95/'סכום נכסי הקרן'!$C$41</f>
        <v>1.3162997124214681E-5</v>
      </c>
    </row>
    <row r="96" spans="1:10">
      <c r="A96" s="69" t="s">
        <v>2324</v>
      </c>
      <c r="B96" s="54" t="s">
        <v>2327</v>
      </c>
      <c r="C96" s="70" t="s">
        <v>1840</v>
      </c>
      <c r="D96" s="70" t="s">
        <v>134</v>
      </c>
      <c r="E96" s="79">
        <v>45174</v>
      </c>
      <c r="F96" s="72">
        <v>339421.32783000002</v>
      </c>
      <c r="G96" s="80">
        <v>3.9044840000000001</v>
      </c>
      <c r="H96" s="72">
        <v>13.252651260999999</v>
      </c>
      <c r="I96" s="73">
        <f t="shared" si="1"/>
        <v>5.3352142571499823E-3</v>
      </c>
      <c r="J96" s="73">
        <f>H96/'סכום נכסי הקרן'!$C$41</f>
        <v>4.2837226310000013E-5</v>
      </c>
    </row>
    <row r="97" spans="1:10">
      <c r="A97" s="69" t="s">
        <v>2328</v>
      </c>
      <c r="B97" s="54" t="s">
        <v>2329</v>
      </c>
      <c r="C97" s="70" t="s">
        <v>1840</v>
      </c>
      <c r="D97" s="70" t="s">
        <v>134</v>
      </c>
      <c r="E97" s="79">
        <v>45159</v>
      </c>
      <c r="F97" s="72">
        <v>339484.36707900005</v>
      </c>
      <c r="G97" s="80">
        <v>3.838387</v>
      </c>
      <c r="H97" s="72">
        <v>13.030723106</v>
      </c>
      <c r="I97" s="73">
        <f t="shared" si="1"/>
        <v>5.2458710583212801E-3</v>
      </c>
      <c r="J97" s="73">
        <f>H97/'סכום נכסי הקרן'!$C$41</f>
        <v>4.2119876519903874E-5</v>
      </c>
    </row>
    <row r="98" spans="1:10">
      <c r="A98" s="69" t="s">
        <v>2330</v>
      </c>
      <c r="B98" s="54" t="s">
        <v>2331</v>
      </c>
      <c r="C98" s="70" t="s">
        <v>1840</v>
      </c>
      <c r="D98" s="70" t="s">
        <v>134</v>
      </c>
      <c r="E98" s="79">
        <v>45181</v>
      </c>
      <c r="F98" s="72">
        <v>91805.871299999984</v>
      </c>
      <c r="G98" s="80">
        <v>3.9528509999999999</v>
      </c>
      <c r="H98" s="72">
        <v>3.6289497230000003</v>
      </c>
      <c r="I98" s="73">
        <f t="shared" si="1"/>
        <v>1.4609321500526041E-3</v>
      </c>
      <c r="J98" s="73">
        <f>H98/'סכום נכסי הקרן'!$C$41</f>
        <v>1.1730040841656679E-5</v>
      </c>
    </row>
    <row r="99" spans="1:10">
      <c r="A99" s="69" t="s">
        <v>2330</v>
      </c>
      <c r="B99" s="54" t="s">
        <v>2332</v>
      </c>
      <c r="C99" s="70" t="s">
        <v>1840</v>
      </c>
      <c r="D99" s="70" t="s">
        <v>134</v>
      </c>
      <c r="E99" s="79">
        <v>45181</v>
      </c>
      <c r="F99" s="72">
        <v>151282.25839999999</v>
      </c>
      <c r="G99" s="80">
        <v>3.9528509999999999</v>
      </c>
      <c r="H99" s="72">
        <v>5.9799629579999998</v>
      </c>
      <c r="I99" s="73">
        <f t="shared" si="1"/>
        <v>2.4073963014962026E-3</v>
      </c>
      <c r="J99" s="73">
        <f>H99/'סכום נכסי הקרן'!$C$41</f>
        <v>1.9329341843553031E-5</v>
      </c>
    </row>
    <row r="100" spans="1:10">
      <c r="A100" s="69" t="s">
        <v>2333</v>
      </c>
      <c r="B100" s="54" t="s">
        <v>2334</v>
      </c>
      <c r="C100" s="70" t="s">
        <v>1840</v>
      </c>
      <c r="D100" s="70" t="s">
        <v>134</v>
      </c>
      <c r="E100" s="79">
        <v>45181</v>
      </c>
      <c r="F100" s="72">
        <v>125206.42792500001</v>
      </c>
      <c r="G100" s="80">
        <v>3.9655879999999999</v>
      </c>
      <c r="H100" s="72">
        <v>4.9651712289999992</v>
      </c>
      <c r="I100" s="73">
        <f t="shared" si="1"/>
        <v>1.9988643636996177E-3</v>
      </c>
      <c r="J100" s="73">
        <f>H100/'סכום נכסי הקרן'!$C$41</f>
        <v>1.6049178342939715E-5</v>
      </c>
    </row>
    <row r="101" spans="1:10">
      <c r="A101" s="69" t="s">
        <v>2333</v>
      </c>
      <c r="B101" s="54" t="s">
        <v>2335</v>
      </c>
      <c r="C101" s="70" t="s">
        <v>1840</v>
      </c>
      <c r="D101" s="70" t="s">
        <v>134</v>
      </c>
      <c r="E101" s="79">
        <v>45181</v>
      </c>
      <c r="F101" s="72">
        <v>33955.641194000003</v>
      </c>
      <c r="G101" s="80">
        <v>3.9655879999999999</v>
      </c>
      <c r="H101" s="72">
        <v>1.3465408729999999</v>
      </c>
      <c r="I101" s="73">
        <f t="shared" si="1"/>
        <v>5.4208655475649313E-4</v>
      </c>
      <c r="J101" s="73">
        <f>H101/'סכום נכסי הקרן'!$C$41</f>
        <v>4.3524933220051774E-6</v>
      </c>
    </row>
    <row r="102" spans="1:10">
      <c r="A102" s="69" t="s">
        <v>2336</v>
      </c>
      <c r="B102" s="54" t="s">
        <v>2337</v>
      </c>
      <c r="C102" s="70" t="s">
        <v>1840</v>
      </c>
      <c r="D102" s="70" t="s">
        <v>134</v>
      </c>
      <c r="E102" s="79">
        <v>45159</v>
      </c>
      <c r="F102" s="72">
        <v>167030.45550000001</v>
      </c>
      <c r="G102" s="80">
        <v>3.9097590000000002</v>
      </c>
      <c r="H102" s="72">
        <v>6.5304886529999999</v>
      </c>
      <c r="I102" s="73">
        <f t="shared" si="1"/>
        <v>2.629025353604058E-3</v>
      </c>
      <c r="J102" s="73">
        <f>H102/'סכום נכסי הקרן'!$C$41</f>
        <v>2.1108834363331713E-5</v>
      </c>
    </row>
    <row r="103" spans="1:10">
      <c r="A103" s="69" t="s">
        <v>2338</v>
      </c>
      <c r="B103" s="54" t="s">
        <v>2339</v>
      </c>
      <c r="C103" s="70" t="s">
        <v>1840</v>
      </c>
      <c r="D103" s="70" t="s">
        <v>134</v>
      </c>
      <c r="E103" s="79">
        <v>45167</v>
      </c>
      <c r="F103" s="72">
        <v>146178.76749</v>
      </c>
      <c r="G103" s="80">
        <v>3.9388100000000001</v>
      </c>
      <c r="H103" s="72">
        <v>5.7577034439999997</v>
      </c>
      <c r="I103" s="73">
        <f t="shared" si="1"/>
        <v>2.3179197051135894E-3</v>
      </c>
      <c r="J103" s="73">
        <f>H103/'סכום נכסי הקרן'!$C$41</f>
        <v>1.861092098471801E-5</v>
      </c>
    </row>
    <row r="104" spans="1:10">
      <c r="A104" s="69" t="s">
        <v>2340</v>
      </c>
      <c r="B104" s="54" t="s">
        <v>2341</v>
      </c>
      <c r="C104" s="70" t="s">
        <v>1840</v>
      </c>
      <c r="D104" s="70" t="s">
        <v>134</v>
      </c>
      <c r="E104" s="79">
        <v>45189</v>
      </c>
      <c r="F104" s="72">
        <v>617482.801431</v>
      </c>
      <c r="G104" s="80">
        <v>4.0757500000000002</v>
      </c>
      <c r="H104" s="72">
        <v>25.167054958000001</v>
      </c>
      <c r="I104" s="73">
        <f t="shared" si="1"/>
        <v>1.013168065604611E-2</v>
      </c>
      <c r="J104" s="73">
        <f>H104/'סכום נכסי הקרן'!$C$41</f>
        <v>8.1348766187235003E-5</v>
      </c>
    </row>
    <row r="105" spans="1:10">
      <c r="A105" s="69" t="s">
        <v>2342</v>
      </c>
      <c r="B105" s="54" t="s">
        <v>2343</v>
      </c>
      <c r="C105" s="70" t="s">
        <v>1840</v>
      </c>
      <c r="D105" s="70" t="s">
        <v>134</v>
      </c>
      <c r="E105" s="79">
        <v>45174</v>
      </c>
      <c r="F105" s="72">
        <v>495329.33632</v>
      </c>
      <c r="G105" s="80">
        <v>4.0826269999999996</v>
      </c>
      <c r="H105" s="72">
        <v>20.222449810999997</v>
      </c>
      <c r="I105" s="73">
        <f t="shared" si="1"/>
        <v>8.1410957265320872E-3</v>
      </c>
      <c r="J105" s="73">
        <f>H105/'סכום נכסי הקרן'!$C$41</f>
        <v>6.5366064648943151E-5</v>
      </c>
    </row>
    <row r="106" spans="1:10">
      <c r="A106" s="69" t="s">
        <v>2342</v>
      </c>
      <c r="B106" s="54" t="s">
        <v>2344</v>
      </c>
      <c r="C106" s="70" t="s">
        <v>1840</v>
      </c>
      <c r="D106" s="70" t="s">
        <v>134</v>
      </c>
      <c r="E106" s="79">
        <v>45174</v>
      </c>
      <c r="F106" s="72">
        <v>87772.345920000007</v>
      </c>
      <c r="G106" s="80">
        <v>4.0826269999999996</v>
      </c>
      <c r="H106" s="72">
        <v>3.583417597</v>
      </c>
      <c r="I106" s="73">
        <f t="shared" si="1"/>
        <v>1.4426019576247364E-3</v>
      </c>
      <c r="J106" s="73">
        <f>H106/'סכום נכסי הקרן'!$C$41</f>
        <v>1.1582865008879934E-5</v>
      </c>
    </row>
    <row r="107" spans="1:10">
      <c r="A107" s="69" t="s">
        <v>2345</v>
      </c>
      <c r="B107" s="54" t="s">
        <v>2346</v>
      </c>
      <c r="C107" s="70" t="s">
        <v>1840</v>
      </c>
      <c r="D107" s="70" t="s">
        <v>134</v>
      </c>
      <c r="E107" s="79">
        <v>45167</v>
      </c>
      <c r="F107" s="72">
        <v>170463.40416000001</v>
      </c>
      <c r="G107" s="80">
        <v>4.0100410000000002</v>
      </c>
      <c r="H107" s="72">
        <v>6.8356532420000002</v>
      </c>
      <c r="I107" s="73">
        <f t="shared" si="1"/>
        <v>2.7518776368148411E-3</v>
      </c>
      <c r="J107" s="73">
        <f>H107/'סכום נכסי הקרן'!$C$41</f>
        <v>2.2095233560242653E-5</v>
      </c>
    </row>
    <row r="108" spans="1:10">
      <c r="A108" s="69" t="s">
        <v>2347</v>
      </c>
      <c r="B108" s="54" t="s">
        <v>2348</v>
      </c>
      <c r="C108" s="70" t="s">
        <v>1840</v>
      </c>
      <c r="D108" s="70" t="s">
        <v>134</v>
      </c>
      <c r="E108" s="79">
        <v>45189</v>
      </c>
      <c r="F108" s="72">
        <v>227320.65400800001</v>
      </c>
      <c r="G108" s="80">
        <v>4.1519490000000001</v>
      </c>
      <c r="H108" s="72">
        <v>9.4382372639999996</v>
      </c>
      <c r="I108" s="73">
        <f t="shared" si="1"/>
        <v>3.7996184326861576E-3</v>
      </c>
      <c r="J108" s="73">
        <f>H108/'סכום נכסי הקרן'!$C$41</f>
        <v>3.0507699756292815E-5</v>
      </c>
    </row>
    <row r="109" spans="1:10">
      <c r="A109" s="69" t="s">
        <v>2349</v>
      </c>
      <c r="B109" s="54" t="s">
        <v>2350</v>
      </c>
      <c r="C109" s="70" t="s">
        <v>1840</v>
      </c>
      <c r="D109" s="70" t="s">
        <v>134</v>
      </c>
      <c r="E109" s="79">
        <v>45189</v>
      </c>
      <c r="F109" s="72">
        <v>146310.487995</v>
      </c>
      <c r="G109" s="80">
        <v>4.1519490000000001</v>
      </c>
      <c r="H109" s="72">
        <v>6.0747366129999998</v>
      </c>
      <c r="I109" s="73">
        <f t="shared" si="1"/>
        <v>2.4455500071510258E-3</v>
      </c>
      <c r="J109" s="73">
        <f>H109/'סכום נכסי הקרן'!$C$41</f>
        <v>1.9635683603213469E-5</v>
      </c>
    </row>
    <row r="110" spans="1:10">
      <c r="A110" s="69" t="s">
        <v>2351</v>
      </c>
      <c r="B110" s="54" t="s">
        <v>2352</v>
      </c>
      <c r="C110" s="70" t="s">
        <v>1840</v>
      </c>
      <c r="D110" s="70" t="s">
        <v>134</v>
      </c>
      <c r="E110" s="79">
        <v>45190</v>
      </c>
      <c r="F110" s="72">
        <v>167229.6966</v>
      </c>
      <c r="G110" s="80">
        <v>4.1816259999999996</v>
      </c>
      <c r="H110" s="72">
        <v>6.992919852</v>
      </c>
      <c r="I110" s="73">
        <f t="shared" si="1"/>
        <v>2.8151895766917179E-3</v>
      </c>
      <c r="J110" s="73">
        <f>H110/'סכום נכסי הקרן'!$C$41</f>
        <v>2.2603574512622636E-5</v>
      </c>
    </row>
    <row r="111" spans="1:10">
      <c r="A111" s="69" t="s">
        <v>2353</v>
      </c>
      <c r="B111" s="54" t="s">
        <v>2354</v>
      </c>
      <c r="C111" s="70" t="s">
        <v>1840</v>
      </c>
      <c r="D111" s="70" t="s">
        <v>134</v>
      </c>
      <c r="E111" s="79">
        <v>45188</v>
      </c>
      <c r="F111" s="72">
        <v>209203.155</v>
      </c>
      <c r="G111" s="80">
        <v>4.2342589999999998</v>
      </c>
      <c r="H111" s="72">
        <v>8.8582039609999992</v>
      </c>
      <c r="I111" s="73">
        <f t="shared" si="1"/>
        <v>3.5661102925531553E-3</v>
      </c>
      <c r="J111" s="73">
        <f>H111/'סכום נכסי הקרן'!$C$41</f>
        <v>2.8632828277476509E-5</v>
      </c>
    </row>
    <row r="112" spans="1:10">
      <c r="A112" s="69" t="s">
        <v>2355</v>
      </c>
      <c r="B112" s="54" t="s">
        <v>2356</v>
      </c>
      <c r="C112" s="70" t="s">
        <v>1840</v>
      </c>
      <c r="D112" s="70" t="s">
        <v>134</v>
      </c>
      <c r="E112" s="79">
        <v>45188</v>
      </c>
      <c r="F112" s="72">
        <v>418406.31</v>
      </c>
      <c r="G112" s="80">
        <v>4.2342589999999998</v>
      </c>
      <c r="H112" s="72">
        <v>17.716407922999998</v>
      </c>
      <c r="I112" s="73">
        <f t="shared" si="1"/>
        <v>7.1322205855088878E-3</v>
      </c>
      <c r="J112" s="73">
        <f>H112/'סכום נכסי הקרן'!$C$41</f>
        <v>5.726565655818537E-5</v>
      </c>
    </row>
    <row r="113" spans="1:10">
      <c r="A113" s="69" t="s">
        <v>2357</v>
      </c>
      <c r="B113" s="54" t="s">
        <v>2358</v>
      </c>
      <c r="C113" s="70" t="s">
        <v>1840</v>
      </c>
      <c r="D113" s="70" t="s">
        <v>134</v>
      </c>
      <c r="E113" s="79">
        <v>45190</v>
      </c>
      <c r="F113" s="72">
        <v>292884.41700000002</v>
      </c>
      <c r="G113" s="80">
        <v>4.2576720000000003</v>
      </c>
      <c r="H113" s="72">
        <v>12.470057690999999</v>
      </c>
      <c r="I113" s="73">
        <f t="shared" si="1"/>
        <v>5.0201599868769081E-3</v>
      </c>
      <c r="J113" s="73">
        <f>H113/'סכום נכסי הקרן'!$C$41</f>
        <v>4.0307608861641144E-5</v>
      </c>
    </row>
    <row r="114" spans="1:10">
      <c r="A114" s="69" t="s">
        <v>2357</v>
      </c>
      <c r="B114" s="54" t="s">
        <v>2359</v>
      </c>
      <c r="C114" s="70" t="s">
        <v>1840</v>
      </c>
      <c r="D114" s="70" t="s">
        <v>134</v>
      </c>
      <c r="E114" s="79">
        <v>45190</v>
      </c>
      <c r="F114" s="72">
        <v>61981.756200000003</v>
      </c>
      <c r="G114" s="80">
        <v>4.2576720000000003</v>
      </c>
      <c r="H114" s="72">
        <v>2.6389798529999999</v>
      </c>
      <c r="I114" s="73">
        <f t="shared" si="1"/>
        <v>1.0623929249153707E-3</v>
      </c>
      <c r="J114" s="73">
        <f>H114/'סכום נכסי הקרן'!$C$41</f>
        <v>8.5301103125806894E-6</v>
      </c>
    </row>
    <row r="115" spans="1:10">
      <c r="A115" s="69" t="s">
        <v>2360</v>
      </c>
      <c r="B115" s="54" t="s">
        <v>2361</v>
      </c>
      <c r="C115" s="70" t="s">
        <v>1840</v>
      </c>
      <c r="D115" s="70" t="s">
        <v>134</v>
      </c>
      <c r="E115" s="79">
        <v>45182</v>
      </c>
      <c r="F115" s="72">
        <v>209369.18925</v>
      </c>
      <c r="G115" s="80">
        <v>4.2868089999999999</v>
      </c>
      <c r="H115" s="72">
        <v>8.9752581080000002</v>
      </c>
      <c r="I115" s="73">
        <f t="shared" si="1"/>
        <v>3.6132336146442409E-3</v>
      </c>
      <c r="J115" s="73">
        <f>H115/'סכום נכסי הקרן'!$C$41</f>
        <v>2.9011188417407084E-5</v>
      </c>
    </row>
    <row r="116" spans="1:10">
      <c r="A116" s="69" t="s">
        <v>2362</v>
      </c>
      <c r="B116" s="54" t="s">
        <v>2363</v>
      </c>
      <c r="C116" s="70" t="s">
        <v>1840</v>
      </c>
      <c r="D116" s="70" t="s">
        <v>134</v>
      </c>
      <c r="E116" s="79">
        <v>45182</v>
      </c>
      <c r="F116" s="72">
        <v>124094.69072000001</v>
      </c>
      <c r="G116" s="80">
        <v>4.3121039999999997</v>
      </c>
      <c r="H116" s="72">
        <v>5.351091619</v>
      </c>
      <c r="I116" s="73">
        <f t="shared" si="1"/>
        <v>2.1542270851885648E-3</v>
      </c>
      <c r="J116" s="73">
        <f>H116/'סכום נכסי הקרן'!$C$41</f>
        <v>1.7296608669030259E-5</v>
      </c>
    </row>
    <row r="117" spans="1:10">
      <c r="A117" s="69" t="s">
        <v>2364</v>
      </c>
      <c r="B117" s="54" t="s">
        <v>2365</v>
      </c>
      <c r="C117" s="70" t="s">
        <v>1840</v>
      </c>
      <c r="D117" s="70" t="s">
        <v>134</v>
      </c>
      <c r="E117" s="79">
        <v>45182</v>
      </c>
      <c r="F117" s="72">
        <v>125677.965195</v>
      </c>
      <c r="G117" s="80">
        <v>4.3298019999999999</v>
      </c>
      <c r="H117" s="72">
        <v>5.4416065099999997</v>
      </c>
      <c r="I117" s="73">
        <f t="shared" si="1"/>
        <v>2.1906663098717571E-3</v>
      </c>
      <c r="J117" s="73">
        <f>H117/'סכום נכסי הקרן'!$C$41</f>
        <v>1.7589184606767519E-5</v>
      </c>
    </row>
    <row r="118" spans="1:10">
      <c r="A118" s="69" t="s">
        <v>2364</v>
      </c>
      <c r="B118" s="54" t="s">
        <v>2366</v>
      </c>
      <c r="C118" s="70" t="s">
        <v>1840</v>
      </c>
      <c r="D118" s="70" t="s">
        <v>134</v>
      </c>
      <c r="E118" s="79">
        <v>45182</v>
      </c>
      <c r="F118" s="72">
        <v>124117.646926</v>
      </c>
      <c r="G118" s="80">
        <v>4.3298019999999999</v>
      </c>
      <c r="H118" s="72">
        <v>5.3740478249999999</v>
      </c>
      <c r="I118" s="73">
        <f t="shared" si="1"/>
        <v>2.1634687286249763E-3</v>
      </c>
      <c r="J118" s="73">
        <f>H118/'סכום נכסי הקרן'!$C$41</f>
        <v>1.7370811194417378E-5</v>
      </c>
    </row>
    <row r="119" spans="1:10">
      <c r="A119" s="69" t="s">
        <v>2367</v>
      </c>
      <c r="B119" s="54" t="s">
        <v>2368</v>
      </c>
      <c r="C119" s="70" t="s">
        <v>1840</v>
      </c>
      <c r="D119" s="70" t="s">
        <v>134</v>
      </c>
      <c r="E119" s="79">
        <v>45182</v>
      </c>
      <c r="F119" s="72">
        <v>167583.90299999999</v>
      </c>
      <c r="G119" s="80">
        <v>4.3373840000000001</v>
      </c>
      <c r="H119" s="72">
        <v>7.2687580860000001</v>
      </c>
      <c r="I119" s="73">
        <f t="shared" si="1"/>
        <v>2.9262357401891813E-3</v>
      </c>
      <c r="J119" s="73">
        <f>H119/'סכום נכסי הקרן'!$C$41</f>
        <v>2.3495180623890452E-5</v>
      </c>
    </row>
    <row r="120" spans="1:10">
      <c r="A120" s="69" t="s">
        <v>2369</v>
      </c>
      <c r="B120" s="54" t="s">
        <v>2370</v>
      </c>
      <c r="C120" s="70" t="s">
        <v>1840</v>
      </c>
      <c r="D120" s="70" t="s">
        <v>134</v>
      </c>
      <c r="E120" s="79">
        <v>45173</v>
      </c>
      <c r="F120" s="72">
        <v>398116.92465000006</v>
      </c>
      <c r="G120" s="80">
        <v>4.3170890000000002</v>
      </c>
      <c r="H120" s="72">
        <v>17.187063061</v>
      </c>
      <c r="I120" s="73">
        <f t="shared" si="1"/>
        <v>6.9191184522774439E-3</v>
      </c>
      <c r="J120" s="73">
        <f>H120/'סכום נכסי הקרן'!$C$41</f>
        <v>5.5554627934331082E-5</v>
      </c>
    </row>
    <row r="121" spans="1:10">
      <c r="A121" s="69" t="s">
        <v>2371</v>
      </c>
      <c r="B121" s="54" t="s">
        <v>2372</v>
      </c>
      <c r="C121" s="70" t="s">
        <v>1840</v>
      </c>
      <c r="D121" s="70" t="s">
        <v>134</v>
      </c>
      <c r="E121" s="79">
        <v>45173</v>
      </c>
      <c r="F121" s="72">
        <v>356209.87994999997</v>
      </c>
      <c r="G121" s="80">
        <v>4.3170890000000002</v>
      </c>
      <c r="H121" s="72">
        <v>15.377898527999999</v>
      </c>
      <c r="I121" s="73">
        <f t="shared" si="1"/>
        <v>6.1907901940370345E-3</v>
      </c>
      <c r="J121" s="73">
        <f>H121/'סכום נכסי הקרן'!$C$41</f>
        <v>4.9706772361445608E-5</v>
      </c>
    </row>
    <row r="122" spans="1:10">
      <c r="A122" s="69" t="s">
        <v>2373</v>
      </c>
      <c r="B122" s="54" t="s">
        <v>2374</v>
      </c>
      <c r="C122" s="70" t="s">
        <v>1840</v>
      </c>
      <c r="D122" s="70" t="s">
        <v>134</v>
      </c>
      <c r="E122" s="79">
        <v>45173</v>
      </c>
      <c r="F122" s="72">
        <v>125770.94437500001</v>
      </c>
      <c r="G122" s="80">
        <v>4.3549829999999998</v>
      </c>
      <c r="H122" s="72">
        <v>5.4773038729999994</v>
      </c>
      <c r="I122" s="73">
        <f t="shared" si="1"/>
        <v>2.2050372516757362E-3</v>
      </c>
      <c r="J122" s="73">
        <f>H122/'סכום נכסי הקרן'!$C$41</f>
        <v>1.7704571029256525E-5</v>
      </c>
    </row>
    <row r="123" spans="1:10">
      <c r="A123" s="69" t="s">
        <v>2373</v>
      </c>
      <c r="B123" s="54" t="s">
        <v>2375</v>
      </c>
      <c r="C123" s="70" t="s">
        <v>1840</v>
      </c>
      <c r="D123" s="70" t="s">
        <v>134</v>
      </c>
      <c r="E123" s="79">
        <v>45173</v>
      </c>
      <c r="F123" s="72">
        <v>151984.497</v>
      </c>
      <c r="G123" s="80">
        <v>4.3549829999999998</v>
      </c>
      <c r="H123" s="72">
        <v>6.6188997639999991</v>
      </c>
      <c r="I123" s="73">
        <f t="shared" si="1"/>
        <v>2.6646176445810164E-3</v>
      </c>
      <c r="J123" s="73">
        <f>H123/'סכום נכסי הקרן'!$C$41</f>
        <v>2.1394610144768804E-5</v>
      </c>
    </row>
    <row r="124" spans="1:10">
      <c r="A124" s="69" t="s">
        <v>2376</v>
      </c>
      <c r="B124" s="54" t="s">
        <v>2377</v>
      </c>
      <c r="C124" s="70" t="s">
        <v>1840</v>
      </c>
      <c r="D124" s="70" t="s">
        <v>134</v>
      </c>
      <c r="E124" s="79">
        <v>45195</v>
      </c>
      <c r="F124" s="72">
        <v>346335.04827600002</v>
      </c>
      <c r="G124" s="80">
        <v>4.4637669999999998</v>
      </c>
      <c r="H124" s="72">
        <v>15.459590147000002</v>
      </c>
      <c r="I124" s="73">
        <f t="shared" si="1"/>
        <v>6.2236773712361412E-3</v>
      </c>
      <c r="J124" s="73">
        <f>H124/'סכום נכסי הקרן'!$C$41</f>
        <v>4.997082838327964E-5</v>
      </c>
    </row>
    <row r="125" spans="1:10">
      <c r="A125" s="69" t="s">
        <v>2378</v>
      </c>
      <c r="B125" s="54" t="s">
        <v>2379</v>
      </c>
      <c r="C125" s="70" t="s">
        <v>1840</v>
      </c>
      <c r="D125" s="70" t="s">
        <v>134</v>
      </c>
      <c r="E125" s="79">
        <v>45173</v>
      </c>
      <c r="F125" s="72">
        <v>209645.913</v>
      </c>
      <c r="G125" s="80">
        <v>4.3676079999999997</v>
      </c>
      <c r="H125" s="72">
        <v>9.1565121640000005</v>
      </c>
      <c r="I125" s="73">
        <f t="shared" si="1"/>
        <v>3.6862023515929934E-3</v>
      </c>
      <c r="J125" s="73">
        <f>H125/'סכום נכסי הקרן'!$C$41</f>
        <v>2.9597065225267154E-5</v>
      </c>
    </row>
    <row r="126" spans="1:10">
      <c r="A126" s="69" t="s">
        <v>2380</v>
      </c>
      <c r="B126" s="54" t="s">
        <v>2381</v>
      </c>
      <c r="C126" s="70" t="s">
        <v>1840</v>
      </c>
      <c r="D126" s="70" t="s">
        <v>134</v>
      </c>
      <c r="E126" s="79">
        <v>45195</v>
      </c>
      <c r="F126" s="72">
        <v>230707.91106000001</v>
      </c>
      <c r="G126" s="80">
        <v>4.5041029999999997</v>
      </c>
      <c r="H126" s="72">
        <v>10.391322717</v>
      </c>
      <c r="I126" s="73">
        <f t="shared" si="1"/>
        <v>4.1833088352316297E-3</v>
      </c>
      <c r="J126" s="73">
        <f>H126/'סכום נכסי הקרן'!$C$41</f>
        <v>3.3588406887180461E-5</v>
      </c>
    </row>
    <row r="127" spans="1:10">
      <c r="A127" s="69" t="s">
        <v>2380</v>
      </c>
      <c r="B127" s="54" t="s">
        <v>2382</v>
      </c>
      <c r="C127" s="70" t="s">
        <v>1840</v>
      </c>
      <c r="D127" s="70" t="s">
        <v>134</v>
      </c>
      <c r="E127" s="79">
        <v>45195</v>
      </c>
      <c r="F127" s="72">
        <v>76034.382815999998</v>
      </c>
      <c r="G127" s="80">
        <v>4.5041029999999997</v>
      </c>
      <c r="H127" s="72">
        <v>3.424667173</v>
      </c>
      <c r="I127" s="73">
        <f t="shared" si="1"/>
        <v>1.3786926681721523E-3</v>
      </c>
      <c r="J127" s="73">
        <f>H127/'סכום נכסי הקרן'!$C$41</f>
        <v>1.1069727848189016E-5</v>
      </c>
    </row>
    <row r="128" spans="1:10">
      <c r="A128" s="69" t="s">
        <v>2383</v>
      </c>
      <c r="B128" s="54" t="s">
        <v>2384</v>
      </c>
      <c r="C128" s="70" t="s">
        <v>1840</v>
      </c>
      <c r="D128" s="70" t="s">
        <v>134</v>
      </c>
      <c r="E128" s="79">
        <v>45187</v>
      </c>
      <c r="F128" s="72">
        <v>83902.641000000003</v>
      </c>
      <c r="G128" s="80">
        <v>4.483047</v>
      </c>
      <c r="H128" s="72">
        <v>3.761395244</v>
      </c>
      <c r="I128" s="73">
        <f t="shared" si="1"/>
        <v>1.514251687254516E-3</v>
      </c>
      <c r="J128" s="73">
        <f>H128/'סכום נכסי הקרן'!$C$41</f>
        <v>1.2158151311409939E-5</v>
      </c>
    </row>
    <row r="129" spans="1:10">
      <c r="A129" s="69" t="s">
        <v>2385</v>
      </c>
      <c r="B129" s="54" t="s">
        <v>2386</v>
      </c>
      <c r="C129" s="70" t="s">
        <v>1840</v>
      </c>
      <c r="D129" s="70" t="s">
        <v>134</v>
      </c>
      <c r="E129" s="79">
        <v>45195</v>
      </c>
      <c r="F129" s="72">
        <v>440488.86524999997</v>
      </c>
      <c r="G129" s="80">
        <v>4.5141819999999999</v>
      </c>
      <c r="H129" s="72">
        <v>19.884469323000001</v>
      </c>
      <c r="I129" s="73">
        <f t="shared" si="1"/>
        <v>8.0050325130132521E-3</v>
      </c>
      <c r="J129" s="73">
        <f>H129/'סכום נכסי הקרן'!$C$41</f>
        <v>6.4273592933836117E-5</v>
      </c>
    </row>
    <row r="130" spans="1:10">
      <c r="A130" s="69" t="s">
        <v>2387</v>
      </c>
      <c r="B130" s="54" t="s">
        <v>2388</v>
      </c>
      <c r="C130" s="70" t="s">
        <v>1840</v>
      </c>
      <c r="D130" s="70" t="s">
        <v>134</v>
      </c>
      <c r="E130" s="79">
        <v>45239</v>
      </c>
      <c r="F130" s="72">
        <v>152084.8168</v>
      </c>
      <c r="G130" s="80">
        <v>4.6587509999999996</v>
      </c>
      <c r="H130" s="72">
        <v>7.085253088</v>
      </c>
      <c r="I130" s="73">
        <f t="shared" si="1"/>
        <v>2.8523608254791715E-3</v>
      </c>
      <c r="J130" s="73">
        <f>H130/'סכום נכסי הקרן'!$C$41</f>
        <v>2.2902027980428455E-5</v>
      </c>
    </row>
    <row r="131" spans="1:10">
      <c r="A131" s="69" t="s">
        <v>2389</v>
      </c>
      <c r="B131" s="54" t="s">
        <v>2390</v>
      </c>
      <c r="C131" s="70" t="s">
        <v>1840</v>
      </c>
      <c r="D131" s="70" t="s">
        <v>134</v>
      </c>
      <c r="E131" s="79">
        <v>45175</v>
      </c>
      <c r="F131" s="72">
        <v>167805.28200000001</v>
      </c>
      <c r="G131" s="80">
        <v>4.4400839999999997</v>
      </c>
      <c r="H131" s="72">
        <v>7.4506947419999996</v>
      </c>
      <c r="I131" s="73">
        <f t="shared" si="1"/>
        <v>2.9994792762841733E-3</v>
      </c>
      <c r="J131" s="73">
        <f>H131/'סכום נכסי הקרן'!$C$41</f>
        <v>2.4083263834839484E-5</v>
      </c>
    </row>
    <row r="132" spans="1:10">
      <c r="A132" s="69" t="s">
        <v>2391</v>
      </c>
      <c r="B132" s="54" t="s">
        <v>2392</v>
      </c>
      <c r="C132" s="70" t="s">
        <v>1840</v>
      </c>
      <c r="D132" s="70" t="s">
        <v>134</v>
      </c>
      <c r="E132" s="79">
        <v>45173</v>
      </c>
      <c r="F132" s="72">
        <v>50344.241148000008</v>
      </c>
      <c r="G132" s="80">
        <v>4.3504649999999998</v>
      </c>
      <c r="H132" s="72">
        <v>2.1902087090000002</v>
      </c>
      <c r="I132" s="73">
        <f t="shared" si="1"/>
        <v>8.8172792751124815E-4</v>
      </c>
      <c r="J132" s="73">
        <f>H132/'סכום נכסי הקרן'!$C$41</f>
        <v>7.0795242616598102E-6</v>
      </c>
    </row>
    <row r="133" spans="1:10">
      <c r="A133" s="69" t="s">
        <v>2393</v>
      </c>
      <c r="B133" s="54" t="s">
        <v>2394</v>
      </c>
      <c r="C133" s="70" t="s">
        <v>1840</v>
      </c>
      <c r="D133" s="70" t="s">
        <v>134</v>
      </c>
      <c r="E133" s="79">
        <v>45175</v>
      </c>
      <c r="F133" s="72">
        <v>146879.98547300001</v>
      </c>
      <c r="G133" s="80">
        <v>4.4728500000000002</v>
      </c>
      <c r="H133" s="72">
        <v>6.5697216159999998</v>
      </c>
      <c r="I133" s="73">
        <f t="shared" si="1"/>
        <v>2.6448196470948869E-3</v>
      </c>
      <c r="J133" s="73">
        <f>H133/'סכום נכסי הקרן'!$C$41</f>
        <v>2.1235649087551359E-5</v>
      </c>
    </row>
    <row r="134" spans="1:10">
      <c r="A134" s="69" t="s">
        <v>2395</v>
      </c>
      <c r="B134" s="54" t="s">
        <v>2396</v>
      </c>
      <c r="C134" s="70" t="s">
        <v>1840</v>
      </c>
      <c r="D134" s="70" t="s">
        <v>134</v>
      </c>
      <c r="E134" s="79">
        <v>45239</v>
      </c>
      <c r="F134" s="72">
        <v>186525.73266599997</v>
      </c>
      <c r="G134" s="80">
        <v>4.7040100000000002</v>
      </c>
      <c r="H134" s="72">
        <v>8.7741898949999992</v>
      </c>
      <c r="I134" s="73">
        <f t="shared" si="1"/>
        <v>3.5322881513153936E-3</v>
      </c>
      <c r="J134" s="73">
        <f>H134/'סכום נכסי הקרן'!$C$41</f>
        <v>2.8361265290751262E-5</v>
      </c>
    </row>
    <row r="135" spans="1:10">
      <c r="A135" s="69" t="s">
        <v>2397</v>
      </c>
      <c r="B135" s="54" t="s">
        <v>2398</v>
      </c>
      <c r="C135" s="70" t="s">
        <v>1840</v>
      </c>
      <c r="D135" s="70" t="s">
        <v>134</v>
      </c>
      <c r="E135" s="79">
        <v>45175</v>
      </c>
      <c r="F135" s="72">
        <v>461708.04239999992</v>
      </c>
      <c r="G135" s="80">
        <v>4.4904840000000004</v>
      </c>
      <c r="H135" s="72">
        <v>20.732927441000001</v>
      </c>
      <c r="I135" s="73">
        <f t="shared" si="1"/>
        <v>8.3466023437285194E-3</v>
      </c>
      <c r="J135" s="73">
        <f>H135/'סכום נכסי הקרן'!$C$41</f>
        <v>6.7016107748383509E-5</v>
      </c>
    </row>
    <row r="136" spans="1:10">
      <c r="A136" s="69" t="s">
        <v>2399</v>
      </c>
      <c r="B136" s="54" t="s">
        <v>2400</v>
      </c>
      <c r="C136" s="70" t="s">
        <v>1840</v>
      </c>
      <c r="D136" s="70" t="s">
        <v>134</v>
      </c>
      <c r="E136" s="79">
        <v>45187</v>
      </c>
      <c r="F136" s="72">
        <v>209894.96437500001</v>
      </c>
      <c r="G136" s="80">
        <v>4.5460120000000002</v>
      </c>
      <c r="H136" s="72">
        <v>9.541849985999999</v>
      </c>
      <c r="I136" s="73">
        <f t="shared" si="1"/>
        <v>3.8413305445307729E-3</v>
      </c>
      <c r="J136" s="73">
        <f>H136/'סכום נכסי הקרן'!$C$41</f>
        <v>3.0842612486847394E-5</v>
      </c>
    </row>
    <row r="137" spans="1:10">
      <c r="A137" s="69" t="s">
        <v>2399</v>
      </c>
      <c r="B137" s="54" t="s">
        <v>2401</v>
      </c>
      <c r="C137" s="70" t="s">
        <v>1840</v>
      </c>
      <c r="D137" s="70" t="s">
        <v>134</v>
      </c>
      <c r="E137" s="79">
        <v>45187</v>
      </c>
      <c r="F137" s="72">
        <v>174122.82250999997</v>
      </c>
      <c r="G137" s="80">
        <v>4.5460120000000002</v>
      </c>
      <c r="H137" s="72">
        <v>7.9156441720000004</v>
      </c>
      <c r="I137" s="73">
        <f t="shared" si="1"/>
        <v>3.1866572815705345E-3</v>
      </c>
      <c r="J137" s="73">
        <f>H137/'סכום נכסי הקרן'!$C$41</f>
        <v>2.5586143791714818E-5</v>
      </c>
    </row>
    <row r="138" spans="1:10">
      <c r="A138" s="69" t="s">
        <v>2402</v>
      </c>
      <c r="B138" s="54" t="s">
        <v>2403</v>
      </c>
      <c r="C138" s="70" t="s">
        <v>1840</v>
      </c>
      <c r="D138" s="70" t="s">
        <v>134</v>
      </c>
      <c r="E138" s="79">
        <v>45239</v>
      </c>
      <c r="F138" s="72">
        <v>267438.160171</v>
      </c>
      <c r="G138" s="80">
        <v>4.734159</v>
      </c>
      <c r="H138" s="72">
        <v>12.660948865</v>
      </c>
      <c r="I138" s="73">
        <f t="shared" ref="I138:I201" si="2">IFERROR(H138/$H$9,0)</f>
        <v>5.0970084070934719E-3</v>
      </c>
      <c r="J138" s="73">
        <f>H138/'סכום נכסי הקרן'!$C$41</f>
        <v>4.0924636221689742E-5</v>
      </c>
    </row>
    <row r="139" spans="1:10">
      <c r="A139" s="69" t="s">
        <v>2404</v>
      </c>
      <c r="B139" s="54" t="s">
        <v>2405</v>
      </c>
      <c r="C139" s="70" t="s">
        <v>1840</v>
      </c>
      <c r="D139" s="70" t="s">
        <v>134</v>
      </c>
      <c r="E139" s="79">
        <v>45175</v>
      </c>
      <c r="F139" s="72">
        <v>524806.59187500004</v>
      </c>
      <c r="G139" s="80">
        <v>4.5156650000000003</v>
      </c>
      <c r="H139" s="72">
        <v>23.698506700000006</v>
      </c>
      <c r="I139" s="73">
        <f t="shared" si="2"/>
        <v>9.540476718879868E-3</v>
      </c>
      <c r="J139" s="73">
        <f>H139/'סכום נכסי הקרן'!$C$41</f>
        <v>7.6601902119346205E-5</v>
      </c>
    </row>
    <row r="140" spans="1:10">
      <c r="A140" s="69" t="s">
        <v>2406</v>
      </c>
      <c r="B140" s="54" t="s">
        <v>2407</v>
      </c>
      <c r="C140" s="70" t="s">
        <v>1840</v>
      </c>
      <c r="D140" s="70" t="s">
        <v>134</v>
      </c>
      <c r="E140" s="79">
        <v>45187</v>
      </c>
      <c r="F140" s="72">
        <v>293938.18104</v>
      </c>
      <c r="G140" s="80">
        <v>4.57369</v>
      </c>
      <c r="H140" s="72">
        <v>13.443820895</v>
      </c>
      <c r="I140" s="73">
        <f t="shared" si="2"/>
        <v>5.4121747789930659E-3</v>
      </c>
      <c r="J140" s="73">
        <f>H140/'סכום נכסי הקרן'!$C$41</f>
        <v>4.3455153750628978E-5</v>
      </c>
    </row>
    <row r="141" spans="1:10">
      <c r="A141" s="69" t="s">
        <v>2408</v>
      </c>
      <c r="B141" s="54" t="s">
        <v>2409</v>
      </c>
      <c r="C141" s="70" t="s">
        <v>1840</v>
      </c>
      <c r="D141" s="70" t="s">
        <v>134</v>
      </c>
      <c r="E141" s="79">
        <v>45175</v>
      </c>
      <c r="F141" s="72">
        <v>303733.10791199998</v>
      </c>
      <c r="G141" s="80">
        <v>4.5483799999999999</v>
      </c>
      <c r="H141" s="72">
        <v>13.814934706000003</v>
      </c>
      <c r="I141" s="73">
        <f t="shared" si="2"/>
        <v>5.5615767104616127E-3</v>
      </c>
      <c r="J141" s="73">
        <f>H141/'סכום נכסי הקרן'!$C$41</f>
        <v>4.4654724009853782E-5</v>
      </c>
    </row>
    <row r="142" spans="1:10">
      <c r="A142" s="69" t="s">
        <v>2410</v>
      </c>
      <c r="B142" s="54" t="s">
        <v>2411</v>
      </c>
      <c r="C142" s="70" t="s">
        <v>1840</v>
      </c>
      <c r="D142" s="70" t="s">
        <v>134</v>
      </c>
      <c r="E142" s="79">
        <v>45201</v>
      </c>
      <c r="F142" s="72">
        <v>210088.671</v>
      </c>
      <c r="G142" s="80">
        <v>4.665108</v>
      </c>
      <c r="H142" s="72">
        <v>9.8008634160000003</v>
      </c>
      <c r="I142" s="73">
        <f t="shared" si="2"/>
        <v>3.9456034267876215E-3</v>
      </c>
      <c r="J142" s="73">
        <f>H142/'סכום נכסי הקרן'!$C$41</f>
        <v>3.1679834918776246E-5</v>
      </c>
    </row>
    <row r="143" spans="1:10">
      <c r="A143" s="69" t="s">
        <v>2412</v>
      </c>
      <c r="B143" s="54" t="s">
        <v>2413</v>
      </c>
      <c r="C143" s="70" t="s">
        <v>1840</v>
      </c>
      <c r="D143" s="70" t="s">
        <v>134</v>
      </c>
      <c r="E143" s="79">
        <v>45244</v>
      </c>
      <c r="F143" s="72">
        <v>218428.30009</v>
      </c>
      <c r="G143" s="80">
        <v>5.1443950000000003</v>
      </c>
      <c r="H143" s="72">
        <v>11.236814156000001</v>
      </c>
      <c r="I143" s="73">
        <f t="shared" si="2"/>
        <v>4.5236843488411747E-3</v>
      </c>
      <c r="J143" s="73">
        <f>H143/'סכום נכסי הקרן'!$C$41</f>
        <v>3.6321332352607498E-5</v>
      </c>
    </row>
    <row r="144" spans="1:10">
      <c r="A144" s="69" t="s">
        <v>2412</v>
      </c>
      <c r="B144" s="54" t="s">
        <v>2414</v>
      </c>
      <c r="C144" s="70" t="s">
        <v>1840</v>
      </c>
      <c r="D144" s="70" t="s">
        <v>134</v>
      </c>
      <c r="E144" s="79">
        <v>45244</v>
      </c>
      <c r="F144" s="72">
        <v>337027.38959999999</v>
      </c>
      <c r="G144" s="80">
        <v>5.1443950000000003</v>
      </c>
      <c r="H144" s="72">
        <v>17.338019585999998</v>
      </c>
      <c r="I144" s="73">
        <f t="shared" si="2"/>
        <v>6.9798900962699103E-3</v>
      </c>
      <c r="J144" s="73">
        <f>H144/'סכום נכסי הקרן'!$C$41</f>
        <v>5.6042572474411595E-5</v>
      </c>
    </row>
    <row r="145" spans="1:10">
      <c r="A145" s="69" t="s">
        <v>2415</v>
      </c>
      <c r="B145" s="54" t="s">
        <v>2416</v>
      </c>
      <c r="C145" s="70" t="s">
        <v>1840</v>
      </c>
      <c r="D145" s="70" t="s">
        <v>134</v>
      </c>
      <c r="E145" s="79">
        <v>45244</v>
      </c>
      <c r="F145" s="72">
        <v>59041.779300000009</v>
      </c>
      <c r="G145" s="80">
        <v>5.2439809999999998</v>
      </c>
      <c r="H145" s="72">
        <v>3.0961395499999993</v>
      </c>
      <c r="I145" s="73">
        <f t="shared" si="2"/>
        <v>1.246434961877922E-3</v>
      </c>
      <c r="J145" s="73">
        <f>H145/'סכום נכסי הקרן'!$C$41</f>
        <v>1.0007811114821697E-5</v>
      </c>
    </row>
    <row r="146" spans="1:10">
      <c r="A146" s="69" t="s">
        <v>2417</v>
      </c>
      <c r="B146" s="54" t="s">
        <v>2418</v>
      </c>
      <c r="C146" s="70" t="s">
        <v>1840</v>
      </c>
      <c r="D146" s="70" t="s">
        <v>134</v>
      </c>
      <c r="E146" s="79">
        <v>45244</v>
      </c>
      <c r="F146" s="72">
        <v>171998.2971</v>
      </c>
      <c r="G146" s="80">
        <v>5.2439809999999998</v>
      </c>
      <c r="H146" s="72">
        <v>9.0195576039999992</v>
      </c>
      <c r="I146" s="73">
        <f t="shared" si="2"/>
        <v>3.631067578429229E-3</v>
      </c>
      <c r="J146" s="73">
        <f>H146/'סכום נכסי הקרן'!$C$41</f>
        <v>2.9154379956835528E-5</v>
      </c>
    </row>
    <row r="147" spans="1:10">
      <c r="A147" s="69" t="s">
        <v>2419</v>
      </c>
      <c r="B147" s="54" t="s">
        <v>2420</v>
      </c>
      <c r="C147" s="70" t="s">
        <v>1840</v>
      </c>
      <c r="D147" s="70" t="s">
        <v>134</v>
      </c>
      <c r="E147" s="79">
        <v>45244</v>
      </c>
      <c r="F147" s="72">
        <v>218657.86215</v>
      </c>
      <c r="G147" s="80">
        <v>5.2439809999999998</v>
      </c>
      <c r="H147" s="72">
        <v>11.466376215999999</v>
      </c>
      <c r="I147" s="73">
        <f t="shared" si="2"/>
        <v>4.6161007832052894E-3</v>
      </c>
      <c r="J147" s="73">
        <f>H147/'סכום נכסי הקרן'!$C$41</f>
        <v>3.7063357606478677E-5</v>
      </c>
    </row>
    <row r="148" spans="1:10">
      <c r="A148" s="69" t="s">
        <v>2421</v>
      </c>
      <c r="B148" s="54" t="s">
        <v>2422</v>
      </c>
      <c r="C148" s="70" t="s">
        <v>1840</v>
      </c>
      <c r="D148" s="70" t="s">
        <v>134</v>
      </c>
      <c r="E148" s="79">
        <v>45180</v>
      </c>
      <c r="F148" s="72">
        <v>527601.50175000005</v>
      </c>
      <c r="G148" s="80">
        <v>5.0339830000000001</v>
      </c>
      <c r="H148" s="72">
        <v>26.559368965999994</v>
      </c>
      <c r="I148" s="73">
        <f t="shared" si="2"/>
        <v>1.0692194427941039E-2</v>
      </c>
      <c r="J148" s="73">
        <f>H148/'סכום נכסי הקרן'!$C$41</f>
        <v>8.5849214367803698E-5</v>
      </c>
    </row>
    <row r="149" spans="1:10">
      <c r="A149" s="69" t="s">
        <v>2423</v>
      </c>
      <c r="B149" s="54" t="s">
        <v>2424</v>
      </c>
      <c r="C149" s="70" t="s">
        <v>1840</v>
      </c>
      <c r="D149" s="70" t="s">
        <v>134</v>
      </c>
      <c r="E149" s="79">
        <v>45180</v>
      </c>
      <c r="F149" s="72">
        <v>228952.54863</v>
      </c>
      <c r="G149" s="80">
        <v>5.0414539999999999</v>
      </c>
      <c r="H149" s="72">
        <v>11.542536502999999</v>
      </c>
      <c r="I149" s="73">
        <f t="shared" si="2"/>
        <v>4.6467611726646266E-3</v>
      </c>
      <c r="J149" s="73">
        <f>H149/'סכום נכסי הקרן'!$C$41</f>
        <v>3.7309534419389653E-5</v>
      </c>
    </row>
    <row r="150" spans="1:10">
      <c r="A150" s="69" t="s">
        <v>2425</v>
      </c>
      <c r="B150" s="54" t="s">
        <v>2426</v>
      </c>
      <c r="C150" s="70" t="s">
        <v>1840</v>
      </c>
      <c r="D150" s="70" t="s">
        <v>134</v>
      </c>
      <c r="E150" s="79">
        <v>45238</v>
      </c>
      <c r="F150" s="72">
        <v>253341.70001999999</v>
      </c>
      <c r="G150" s="80">
        <v>5.2778799999999997</v>
      </c>
      <c r="H150" s="72">
        <v>13.371070221</v>
      </c>
      <c r="I150" s="73">
        <f t="shared" si="2"/>
        <v>5.382887021736199E-3</v>
      </c>
      <c r="J150" s="73">
        <f>H150/'סכום נכסי הקרן'!$C$41</f>
        <v>4.3219998005188508E-5</v>
      </c>
    </row>
    <row r="151" spans="1:10">
      <c r="A151" s="69" t="s">
        <v>2427</v>
      </c>
      <c r="B151" s="54" t="s">
        <v>2428</v>
      </c>
      <c r="C151" s="70" t="s">
        <v>1840</v>
      </c>
      <c r="D151" s="70" t="s">
        <v>134</v>
      </c>
      <c r="E151" s="79">
        <v>45238</v>
      </c>
      <c r="F151" s="72">
        <v>211173.42809999999</v>
      </c>
      <c r="G151" s="80">
        <v>5.3027049999999996</v>
      </c>
      <c r="H151" s="72">
        <v>11.197903267999999</v>
      </c>
      <c r="I151" s="73">
        <f t="shared" si="2"/>
        <v>4.508019715378217E-3</v>
      </c>
      <c r="J151" s="73">
        <f>H151/'סכום נכסי הקרן'!$C$41</f>
        <v>3.6195558687976011E-5</v>
      </c>
    </row>
    <row r="152" spans="1:10">
      <c r="A152" s="69" t="s">
        <v>2429</v>
      </c>
      <c r="B152" s="54" t="s">
        <v>2430</v>
      </c>
      <c r="C152" s="70" t="s">
        <v>1840</v>
      </c>
      <c r="D152" s="70" t="s">
        <v>134</v>
      </c>
      <c r="E152" s="79">
        <v>45243</v>
      </c>
      <c r="F152" s="72">
        <v>38282.035680000001</v>
      </c>
      <c r="G152" s="80">
        <v>5.3887869999999998</v>
      </c>
      <c r="H152" s="72">
        <v>2.0629372419999998</v>
      </c>
      <c r="I152" s="73">
        <f t="shared" si="2"/>
        <v>8.3049134609866529E-4</v>
      </c>
      <c r="J152" s="73">
        <f>H152/'סכום נכסי הקרן'!$C$41</f>
        <v>6.6681381527739019E-6</v>
      </c>
    </row>
    <row r="153" spans="1:10">
      <c r="A153" s="69" t="s">
        <v>2429</v>
      </c>
      <c r="B153" s="54" t="s">
        <v>2431</v>
      </c>
      <c r="C153" s="70" t="s">
        <v>1840</v>
      </c>
      <c r="D153" s="70" t="s">
        <v>134</v>
      </c>
      <c r="E153" s="79">
        <v>45243</v>
      </c>
      <c r="F153" s="72">
        <v>253434.67920000001</v>
      </c>
      <c r="G153" s="80">
        <v>5.3887869999999998</v>
      </c>
      <c r="H153" s="72">
        <v>13.657054254999998</v>
      </c>
      <c r="I153" s="73">
        <f t="shared" si="2"/>
        <v>5.4980176522391047E-3</v>
      </c>
      <c r="J153" s="73">
        <f>H153/'סכום נכסי הקרן'!$C$41</f>
        <v>4.4144398907637082E-5</v>
      </c>
    </row>
    <row r="154" spans="1:10">
      <c r="A154" s="69" t="s">
        <v>2432</v>
      </c>
      <c r="B154" s="54" t="s">
        <v>2433</v>
      </c>
      <c r="C154" s="70" t="s">
        <v>1840</v>
      </c>
      <c r="D154" s="70" t="s">
        <v>134</v>
      </c>
      <c r="E154" s="79">
        <v>45238</v>
      </c>
      <c r="F154" s="72">
        <v>211223.23837499999</v>
      </c>
      <c r="G154" s="80">
        <v>5.3250359999999999</v>
      </c>
      <c r="H154" s="72">
        <v>11.247713543</v>
      </c>
      <c r="I154" s="73">
        <f t="shared" si="2"/>
        <v>4.5280721927353027E-3</v>
      </c>
      <c r="J154" s="73">
        <f>H154/'סכום נכסי הקרן'!$C$41</f>
        <v>3.6356563001808479E-5</v>
      </c>
    </row>
    <row r="155" spans="1:10">
      <c r="A155" s="69" t="s">
        <v>2434</v>
      </c>
      <c r="B155" s="54" t="s">
        <v>2435</v>
      </c>
      <c r="C155" s="70" t="s">
        <v>1840</v>
      </c>
      <c r="D155" s="70" t="s">
        <v>134</v>
      </c>
      <c r="E155" s="79">
        <v>45197</v>
      </c>
      <c r="F155" s="72">
        <v>169045.00440000001</v>
      </c>
      <c r="G155" s="80">
        <v>5.1408899999999997</v>
      </c>
      <c r="H155" s="72">
        <v>8.6904171419999994</v>
      </c>
      <c r="I155" s="73">
        <f t="shared" si="2"/>
        <v>3.4985631571716499E-3</v>
      </c>
      <c r="J155" s="73">
        <f>H155/'סכום נכסי הקרן'!$C$41</f>
        <v>2.8090482312447648E-5</v>
      </c>
    </row>
    <row r="156" spans="1:10">
      <c r="A156" s="69" t="s">
        <v>2436</v>
      </c>
      <c r="B156" s="54" t="s">
        <v>2437</v>
      </c>
      <c r="C156" s="70" t="s">
        <v>1840</v>
      </c>
      <c r="D156" s="70" t="s">
        <v>134</v>
      </c>
      <c r="E156" s="79">
        <v>45243</v>
      </c>
      <c r="F156" s="72">
        <v>137368.871006</v>
      </c>
      <c r="G156" s="80">
        <v>5.4631080000000001</v>
      </c>
      <c r="H156" s="72">
        <v>7.5046099819999998</v>
      </c>
      <c r="I156" s="73">
        <f t="shared" si="2"/>
        <v>3.0211843186534809E-3</v>
      </c>
      <c r="J156" s="73">
        <f>H156/'סכום נכסי הקרן'!$C$41</f>
        <v>2.4257536838176907E-5</v>
      </c>
    </row>
    <row r="157" spans="1:10">
      <c r="A157" s="69" t="s">
        <v>2438</v>
      </c>
      <c r="B157" s="54" t="s">
        <v>2439</v>
      </c>
      <c r="C157" s="70" t="s">
        <v>1840</v>
      </c>
      <c r="D157" s="70" t="s">
        <v>134</v>
      </c>
      <c r="E157" s="79">
        <v>45243</v>
      </c>
      <c r="F157" s="72">
        <v>118517.46144</v>
      </c>
      <c r="G157" s="80">
        <v>5.5867180000000003</v>
      </c>
      <c r="H157" s="72">
        <v>6.621236465</v>
      </c>
      <c r="I157" s="73">
        <f t="shared" si="2"/>
        <v>2.6655583469540264E-3</v>
      </c>
      <c r="J157" s="73">
        <f>H157/'סכום נכסי הקרן'!$C$41</f>
        <v>2.1402163183597375E-5</v>
      </c>
    </row>
    <row r="158" spans="1:10">
      <c r="A158" s="69" t="s">
        <v>2438</v>
      </c>
      <c r="B158" s="54" t="s">
        <v>2440</v>
      </c>
      <c r="C158" s="70" t="s">
        <v>1840</v>
      </c>
      <c r="D158" s="70" t="s">
        <v>134</v>
      </c>
      <c r="E158" s="79">
        <v>45243</v>
      </c>
      <c r="F158" s="72">
        <v>250812.94784000001</v>
      </c>
      <c r="G158" s="80">
        <v>5.5867180000000003</v>
      </c>
      <c r="H158" s="72">
        <v>14.012212345</v>
      </c>
      <c r="I158" s="73">
        <f t="shared" si="2"/>
        <v>5.6409961754034718E-3</v>
      </c>
      <c r="J158" s="73">
        <f>H158/'סכום נכסי הקרן'!$C$41</f>
        <v>4.5292394669204374E-5</v>
      </c>
    </row>
    <row r="159" spans="1:10">
      <c r="A159" s="69" t="s">
        <v>2441</v>
      </c>
      <c r="B159" s="54" t="s">
        <v>2442</v>
      </c>
      <c r="C159" s="70" t="s">
        <v>1840</v>
      </c>
      <c r="D159" s="70" t="s">
        <v>134</v>
      </c>
      <c r="E159" s="79">
        <v>45243</v>
      </c>
      <c r="F159" s="72">
        <v>148340.533425</v>
      </c>
      <c r="G159" s="80">
        <v>5.7100049999999998</v>
      </c>
      <c r="H159" s="72">
        <v>8.4702522069999997</v>
      </c>
      <c r="I159" s="73">
        <f t="shared" si="2"/>
        <v>3.4099297903831343E-3</v>
      </c>
      <c r="J159" s="73">
        <f>H159/'סכום נכסי הקרן'!$C$41</f>
        <v>2.7378831869047257E-5</v>
      </c>
    </row>
    <row r="160" spans="1:10">
      <c r="A160" s="69" t="s">
        <v>2443</v>
      </c>
      <c r="B160" s="54" t="s">
        <v>2444</v>
      </c>
      <c r="C160" s="70" t="s">
        <v>1840</v>
      </c>
      <c r="D160" s="70" t="s">
        <v>134</v>
      </c>
      <c r="E160" s="79">
        <v>45237</v>
      </c>
      <c r="F160" s="72">
        <v>231317.39484000002</v>
      </c>
      <c r="G160" s="80">
        <v>5.8540850000000004</v>
      </c>
      <c r="H160" s="72">
        <v>13.541517723</v>
      </c>
      <c r="I160" s="73">
        <f t="shared" si="2"/>
        <v>5.4515052872331658E-3</v>
      </c>
      <c r="J160" s="73">
        <f>H160/'סכום נכסי הקרן'!$C$41</f>
        <v>4.3770944232728284E-5</v>
      </c>
    </row>
    <row r="161" spans="1:10">
      <c r="A161" s="69" t="s">
        <v>2445</v>
      </c>
      <c r="B161" s="54" t="s">
        <v>2446</v>
      </c>
      <c r="C161" s="70" t="s">
        <v>1840</v>
      </c>
      <c r="D161" s="70" t="s">
        <v>134</v>
      </c>
      <c r="E161" s="79">
        <v>45237</v>
      </c>
      <c r="F161" s="72">
        <v>85075.949699999983</v>
      </c>
      <c r="G161" s="80">
        <v>5.8540850000000004</v>
      </c>
      <c r="H161" s="72">
        <v>4.9804187080000002</v>
      </c>
      <c r="I161" s="73">
        <f t="shared" si="2"/>
        <v>2.0050026499748926E-3</v>
      </c>
      <c r="J161" s="73">
        <f>H161/'סכום נכסי הקרן'!$C$41</f>
        <v>1.6098463553552789E-5</v>
      </c>
    </row>
    <row r="162" spans="1:10">
      <c r="A162" s="69" t="s">
        <v>2447</v>
      </c>
      <c r="B162" s="54" t="s">
        <v>2448</v>
      </c>
      <c r="C162" s="70" t="s">
        <v>1840</v>
      </c>
      <c r="D162" s="70" t="s">
        <v>134</v>
      </c>
      <c r="E162" s="79">
        <v>45237</v>
      </c>
      <c r="F162" s="72">
        <v>195827.43582000001</v>
      </c>
      <c r="G162" s="80">
        <v>5.9275219999999997</v>
      </c>
      <c r="H162" s="72">
        <v>11.607714538</v>
      </c>
      <c r="I162" s="73">
        <f t="shared" si="2"/>
        <v>4.6730003586762858E-3</v>
      </c>
      <c r="J162" s="73">
        <f>H162/'סכום נכסי הקרן'!$C$41</f>
        <v>3.7520212734298046E-5</v>
      </c>
    </row>
    <row r="163" spans="1:10">
      <c r="A163" s="69" t="s">
        <v>2449</v>
      </c>
      <c r="B163" s="54" t="s">
        <v>2450</v>
      </c>
      <c r="C163" s="70" t="s">
        <v>1840</v>
      </c>
      <c r="D163" s="70" t="s">
        <v>134</v>
      </c>
      <c r="E163" s="79">
        <v>45236</v>
      </c>
      <c r="F163" s="72">
        <v>316894.02653999999</v>
      </c>
      <c r="G163" s="80">
        <v>6.2561010000000001</v>
      </c>
      <c r="H163" s="72">
        <v>19.825211769000003</v>
      </c>
      <c r="I163" s="73">
        <f t="shared" si="2"/>
        <v>7.9811767772273879E-3</v>
      </c>
      <c r="J163" s="73">
        <f>H163/'סכום נכסי הקרן'!$C$41</f>
        <v>6.4082051694179035E-5</v>
      </c>
    </row>
    <row r="164" spans="1:10">
      <c r="A164" s="69" t="s">
        <v>2449</v>
      </c>
      <c r="B164" s="54" t="s">
        <v>2451</v>
      </c>
      <c r="C164" s="70" t="s">
        <v>1840</v>
      </c>
      <c r="D164" s="70" t="s">
        <v>134</v>
      </c>
      <c r="E164" s="79">
        <v>45236</v>
      </c>
      <c r="F164" s="72">
        <v>85567.411080000005</v>
      </c>
      <c r="G164" s="80">
        <v>6.2561010000000001</v>
      </c>
      <c r="H164" s="72">
        <v>5.3531840400000004</v>
      </c>
      <c r="I164" s="73">
        <f t="shared" si="2"/>
        <v>2.1550694460212242E-3</v>
      </c>
      <c r="J164" s="73">
        <f>H164/'סכום נכסי הקרן'!$C$41</f>
        <v>1.7303372109050489E-5</v>
      </c>
    </row>
    <row r="165" spans="1:10">
      <c r="A165" s="69" t="s">
        <v>2452</v>
      </c>
      <c r="B165" s="54" t="s">
        <v>2453</v>
      </c>
      <c r="C165" s="70" t="s">
        <v>1840</v>
      </c>
      <c r="D165" s="70" t="s">
        <v>134</v>
      </c>
      <c r="E165" s="79">
        <v>45236</v>
      </c>
      <c r="F165" s="72">
        <v>128354.437305</v>
      </c>
      <c r="G165" s="80">
        <v>6.258527</v>
      </c>
      <c r="H165" s="72">
        <v>8.0330967449999999</v>
      </c>
      <c r="I165" s="73">
        <f t="shared" si="2"/>
        <v>3.2339410008556417E-3</v>
      </c>
      <c r="J165" s="73">
        <f>H165/'סכום נכסי הקרן'!$C$41</f>
        <v>2.5965791784497897E-5</v>
      </c>
    </row>
    <row r="166" spans="1:10">
      <c r="A166" s="69" t="s">
        <v>2454</v>
      </c>
      <c r="B166" s="54" t="s">
        <v>2455</v>
      </c>
      <c r="C166" s="70" t="s">
        <v>1840</v>
      </c>
      <c r="D166" s="70" t="s">
        <v>134</v>
      </c>
      <c r="E166" s="79">
        <v>45236</v>
      </c>
      <c r="F166" s="72">
        <v>3878.363468</v>
      </c>
      <c r="G166" s="80">
        <v>6.2755000000000001</v>
      </c>
      <c r="H166" s="72">
        <v>0.24338669900000001</v>
      </c>
      <c r="I166" s="73">
        <f t="shared" si="2"/>
        <v>9.7981917801366017E-5</v>
      </c>
      <c r="J166" s="73">
        <f>H166/'סכום נכסי הקרן'!$C$41</f>
        <v>7.8671134556966713E-7</v>
      </c>
    </row>
    <row r="167" spans="1:10">
      <c r="A167" s="69" t="s">
        <v>2454</v>
      </c>
      <c r="B167" s="54" t="s">
        <v>2456</v>
      </c>
      <c r="C167" s="70" t="s">
        <v>1840</v>
      </c>
      <c r="D167" s="70" t="s">
        <v>134</v>
      </c>
      <c r="E167" s="79">
        <v>45236</v>
      </c>
      <c r="F167" s="72">
        <v>487835.19198</v>
      </c>
      <c r="G167" s="80">
        <v>6.2755000000000001</v>
      </c>
      <c r="H167" s="72">
        <v>30.614097849</v>
      </c>
      <c r="I167" s="73">
        <f t="shared" si="2"/>
        <v>1.2324535528556941E-2</v>
      </c>
      <c r="J167" s="73">
        <f>H167/'סכום נכסי הקרן'!$C$41</f>
        <v>9.8955523087924542E-5</v>
      </c>
    </row>
    <row r="168" spans="1:10">
      <c r="A168" s="69" t="s">
        <v>2457</v>
      </c>
      <c r="B168" s="54" t="s">
        <v>2458</v>
      </c>
      <c r="C168" s="70" t="s">
        <v>1840</v>
      </c>
      <c r="D168" s="70" t="s">
        <v>134</v>
      </c>
      <c r="E168" s="79">
        <v>45236</v>
      </c>
      <c r="F168" s="72">
        <v>58210.062351</v>
      </c>
      <c r="G168" s="80">
        <v>6.331226</v>
      </c>
      <c r="H168" s="72">
        <v>3.685410863</v>
      </c>
      <c r="I168" s="73">
        <f t="shared" si="2"/>
        <v>1.4836621135271132E-3</v>
      </c>
      <c r="J168" s="73">
        <f>H168/'סכום נכסי הקרן'!$C$41</f>
        <v>1.1912543088510346E-5</v>
      </c>
    </row>
    <row r="169" spans="1:10">
      <c r="A169" s="69" t="s">
        <v>2459</v>
      </c>
      <c r="B169" s="54" t="s">
        <v>2460</v>
      </c>
      <c r="C169" s="70" t="s">
        <v>1840</v>
      </c>
      <c r="D169" s="70" t="s">
        <v>134</v>
      </c>
      <c r="E169" s="79">
        <v>45210</v>
      </c>
      <c r="F169" s="72">
        <v>208113.97031999996</v>
      </c>
      <c r="G169" s="80">
        <v>7.5140630000000002</v>
      </c>
      <c r="H169" s="72">
        <v>15.637814056</v>
      </c>
      <c r="I169" s="73">
        <f t="shared" si="2"/>
        <v>6.2954262403141347E-3</v>
      </c>
      <c r="J169" s="73">
        <f>H169/'סכום נכסי הקרן'!$C$41</f>
        <v>5.0546910691138522E-5</v>
      </c>
    </row>
    <row r="170" spans="1:10">
      <c r="A170" s="69" t="s">
        <v>2461</v>
      </c>
      <c r="B170" s="54" t="s">
        <v>2462</v>
      </c>
      <c r="C170" s="70" t="s">
        <v>1840</v>
      </c>
      <c r="D170" s="70" t="s">
        <v>134</v>
      </c>
      <c r="E170" s="79">
        <v>45210</v>
      </c>
      <c r="F170" s="72">
        <v>204090.40699499997</v>
      </c>
      <c r="G170" s="80">
        <v>7.5961169999999996</v>
      </c>
      <c r="H170" s="72">
        <v>15.502945950999999</v>
      </c>
      <c r="I170" s="73">
        <f t="shared" si="2"/>
        <v>6.2411314262078958E-3</v>
      </c>
      <c r="J170" s="73">
        <f>H170/'סכום נכסי הקרן'!$C$41</f>
        <v>5.0110969578518465E-5</v>
      </c>
    </row>
    <row r="171" spans="1:10">
      <c r="A171" s="69" t="s">
        <v>2463</v>
      </c>
      <c r="B171" s="54" t="s">
        <v>2464</v>
      </c>
      <c r="C171" s="70" t="s">
        <v>1840</v>
      </c>
      <c r="D171" s="70" t="s">
        <v>134</v>
      </c>
      <c r="E171" s="79">
        <v>45210</v>
      </c>
      <c r="F171" s="72">
        <v>412775.53513500007</v>
      </c>
      <c r="G171" s="80">
        <v>7.6526129999999997</v>
      </c>
      <c r="H171" s="72">
        <v>31.588113879000002</v>
      </c>
      <c r="I171" s="73">
        <f t="shared" si="2"/>
        <v>1.2716652102637569E-2</v>
      </c>
      <c r="J171" s="73">
        <f>H171/'סכום נכסי הקרן'!$C$41</f>
        <v>1.0210388519939608E-4</v>
      </c>
    </row>
    <row r="172" spans="1:10">
      <c r="A172" s="69" t="s">
        <v>2465</v>
      </c>
      <c r="B172" s="54" t="s">
        <v>2466</v>
      </c>
      <c r="C172" s="70" t="s">
        <v>1840</v>
      </c>
      <c r="D172" s="70" t="s">
        <v>134</v>
      </c>
      <c r="E172" s="79">
        <v>45211</v>
      </c>
      <c r="F172" s="72">
        <v>260753.46893999996</v>
      </c>
      <c r="G172" s="80">
        <v>7.67143</v>
      </c>
      <c r="H172" s="72">
        <v>20.003518669000002</v>
      </c>
      <c r="I172" s="73">
        <f t="shared" si="2"/>
        <v>8.0529590565836494E-3</v>
      </c>
      <c r="J172" s="73">
        <f>H172/'סכום נכסי הקרן'!$C$41</f>
        <v>6.4658402258115791E-5</v>
      </c>
    </row>
    <row r="173" spans="1:10">
      <c r="A173" s="69" t="s">
        <v>2467</v>
      </c>
      <c r="B173" s="54" t="s">
        <v>2468</v>
      </c>
      <c r="C173" s="70" t="s">
        <v>1840</v>
      </c>
      <c r="D173" s="70" t="s">
        <v>134</v>
      </c>
      <c r="E173" s="79">
        <v>45211</v>
      </c>
      <c r="F173" s="72">
        <v>217643.229375</v>
      </c>
      <c r="G173" s="80">
        <v>7.8301119999999997</v>
      </c>
      <c r="H173" s="72">
        <v>17.041709318000002</v>
      </c>
      <c r="I173" s="73">
        <f t="shared" si="2"/>
        <v>6.8606023601604019E-3</v>
      </c>
      <c r="J173" s="73">
        <f>H173/'סכום נכסי הקרן'!$C$41</f>
        <v>5.508479355468359E-5</v>
      </c>
    </row>
    <row r="174" spans="1:10">
      <c r="A174" s="69" t="s">
        <v>2469</v>
      </c>
      <c r="B174" s="54" t="s">
        <v>2470</v>
      </c>
      <c r="C174" s="70" t="s">
        <v>1840</v>
      </c>
      <c r="D174" s="70" t="s">
        <v>134</v>
      </c>
      <c r="E174" s="79">
        <v>45211</v>
      </c>
      <c r="F174" s="72">
        <v>156742.97336999999</v>
      </c>
      <c r="G174" s="80">
        <v>7.8093570000000003</v>
      </c>
      <c r="H174" s="72">
        <v>12.240618900999999</v>
      </c>
      <c r="I174" s="73">
        <f t="shared" si="2"/>
        <v>4.9277931781951199E-3</v>
      </c>
      <c r="J174" s="73">
        <f>H174/'סכום נכסי הקרן'!$C$41</f>
        <v>3.9565982059731243E-5</v>
      </c>
    </row>
    <row r="175" spans="1:10">
      <c r="A175" s="69" t="s">
        <v>2471</v>
      </c>
      <c r="B175" s="54" t="s">
        <v>2472</v>
      </c>
      <c r="C175" s="70" t="s">
        <v>1840</v>
      </c>
      <c r="D175" s="70" t="s">
        <v>134</v>
      </c>
      <c r="E175" s="79">
        <v>45211</v>
      </c>
      <c r="F175" s="72">
        <v>213115.37032799999</v>
      </c>
      <c r="G175" s="80">
        <v>7.8210750000000004</v>
      </c>
      <c r="H175" s="72">
        <v>16.667911889999999</v>
      </c>
      <c r="I175" s="73">
        <f t="shared" si="2"/>
        <v>6.7101200658725851E-3</v>
      </c>
      <c r="J175" s="73">
        <f>H175/'סכום נכסי הקרן'!$C$41</f>
        <v>5.3876548902200084E-5</v>
      </c>
    </row>
    <row r="176" spans="1:10">
      <c r="A176" s="69" t="s">
        <v>2471</v>
      </c>
      <c r="B176" s="54" t="s">
        <v>2473</v>
      </c>
      <c r="C176" s="70" t="s">
        <v>1840</v>
      </c>
      <c r="D176" s="70" t="s">
        <v>134</v>
      </c>
      <c r="E176" s="79">
        <v>45211</v>
      </c>
      <c r="F176" s="72">
        <v>200308.14677999998</v>
      </c>
      <c r="G176" s="80">
        <v>7.8210750000000004</v>
      </c>
      <c r="H176" s="72">
        <v>15.666249401999998</v>
      </c>
      <c r="I176" s="73">
        <f t="shared" si="2"/>
        <v>6.306873660184952E-3</v>
      </c>
      <c r="J176" s="73">
        <f>H176/'סכום נכסי הקרן'!$C$41</f>
        <v>5.0638823722562631E-5</v>
      </c>
    </row>
    <row r="177" spans="1:10">
      <c r="A177" s="69" t="s">
        <v>2474</v>
      </c>
      <c r="B177" s="54" t="s">
        <v>2475</v>
      </c>
      <c r="C177" s="70" t="s">
        <v>1840</v>
      </c>
      <c r="D177" s="70" t="s">
        <v>134</v>
      </c>
      <c r="E177" s="79">
        <v>45211</v>
      </c>
      <c r="F177" s="72">
        <v>87090.498600000006</v>
      </c>
      <c r="G177" s="80">
        <v>7.8210750000000004</v>
      </c>
      <c r="H177" s="72">
        <v>6.8114127820000006</v>
      </c>
      <c r="I177" s="73">
        <f t="shared" si="2"/>
        <v>2.742118982093996E-3</v>
      </c>
      <c r="J177" s="73">
        <f>H177/'סכום נכסי הקרן'!$C$41</f>
        <v>2.2016879874596804E-5</v>
      </c>
    </row>
    <row r="178" spans="1:10">
      <c r="A178" s="69" t="s">
        <v>2476</v>
      </c>
      <c r="B178" s="54" t="s">
        <v>2477</v>
      </c>
      <c r="C178" s="70" t="s">
        <v>1840</v>
      </c>
      <c r="D178" s="70" t="s">
        <v>134</v>
      </c>
      <c r="E178" s="79">
        <v>45211</v>
      </c>
      <c r="F178" s="72">
        <v>196053.24239999999</v>
      </c>
      <c r="G178" s="80">
        <v>7.8679129999999997</v>
      </c>
      <c r="H178" s="72">
        <v>15.425299302999999</v>
      </c>
      <c r="I178" s="73">
        <f t="shared" si="2"/>
        <v>6.2098726618089115E-3</v>
      </c>
      <c r="J178" s="73">
        <f>H178/'סכום נכסי הקרן'!$C$41</f>
        <v>4.9859988324497456E-5</v>
      </c>
    </row>
    <row r="179" spans="1:10">
      <c r="A179" s="69" t="s">
        <v>2478</v>
      </c>
      <c r="B179" s="54" t="s">
        <v>2479</v>
      </c>
      <c r="C179" s="70" t="s">
        <v>1840</v>
      </c>
      <c r="D179" s="70" t="s">
        <v>134</v>
      </c>
      <c r="E179" s="79">
        <v>45211</v>
      </c>
      <c r="F179" s="72">
        <v>309853.68610599998</v>
      </c>
      <c r="G179" s="80">
        <v>7.8866360000000002</v>
      </c>
      <c r="H179" s="72">
        <v>24.437031175000001</v>
      </c>
      <c r="I179" s="73">
        <f t="shared" si="2"/>
        <v>9.8377897795403711E-3</v>
      </c>
      <c r="J179" s="73">
        <f>H179/'סכום נכסי הקרן'!$C$41</f>
        <v>7.8989072765279396E-5</v>
      </c>
    </row>
    <row r="180" spans="1:10">
      <c r="A180" s="69" t="s">
        <v>2478</v>
      </c>
      <c r="B180" s="54" t="s">
        <v>2480</v>
      </c>
      <c r="C180" s="70" t="s">
        <v>1840</v>
      </c>
      <c r="D180" s="70" t="s">
        <v>134</v>
      </c>
      <c r="E180" s="79">
        <v>45211</v>
      </c>
      <c r="F180" s="72">
        <v>177722.544888</v>
      </c>
      <c r="G180" s="80">
        <v>7.8866360000000002</v>
      </c>
      <c r="H180" s="72">
        <v>14.016329520999999</v>
      </c>
      <c r="I180" s="73">
        <f t="shared" si="2"/>
        <v>5.6426536562849796E-3</v>
      </c>
      <c r="J180" s="73">
        <f>H180/'סכום נכסי הקרן'!$C$41</f>
        <v>4.5305702828952691E-5</v>
      </c>
    </row>
    <row r="181" spans="1:10">
      <c r="A181" s="69" t="s">
        <v>2481</v>
      </c>
      <c r="B181" s="54" t="s">
        <v>2482</v>
      </c>
      <c r="C181" s="70" t="s">
        <v>1840</v>
      </c>
      <c r="D181" s="70" t="s">
        <v>134</v>
      </c>
      <c r="E181" s="79">
        <v>45215</v>
      </c>
      <c r="F181" s="72">
        <v>678983.22918799997</v>
      </c>
      <c r="G181" s="80">
        <v>8.3817020000000007</v>
      </c>
      <c r="H181" s="72">
        <v>56.910350965999996</v>
      </c>
      <c r="I181" s="73">
        <f t="shared" si="2"/>
        <v>2.2910805534190271E-2</v>
      </c>
      <c r="J181" s="73">
        <f>H181/'סכום נכסי הקרן'!$C$41</f>
        <v>1.8395425456386118E-4</v>
      </c>
    </row>
    <row r="182" spans="1:10">
      <c r="A182" s="69" t="s">
        <v>2483</v>
      </c>
      <c r="B182" s="54" t="s">
        <v>2484</v>
      </c>
      <c r="C182" s="70" t="s">
        <v>1840</v>
      </c>
      <c r="D182" s="70" t="s">
        <v>134</v>
      </c>
      <c r="E182" s="79">
        <v>45215</v>
      </c>
      <c r="F182" s="72">
        <v>238299.65291999999</v>
      </c>
      <c r="G182" s="80">
        <v>8.4164150000000006</v>
      </c>
      <c r="H182" s="72">
        <v>20.056286960000001</v>
      </c>
      <c r="I182" s="73">
        <f t="shared" si="2"/>
        <v>8.074202363520815E-3</v>
      </c>
      <c r="J182" s="73">
        <f>H182/'סכום נכסי הקרן'!$C$41</f>
        <v>6.4828967919208146E-5</v>
      </c>
    </row>
    <row r="183" spans="1:10">
      <c r="A183" s="69" t="s">
        <v>2485</v>
      </c>
      <c r="B183" s="54" t="s">
        <v>2486</v>
      </c>
      <c r="C183" s="70" t="s">
        <v>1840</v>
      </c>
      <c r="D183" s="70" t="s">
        <v>134</v>
      </c>
      <c r="E183" s="79">
        <v>45216</v>
      </c>
      <c r="F183" s="72">
        <v>220061.79495000001</v>
      </c>
      <c r="G183" s="80">
        <v>8.8298930000000002</v>
      </c>
      <c r="H183" s="72">
        <v>19.431221943000001</v>
      </c>
      <c r="I183" s="73">
        <f t="shared" si="2"/>
        <v>7.8225654853847446E-3</v>
      </c>
      <c r="J183" s="73">
        <f>H183/'סכום נכסי הקרן'!$C$41</f>
        <v>6.2808538115060973E-5</v>
      </c>
    </row>
    <row r="184" spans="1:10">
      <c r="A184" s="69" t="s">
        <v>2487</v>
      </c>
      <c r="B184" s="54" t="s">
        <v>2488</v>
      </c>
      <c r="C184" s="70" t="s">
        <v>1840</v>
      </c>
      <c r="D184" s="70" t="s">
        <v>134</v>
      </c>
      <c r="E184" s="79">
        <v>45230</v>
      </c>
      <c r="F184" s="72">
        <v>375363.58606599999</v>
      </c>
      <c r="G184" s="80">
        <v>9.1062049999999992</v>
      </c>
      <c r="H184" s="72">
        <v>34.181378582999997</v>
      </c>
      <c r="I184" s="73">
        <f t="shared" si="2"/>
        <v>1.376064115425173E-2</v>
      </c>
      <c r="J184" s="73">
        <f>H184/'סכום נכסי הקרן'!$C$41</f>
        <v>1.1048622808454347E-4</v>
      </c>
    </row>
    <row r="185" spans="1:10">
      <c r="A185" s="69" t="s">
        <v>2489</v>
      </c>
      <c r="B185" s="54" t="s">
        <v>2490</v>
      </c>
      <c r="C185" s="70" t="s">
        <v>1840</v>
      </c>
      <c r="D185" s="70" t="s">
        <v>134</v>
      </c>
      <c r="E185" s="79">
        <v>45217</v>
      </c>
      <c r="F185" s="72">
        <v>273308.978925</v>
      </c>
      <c r="G185" s="80">
        <v>9.0351750000000006</v>
      </c>
      <c r="H185" s="72">
        <v>24.69394376</v>
      </c>
      <c r="I185" s="73">
        <f t="shared" si="2"/>
        <v>9.941216909654849E-3</v>
      </c>
      <c r="J185" s="73">
        <f>H185/'סכום נכסי הקרן'!$C$41</f>
        <v>7.981950452785953E-5</v>
      </c>
    </row>
    <row r="186" spans="1:10">
      <c r="A186" s="69" t="s">
        <v>2491</v>
      </c>
      <c r="B186" s="54" t="s">
        <v>2492</v>
      </c>
      <c r="C186" s="70" t="s">
        <v>1840</v>
      </c>
      <c r="D186" s="70" t="s">
        <v>134</v>
      </c>
      <c r="E186" s="79">
        <v>45230</v>
      </c>
      <c r="F186" s="72">
        <v>383562.36229500006</v>
      </c>
      <c r="G186" s="80">
        <v>9.1632560000000005</v>
      </c>
      <c r="H186" s="72">
        <v>35.146802479000002</v>
      </c>
      <c r="I186" s="73">
        <f t="shared" si="2"/>
        <v>1.4149298731720031E-2</v>
      </c>
      <c r="J186" s="73">
        <f>H186/'סכום נכסי הקרן'!$C$41</f>
        <v>1.1360681739935756E-4</v>
      </c>
    </row>
    <row r="187" spans="1:10">
      <c r="A187" s="69" t="s">
        <v>2493</v>
      </c>
      <c r="B187" s="54" t="s">
        <v>2494</v>
      </c>
      <c r="C187" s="70" t="s">
        <v>1840</v>
      </c>
      <c r="D187" s="70" t="s">
        <v>134</v>
      </c>
      <c r="E187" s="79">
        <v>45231</v>
      </c>
      <c r="F187" s="72">
        <v>179830.76548500001</v>
      </c>
      <c r="G187" s="80">
        <v>9.1006020000000003</v>
      </c>
      <c r="H187" s="72">
        <v>16.365683112999999</v>
      </c>
      <c r="I187" s="73">
        <f t="shared" si="2"/>
        <v>6.5884496734193746E-3</v>
      </c>
      <c r="J187" s="73">
        <f>H187/'סכום נכסי הקרן'!$C$41</f>
        <v>5.2899639281417783E-5</v>
      </c>
    </row>
    <row r="188" spans="1:10">
      <c r="A188" s="69" t="s">
        <v>2493</v>
      </c>
      <c r="B188" s="54" t="s">
        <v>2495</v>
      </c>
      <c r="C188" s="70" t="s">
        <v>1840</v>
      </c>
      <c r="D188" s="70" t="s">
        <v>134</v>
      </c>
      <c r="E188" s="79">
        <v>45231</v>
      </c>
      <c r="F188" s="72">
        <v>195955.81414500001</v>
      </c>
      <c r="G188" s="80">
        <v>9.1006020000000003</v>
      </c>
      <c r="H188" s="72">
        <v>17.833159692000002</v>
      </c>
      <c r="I188" s="73">
        <f t="shared" si="2"/>
        <v>7.1792221771337546E-3</v>
      </c>
      <c r="J188" s="73">
        <f>H188/'סכום נכסי הקרן'!$C$41</f>
        <v>5.7643039306153998E-5</v>
      </c>
    </row>
    <row r="189" spans="1:10">
      <c r="A189" s="69" t="s">
        <v>2496</v>
      </c>
      <c r="B189" s="54" t="s">
        <v>2497</v>
      </c>
      <c r="C189" s="70" t="s">
        <v>1840</v>
      </c>
      <c r="D189" s="70" t="s">
        <v>134</v>
      </c>
      <c r="E189" s="79">
        <v>45217</v>
      </c>
      <c r="F189" s="72">
        <v>220687.19062499999</v>
      </c>
      <c r="G189" s="80">
        <v>9.1492369999999994</v>
      </c>
      <c r="H189" s="72">
        <v>20.191194521</v>
      </c>
      <c r="I189" s="73">
        <f t="shared" si="2"/>
        <v>8.1285130617101374E-3</v>
      </c>
      <c r="J189" s="73">
        <f>H189/'סכום נכסי הקרן'!$C$41</f>
        <v>6.5265036567486377E-5</v>
      </c>
    </row>
    <row r="190" spans="1:10">
      <c r="A190" s="69" t="s">
        <v>2496</v>
      </c>
      <c r="B190" s="54" t="s">
        <v>2498</v>
      </c>
      <c r="C190" s="70" t="s">
        <v>1840</v>
      </c>
      <c r="D190" s="70" t="s">
        <v>134</v>
      </c>
      <c r="E190" s="79">
        <v>45217</v>
      </c>
      <c r="F190" s="72">
        <v>160010.08100000001</v>
      </c>
      <c r="G190" s="80">
        <v>9.1492369999999994</v>
      </c>
      <c r="H190" s="72">
        <v>14.639701841000001</v>
      </c>
      <c r="I190" s="73">
        <f t="shared" si="2"/>
        <v>5.893609093327523E-3</v>
      </c>
      <c r="J190" s="73">
        <f>H190/'סכום נכסי הקרן'!$C$41</f>
        <v>4.7320661241524305E-5</v>
      </c>
    </row>
    <row r="191" spans="1:10">
      <c r="A191" s="69" t="s">
        <v>2499</v>
      </c>
      <c r="B191" s="54" t="s">
        <v>2500</v>
      </c>
      <c r="C191" s="70" t="s">
        <v>1840</v>
      </c>
      <c r="D191" s="70" t="s">
        <v>134</v>
      </c>
      <c r="E191" s="79">
        <v>45217</v>
      </c>
      <c r="F191" s="72">
        <v>654251.87100000004</v>
      </c>
      <c r="G191" s="80">
        <v>9.2061609999999998</v>
      </c>
      <c r="H191" s="72">
        <v>60.231482081999999</v>
      </c>
      <c r="I191" s="73">
        <f t="shared" si="2"/>
        <v>2.4247816954093178E-2</v>
      </c>
      <c r="J191" s="73">
        <f>H191/'סכום נכסי הקרן'!$C$41</f>
        <v>1.9468931748971833E-4</v>
      </c>
    </row>
    <row r="192" spans="1:10">
      <c r="A192" s="69" t="s">
        <v>2501</v>
      </c>
      <c r="B192" s="54" t="s">
        <v>2502</v>
      </c>
      <c r="C192" s="70" t="s">
        <v>1840</v>
      </c>
      <c r="D192" s="70" t="s">
        <v>134</v>
      </c>
      <c r="E192" s="79">
        <v>45216</v>
      </c>
      <c r="F192" s="72">
        <v>163492.81907999999</v>
      </c>
      <c r="G192" s="80">
        <v>9.1907370000000004</v>
      </c>
      <c r="H192" s="72">
        <v>15.026195050000002</v>
      </c>
      <c r="I192" s="73">
        <f t="shared" si="2"/>
        <v>6.0492024186432347E-3</v>
      </c>
      <c r="J192" s="73">
        <f>H192/'סכום נכסי הקרן'!$C$41</f>
        <v>4.8569943119931024E-5</v>
      </c>
    </row>
    <row r="193" spans="1:10">
      <c r="A193" s="69" t="s">
        <v>2503</v>
      </c>
      <c r="B193" s="54" t="s">
        <v>2504</v>
      </c>
      <c r="C193" s="70" t="s">
        <v>1840</v>
      </c>
      <c r="D193" s="70" t="s">
        <v>134</v>
      </c>
      <c r="E193" s="79">
        <v>45216</v>
      </c>
      <c r="F193" s="72">
        <v>318188.0367</v>
      </c>
      <c r="G193" s="80">
        <v>9.2021099999999993</v>
      </c>
      <c r="H193" s="72">
        <v>29.280011566000006</v>
      </c>
      <c r="I193" s="73">
        <f t="shared" si="2"/>
        <v>1.1787462906848737E-2</v>
      </c>
      <c r="J193" s="73">
        <f>H193/'סכום נכסי הקרן'!$C$41</f>
        <v>9.4643287377767831E-5</v>
      </c>
    </row>
    <row r="194" spans="1:10">
      <c r="A194" s="69" t="s">
        <v>2503</v>
      </c>
      <c r="B194" s="54" t="s">
        <v>2505</v>
      </c>
      <c r="C194" s="70" t="s">
        <v>1840</v>
      </c>
      <c r="D194" s="70" t="s">
        <v>134</v>
      </c>
      <c r="E194" s="79">
        <v>45216</v>
      </c>
      <c r="F194" s="72">
        <v>120158.04045</v>
      </c>
      <c r="G194" s="80">
        <v>9.2021099999999993</v>
      </c>
      <c r="H194" s="72">
        <v>11.057074462000001</v>
      </c>
      <c r="I194" s="73">
        <f t="shared" si="2"/>
        <v>4.4513252593941762E-3</v>
      </c>
      <c r="J194" s="73">
        <f>H194/'סכום נכסי הקרן'!$C$41</f>
        <v>3.5740350494929975E-5</v>
      </c>
    </row>
    <row r="195" spans="1:10">
      <c r="A195" s="69" t="s">
        <v>2506</v>
      </c>
      <c r="B195" s="54" t="s">
        <v>2507</v>
      </c>
      <c r="C195" s="70" t="s">
        <v>1840</v>
      </c>
      <c r="D195" s="70" t="s">
        <v>134</v>
      </c>
      <c r="E195" s="79">
        <v>45216</v>
      </c>
      <c r="F195" s="72">
        <v>199241.1</v>
      </c>
      <c r="G195" s="80">
        <v>9.3723559999999999</v>
      </c>
      <c r="H195" s="72">
        <v>18.673584294000001</v>
      </c>
      <c r="I195" s="73">
        <f t="shared" si="2"/>
        <v>7.5175578980656924E-3</v>
      </c>
      <c r="J195" s="73">
        <f>H195/'סכום נכסי הקרן'!$C$41</f>
        <v>6.0359586973737386E-5</v>
      </c>
    </row>
    <row r="196" spans="1:10">
      <c r="A196" s="69" t="s">
        <v>2506</v>
      </c>
      <c r="B196" s="54" t="s">
        <v>2508</v>
      </c>
      <c r="C196" s="70" t="s">
        <v>1840</v>
      </c>
      <c r="D196" s="70" t="s">
        <v>134</v>
      </c>
      <c r="E196" s="79">
        <v>45216</v>
      </c>
      <c r="F196" s="72">
        <v>275474.47200000001</v>
      </c>
      <c r="G196" s="80">
        <v>9.3723559999999999</v>
      </c>
      <c r="H196" s="72">
        <v>25.818446958999999</v>
      </c>
      <c r="I196" s="73">
        <f t="shared" si="2"/>
        <v>1.0393916175738371E-2</v>
      </c>
      <c r="J196" s="73">
        <f>H196/'סכום נכסי הקרן'!$C$41</f>
        <v>8.3454294055871833E-5</v>
      </c>
    </row>
    <row r="197" spans="1:10">
      <c r="A197" s="69" t="s">
        <v>2509</v>
      </c>
      <c r="B197" s="54" t="s">
        <v>2510</v>
      </c>
      <c r="C197" s="70" t="s">
        <v>1840</v>
      </c>
      <c r="D197" s="70" t="s">
        <v>134</v>
      </c>
      <c r="E197" s="79">
        <v>45218</v>
      </c>
      <c r="F197" s="72">
        <v>274647.21497999999</v>
      </c>
      <c r="G197" s="80">
        <v>9.4367190000000001</v>
      </c>
      <c r="H197" s="72">
        <v>25.917686305</v>
      </c>
      <c r="I197" s="73">
        <f t="shared" si="2"/>
        <v>1.0433867666441787E-2</v>
      </c>
      <c r="J197" s="73">
        <f>H197/'סכום נכסי הקרן'!$C$41</f>
        <v>8.3775070498240671E-5</v>
      </c>
    </row>
    <row r="198" spans="1:10">
      <c r="A198" s="69" t="s">
        <v>2511</v>
      </c>
      <c r="B198" s="54" t="s">
        <v>2512</v>
      </c>
      <c r="C198" s="70" t="s">
        <v>1840</v>
      </c>
      <c r="D198" s="70" t="s">
        <v>134</v>
      </c>
      <c r="E198" s="79">
        <v>45218</v>
      </c>
      <c r="F198" s="72">
        <v>199340.72055</v>
      </c>
      <c r="G198" s="80">
        <v>9.4367190000000001</v>
      </c>
      <c r="H198" s="72">
        <v>18.811223931000001</v>
      </c>
      <c r="I198" s="73">
        <f t="shared" si="2"/>
        <v>7.5729684675592364E-3</v>
      </c>
      <c r="J198" s="73">
        <f>H198/'סכום נכסי הקרן'!$C$41</f>
        <v>6.0804486651792475E-5</v>
      </c>
    </row>
    <row r="199" spans="1:10">
      <c r="A199" s="69" t="s">
        <v>2513</v>
      </c>
      <c r="B199" s="54" t="s">
        <v>2514</v>
      </c>
      <c r="C199" s="70" t="s">
        <v>1840</v>
      </c>
      <c r="D199" s="70" t="s">
        <v>134</v>
      </c>
      <c r="E199" s="79">
        <v>45223</v>
      </c>
      <c r="F199" s="72">
        <v>80422.370867999998</v>
      </c>
      <c r="G199" s="80">
        <v>9.7182099999999991</v>
      </c>
      <c r="H199" s="72">
        <v>7.8156146589999995</v>
      </c>
      <c r="I199" s="73">
        <f t="shared" si="2"/>
        <v>3.1463876877071625E-3</v>
      </c>
      <c r="J199" s="73">
        <f>H199/'סכום נכסי הקרן'!$C$41</f>
        <v>2.5262813251910303E-5</v>
      </c>
    </row>
    <row r="200" spans="1:10">
      <c r="A200" s="69" t="s">
        <v>2513</v>
      </c>
      <c r="B200" s="54" t="s">
        <v>2515</v>
      </c>
      <c r="C200" s="70" t="s">
        <v>1840</v>
      </c>
      <c r="D200" s="70" t="s">
        <v>134</v>
      </c>
      <c r="E200" s="79">
        <v>45223</v>
      </c>
      <c r="F200" s="72">
        <v>88735.344570000001</v>
      </c>
      <c r="G200" s="80">
        <v>9.7182099999999991</v>
      </c>
      <c r="H200" s="72">
        <v>8.6234868769999995</v>
      </c>
      <c r="I200" s="73">
        <f t="shared" si="2"/>
        <v>3.4716185634424187E-3</v>
      </c>
      <c r="J200" s="73">
        <f>H200/'סכום נכסי הקרן'!$C$41</f>
        <v>2.7874140174385765E-5</v>
      </c>
    </row>
    <row r="201" spans="1:10">
      <c r="A201" s="69" t="s">
        <v>2513</v>
      </c>
      <c r="B201" s="54" t="s">
        <v>2516</v>
      </c>
      <c r="C201" s="70" t="s">
        <v>1840</v>
      </c>
      <c r="D201" s="70" t="s">
        <v>134</v>
      </c>
      <c r="E201" s="79">
        <v>45223</v>
      </c>
      <c r="F201" s="72">
        <v>131450.515014</v>
      </c>
      <c r="G201" s="80">
        <v>9.7182099999999991</v>
      </c>
      <c r="H201" s="72">
        <v>12.77463672</v>
      </c>
      <c r="I201" s="73">
        <f t="shared" si="2"/>
        <v>5.1427765370257632E-3</v>
      </c>
      <c r="J201" s="73">
        <f>H201/'סכום נכסי הקרן'!$C$41</f>
        <v>4.1292115322846294E-5</v>
      </c>
    </row>
    <row r="202" spans="1:10">
      <c r="A202" s="69" t="s">
        <v>2517</v>
      </c>
      <c r="B202" s="54" t="s">
        <v>2518</v>
      </c>
      <c r="C202" s="70" t="s">
        <v>1840</v>
      </c>
      <c r="D202" s="70" t="s">
        <v>134</v>
      </c>
      <c r="E202" s="79">
        <v>45224</v>
      </c>
      <c r="F202" s="72">
        <v>230709.87030000001</v>
      </c>
      <c r="G202" s="80">
        <v>9.9809699999999992</v>
      </c>
      <c r="H202" s="72">
        <v>23.027083286</v>
      </c>
      <c r="I202" s="73">
        <f t="shared" ref="I202:I265" si="3">IFERROR(H202/$H$9,0)</f>
        <v>9.2701770105114122E-3</v>
      </c>
      <c r="J202" s="73">
        <f>H202/'סכום נכסי הקרן'!$C$41</f>
        <v>7.4431625684170401E-5</v>
      </c>
    </row>
    <row r="203" spans="1:10">
      <c r="A203" s="69" t="s">
        <v>2519</v>
      </c>
      <c r="B203" s="54" t="s">
        <v>2520</v>
      </c>
      <c r="C203" s="70" t="s">
        <v>1840</v>
      </c>
      <c r="D203" s="70" t="s">
        <v>134</v>
      </c>
      <c r="E203" s="79">
        <v>45222</v>
      </c>
      <c r="F203" s="72">
        <v>133491.53700000001</v>
      </c>
      <c r="G203" s="80">
        <v>9.9809699999999992</v>
      </c>
      <c r="H203" s="72">
        <v>13.323750459999999</v>
      </c>
      <c r="I203" s="73">
        <f t="shared" si="3"/>
        <v>5.3638371683476117E-3</v>
      </c>
      <c r="J203" s="73">
        <f>H203/'סכום נכסי הקרן'!$C$41</f>
        <v>4.3067043907855744E-5</v>
      </c>
    </row>
    <row r="204" spans="1:10">
      <c r="A204" s="69" t="s">
        <v>2521</v>
      </c>
      <c r="B204" s="54" t="s">
        <v>2522</v>
      </c>
      <c r="C204" s="70" t="s">
        <v>1840</v>
      </c>
      <c r="D204" s="70" t="s">
        <v>134</v>
      </c>
      <c r="E204" s="79">
        <v>45223</v>
      </c>
      <c r="F204" s="72">
        <v>201692.95789999998</v>
      </c>
      <c r="G204" s="80">
        <v>9.8853930000000005</v>
      </c>
      <c r="H204" s="72">
        <v>19.938142268</v>
      </c>
      <c r="I204" s="73">
        <f t="shared" si="3"/>
        <v>8.0266400129578048E-3</v>
      </c>
      <c r="J204" s="73">
        <f>H204/'סכום נכסי הקרן'!$C$41</f>
        <v>6.4447082754582797E-5</v>
      </c>
    </row>
    <row r="205" spans="1:10">
      <c r="A205" s="69" t="s">
        <v>2521</v>
      </c>
      <c r="B205" s="54" t="s">
        <v>2523</v>
      </c>
      <c r="C205" s="70" t="s">
        <v>1840</v>
      </c>
      <c r="D205" s="70" t="s">
        <v>134</v>
      </c>
      <c r="E205" s="79">
        <v>45223</v>
      </c>
      <c r="F205" s="72">
        <v>354068.44730399997</v>
      </c>
      <c r="G205" s="80">
        <v>9.8853930000000005</v>
      </c>
      <c r="H205" s="72">
        <v>35.001058782999998</v>
      </c>
      <c r="I205" s="73">
        <f t="shared" si="3"/>
        <v>1.4090625653444955E-2</v>
      </c>
      <c r="J205" s="73">
        <f>H205/'סכום נכסי הקרן'!$C$41</f>
        <v>1.1313572255457124E-4</v>
      </c>
    </row>
    <row r="206" spans="1:10">
      <c r="A206" s="69" t="s">
        <v>2524</v>
      </c>
      <c r="B206" s="54" t="s">
        <v>2525</v>
      </c>
      <c r="C206" s="70" t="s">
        <v>1840</v>
      </c>
      <c r="D206" s="70" t="s">
        <v>134</v>
      </c>
      <c r="E206" s="79">
        <v>45229</v>
      </c>
      <c r="F206" s="72">
        <v>222541.23975000001</v>
      </c>
      <c r="G206" s="80">
        <v>10.003356999999999</v>
      </c>
      <c r="H206" s="72">
        <v>22.261595515999996</v>
      </c>
      <c r="I206" s="73">
        <f t="shared" si="3"/>
        <v>8.962009144041062E-3</v>
      </c>
      <c r="J206" s="73">
        <f>H206/'סכום נכסי הקרן'!$C$41</f>
        <v>7.1957300192974078E-5</v>
      </c>
    </row>
    <row r="207" spans="1:10">
      <c r="A207" s="69" t="s">
        <v>2526</v>
      </c>
      <c r="B207" s="54" t="s">
        <v>2527</v>
      </c>
      <c r="C207" s="70" t="s">
        <v>1840</v>
      </c>
      <c r="D207" s="70" t="s">
        <v>134</v>
      </c>
      <c r="E207" s="79">
        <v>45223</v>
      </c>
      <c r="F207" s="72">
        <v>230340.26515500003</v>
      </c>
      <c r="G207" s="80">
        <v>9.9413859999999996</v>
      </c>
      <c r="H207" s="72">
        <v>22.899014964999999</v>
      </c>
      <c r="I207" s="73">
        <f t="shared" si="3"/>
        <v>9.2186196339056319E-3</v>
      </c>
      <c r="J207" s="73">
        <f>H207/'סכום נכסי הקרן'!$C$41</f>
        <v>7.4017663863114769E-5</v>
      </c>
    </row>
    <row r="208" spans="1:10">
      <c r="A208" s="69" t="s">
        <v>2528</v>
      </c>
      <c r="B208" s="54" t="s">
        <v>2529</v>
      </c>
      <c r="C208" s="70" t="s">
        <v>1840</v>
      </c>
      <c r="D208" s="70" t="s">
        <v>134</v>
      </c>
      <c r="E208" s="79">
        <v>45222</v>
      </c>
      <c r="F208" s="72">
        <v>156050.05710000001</v>
      </c>
      <c r="G208" s="80">
        <v>10.041998</v>
      </c>
      <c r="H208" s="72">
        <v>15.670543126</v>
      </c>
      <c r="I208" s="73">
        <f t="shared" si="3"/>
        <v>6.3086022152529101E-3</v>
      </c>
      <c r="J208" s="73">
        <f>H208/'סכום נכסי הקרן'!$C$41</f>
        <v>5.0652702547491952E-5</v>
      </c>
    </row>
    <row r="209" spans="1:10">
      <c r="A209" s="69" t="s">
        <v>2530</v>
      </c>
      <c r="B209" s="54" t="s">
        <v>2531</v>
      </c>
      <c r="C209" s="70" t="s">
        <v>1840</v>
      </c>
      <c r="D209" s="70" t="s">
        <v>134</v>
      </c>
      <c r="E209" s="79">
        <v>45222</v>
      </c>
      <c r="F209" s="72">
        <v>120975.3207</v>
      </c>
      <c r="G209" s="80">
        <v>10.086641999999999</v>
      </c>
      <c r="H209" s="72">
        <v>12.202347349</v>
      </c>
      <c r="I209" s="73">
        <f t="shared" si="3"/>
        <v>4.9123859267816211E-3</v>
      </c>
      <c r="J209" s="73">
        <f>H209/'סכום נכסי הקרן'!$C$41</f>
        <v>3.9442274953736279E-5</v>
      </c>
    </row>
    <row r="210" spans="1:10">
      <c r="A210" s="69" t="s">
        <v>2532</v>
      </c>
      <c r="B210" s="54" t="s">
        <v>2533</v>
      </c>
      <c r="C210" s="70" t="s">
        <v>1840</v>
      </c>
      <c r="D210" s="70" t="s">
        <v>134</v>
      </c>
      <c r="E210" s="79">
        <v>45224</v>
      </c>
      <c r="F210" s="72">
        <v>161799.78623200001</v>
      </c>
      <c r="G210" s="80">
        <v>10.130515000000001</v>
      </c>
      <c r="H210" s="72">
        <v>16.391151802</v>
      </c>
      <c r="I210" s="73">
        <f t="shared" si="3"/>
        <v>6.5987027850411672E-3</v>
      </c>
      <c r="J210" s="73">
        <f>H210/'סכום נכסי הקרן'!$C$41</f>
        <v>5.2981963034833275E-5</v>
      </c>
    </row>
    <row r="211" spans="1:10">
      <c r="A211" s="69" t="s">
        <v>2534</v>
      </c>
      <c r="B211" s="54" t="s">
        <v>2535</v>
      </c>
      <c r="C211" s="70" t="s">
        <v>1840</v>
      </c>
      <c r="D211" s="70" t="s">
        <v>134</v>
      </c>
      <c r="E211" s="79">
        <v>45224</v>
      </c>
      <c r="F211" s="72">
        <v>33058.576369000002</v>
      </c>
      <c r="G211" s="80">
        <v>10.132744000000001</v>
      </c>
      <c r="H211" s="72">
        <v>3.3497408840000005</v>
      </c>
      <c r="I211" s="73">
        <f t="shared" si="3"/>
        <v>1.3485290580812026E-3</v>
      </c>
      <c r="J211" s="73">
        <f>H211/'סכום נכסי הקרן'!$C$41</f>
        <v>1.0827539750483105E-5</v>
      </c>
    </row>
    <row r="212" spans="1:10">
      <c r="A212" s="69" t="s">
        <v>2534</v>
      </c>
      <c r="B212" s="54" t="s">
        <v>2536</v>
      </c>
      <c r="C212" s="70" t="s">
        <v>1840</v>
      </c>
      <c r="D212" s="70" t="s">
        <v>134</v>
      </c>
      <c r="E212" s="79">
        <v>45224</v>
      </c>
      <c r="F212" s="72">
        <v>141578.324146</v>
      </c>
      <c r="G212" s="80">
        <v>10.132744000000001</v>
      </c>
      <c r="H212" s="72">
        <v>14.345769020000001</v>
      </c>
      <c r="I212" s="73">
        <f t="shared" si="3"/>
        <v>5.7752784629986004E-3</v>
      </c>
      <c r="J212" s="73">
        <f>H212/'סכום נכסי הקרן'!$C$41</f>
        <v>4.6370567066016388E-5</v>
      </c>
    </row>
    <row r="213" spans="1:10">
      <c r="A213" s="69" t="s">
        <v>2537</v>
      </c>
      <c r="B213" s="54" t="s">
        <v>2538</v>
      </c>
      <c r="C213" s="70" t="s">
        <v>1840</v>
      </c>
      <c r="D213" s="70" t="s">
        <v>134</v>
      </c>
      <c r="E213" s="79">
        <v>45224</v>
      </c>
      <c r="F213" s="72">
        <v>330749.73658999999</v>
      </c>
      <c r="G213" s="80">
        <v>10.177296999999999</v>
      </c>
      <c r="H213" s="72">
        <v>33.661381743</v>
      </c>
      <c r="I213" s="73">
        <f t="shared" si="3"/>
        <v>1.3551302320851265E-2</v>
      </c>
      <c r="J213" s="73">
        <f>H213/'סכום נכסי הקרן'!$C$41</f>
        <v>1.088054155530075E-4</v>
      </c>
    </row>
    <row r="214" spans="1:10">
      <c r="A214" s="69" t="s">
        <v>2539</v>
      </c>
      <c r="B214" s="54" t="s">
        <v>2540</v>
      </c>
      <c r="C214" s="70" t="s">
        <v>1840</v>
      </c>
      <c r="D214" s="70" t="s">
        <v>134</v>
      </c>
      <c r="E214" s="79">
        <v>45224</v>
      </c>
      <c r="F214" s="72">
        <v>44663.213250000001</v>
      </c>
      <c r="G214" s="80">
        <v>10.195105</v>
      </c>
      <c r="H214" s="72">
        <v>4.5534616340000005</v>
      </c>
      <c r="I214" s="73">
        <f t="shared" si="3"/>
        <v>1.8331194981787472E-3</v>
      </c>
      <c r="J214" s="73">
        <f>H214/'סכום נכסי הקרן'!$C$41</f>
        <v>1.4718388243081415E-5</v>
      </c>
    </row>
    <row r="215" spans="1:10">
      <c r="A215" s="69" t="s">
        <v>2541</v>
      </c>
      <c r="B215" s="54" t="s">
        <v>2542</v>
      </c>
      <c r="C215" s="70" t="s">
        <v>1840</v>
      </c>
      <c r="D215" s="70" t="s">
        <v>134</v>
      </c>
      <c r="E215" s="79">
        <v>45286</v>
      </c>
      <c r="F215" s="72">
        <v>196260.803739</v>
      </c>
      <c r="G215" s="80">
        <v>5.4843000000000003E-2</v>
      </c>
      <c r="H215" s="72">
        <v>0.10763592699999999</v>
      </c>
      <c r="I215" s="73">
        <f t="shared" si="3"/>
        <v>4.3331762151011514E-5</v>
      </c>
      <c r="J215" s="73">
        <f>H215/'סכום נכסי הקרן'!$C$41</f>
        <v>3.4791714300627601E-7</v>
      </c>
    </row>
    <row r="216" spans="1:10">
      <c r="A216" s="69" t="s">
        <v>2543</v>
      </c>
      <c r="B216" s="54" t="s">
        <v>2544</v>
      </c>
      <c r="C216" s="70" t="s">
        <v>1840</v>
      </c>
      <c r="D216" s="70" t="s">
        <v>134</v>
      </c>
      <c r="E216" s="79">
        <v>45286</v>
      </c>
      <c r="F216" s="72">
        <v>249786.47748599999</v>
      </c>
      <c r="G216" s="80">
        <v>5.8057999999999998E-2</v>
      </c>
      <c r="H216" s="72">
        <v>0.145022027</v>
      </c>
      <c r="I216" s="73">
        <f t="shared" si="3"/>
        <v>5.8382550843098793E-5</v>
      </c>
      <c r="J216" s="73">
        <f>H216/'סכום נכסי הקרן'!$C$41</f>
        <v>4.6876215695916312E-7</v>
      </c>
    </row>
    <row r="217" spans="1:10">
      <c r="A217" s="69" t="s">
        <v>2545</v>
      </c>
      <c r="B217" s="54" t="s">
        <v>2546</v>
      </c>
      <c r="C217" s="70" t="s">
        <v>1840</v>
      </c>
      <c r="D217" s="70" t="s">
        <v>134</v>
      </c>
      <c r="E217" s="79">
        <v>45260</v>
      </c>
      <c r="F217" s="72">
        <v>32663.336588999999</v>
      </c>
      <c r="G217" s="80">
        <v>-1.4673970000000001</v>
      </c>
      <c r="H217" s="72">
        <v>-0.47930091900000005</v>
      </c>
      <c r="I217" s="73">
        <f t="shared" si="3"/>
        <v>-1.9295558648246917E-4</v>
      </c>
      <c r="J217" s="73">
        <f>H217/'סכום נכסי הקרן'!$C$41</f>
        <v>-1.5492690129269062E-6</v>
      </c>
    </row>
    <row r="218" spans="1:10">
      <c r="A218" s="69" t="s">
        <v>2547</v>
      </c>
      <c r="B218" s="54" t="s">
        <v>2548</v>
      </c>
      <c r="C218" s="70" t="s">
        <v>1840</v>
      </c>
      <c r="D218" s="70" t="s">
        <v>134</v>
      </c>
      <c r="E218" s="79">
        <v>45260</v>
      </c>
      <c r="F218" s="72">
        <v>217755.57725999999</v>
      </c>
      <c r="G218" s="80">
        <v>-1.468316</v>
      </c>
      <c r="H218" s="72">
        <v>-3.1973406829999997</v>
      </c>
      <c r="I218" s="73">
        <f t="shared" si="3"/>
        <v>-1.2871762231537124E-3</v>
      </c>
      <c r="J218" s="73">
        <f>H218/'סכום נכסי הקרן'!$C$41</f>
        <v>-1.0334928742213509E-5</v>
      </c>
    </row>
    <row r="219" spans="1:10">
      <c r="A219" s="69" t="s">
        <v>2549</v>
      </c>
      <c r="B219" s="54" t="s">
        <v>2550</v>
      </c>
      <c r="C219" s="70" t="s">
        <v>1840</v>
      </c>
      <c r="D219" s="70" t="s">
        <v>134</v>
      </c>
      <c r="E219" s="79">
        <v>45260</v>
      </c>
      <c r="F219" s="72">
        <v>290340.76968000003</v>
      </c>
      <c r="G219" s="80">
        <v>-1.46896</v>
      </c>
      <c r="H219" s="72">
        <v>-4.2649887939999997</v>
      </c>
      <c r="I219" s="73">
        <f t="shared" si="3"/>
        <v>-1.7169869313090735E-3</v>
      </c>
      <c r="J219" s="73">
        <f>H219/'סכום נכסי הקרן'!$C$41</f>
        <v>-1.378594264498937E-5</v>
      </c>
    </row>
    <row r="220" spans="1:10">
      <c r="A220" s="69" t="s">
        <v>2551</v>
      </c>
      <c r="B220" s="54" t="s">
        <v>2552</v>
      </c>
      <c r="C220" s="70" t="s">
        <v>1840</v>
      </c>
      <c r="D220" s="70" t="s">
        <v>134</v>
      </c>
      <c r="E220" s="79">
        <v>45260</v>
      </c>
      <c r="F220" s="72">
        <v>58068.153936000002</v>
      </c>
      <c r="G220" s="80">
        <v>-1.47946</v>
      </c>
      <c r="H220" s="72">
        <v>-0.85909488300000003</v>
      </c>
      <c r="I220" s="73">
        <f t="shared" si="3"/>
        <v>-3.4585194899939929E-4</v>
      </c>
      <c r="J220" s="73">
        <f>H220/'סכום נכסי הקרן'!$C$41</f>
        <v>-2.7768965771500343E-6</v>
      </c>
    </row>
    <row r="221" spans="1:10">
      <c r="A221" s="69" t="s">
        <v>2553</v>
      </c>
      <c r="B221" s="54" t="s">
        <v>2554</v>
      </c>
      <c r="C221" s="70" t="s">
        <v>1840</v>
      </c>
      <c r="D221" s="70" t="s">
        <v>134</v>
      </c>
      <c r="E221" s="79">
        <v>45260</v>
      </c>
      <c r="F221" s="72">
        <v>72585.192420000007</v>
      </c>
      <c r="G221" s="80">
        <v>-1.5438559999999999</v>
      </c>
      <c r="H221" s="72">
        <v>-1.1206110460000001</v>
      </c>
      <c r="I221" s="73">
        <f t="shared" si="3"/>
        <v>-4.5113237431464891E-4</v>
      </c>
      <c r="J221" s="73">
        <f>H221/'סכום נכסי הקרן'!$C$41</f>
        <v>-3.6222087216807693E-6</v>
      </c>
    </row>
    <row r="222" spans="1:10">
      <c r="A222" s="69" t="s">
        <v>2555</v>
      </c>
      <c r="B222" s="54" t="s">
        <v>2556</v>
      </c>
      <c r="C222" s="70" t="s">
        <v>1840</v>
      </c>
      <c r="D222" s="70" t="s">
        <v>134</v>
      </c>
      <c r="E222" s="79">
        <v>45251</v>
      </c>
      <c r="F222" s="72">
        <v>87102.230903999996</v>
      </c>
      <c r="G222" s="80">
        <v>-2.105321</v>
      </c>
      <c r="H222" s="72">
        <v>-1.8337817350000001</v>
      </c>
      <c r="I222" s="73">
        <f t="shared" si="3"/>
        <v>-7.3823858067287545E-4</v>
      </c>
      <c r="J222" s="73">
        <f>H222/'סכום נכסי הקרן'!$C$41</f>
        <v>-5.9274270210753333E-6</v>
      </c>
    </row>
    <row r="223" spans="1:10">
      <c r="A223" s="69" t="s">
        <v>2557</v>
      </c>
      <c r="B223" s="54" t="s">
        <v>2558</v>
      </c>
      <c r="C223" s="70" t="s">
        <v>1840</v>
      </c>
      <c r="D223" s="70" t="s">
        <v>134</v>
      </c>
      <c r="E223" s="79">
        <v>45181</v>
      </c>
      <c r="F223" s="72">
        <v>181462.98105</v>
      </c>
      <c r="G223" s="80">
        <v>-3.9470640000000001</v>
      </c>
      <c r="H223" s="72">
        <v>-7.1624594340000005</v>
      </c>
      <c r="I223" s="73">
        <f t="shared" si="3"/>
        <v>-2.8834423343644042E-3</v>
      </c>
      <c r="J223" s="73">
        <f>H223/'סכום נכסי הקרן'!$C$41</f>
        <v>-2.3151586023648301E-5</v>
      </c>
    </row>
    <row r="224" spans="1:10">
      <c r="A224" s="69" t="s">
        <v>2559</v>
      </c>
      <c r="B224" s="54" t="s">
        <v>2560</v>
      </c>
      <c r="C224" s="70" t="s">
        <v>1840</v>
      </c>
      <c r="D224" s="70" t="s">
        <v>134</v>
      </c>
      <c r="E224" s="79">
        <v>45189</v>
      </c>
      <c r="F224" s="72">
        <v>178418.91248999999</v>
      </c>
      <c r="G224" s="80">
        <v>-4.3606290000000003</v>
      </c>
      <c r="H224" s="72">
        <v>-7.7801861589999994</v>
      </c>
      <c r="I224" s="73">
        <f t="shared" si="3"/>
        <v>-3.1321249839970241E-3</v>
      </c>
      <c r="J224" s="73">
        <f>H224/'סכום נכסי הקרן'!$C$41</f>
        <v>-2.5148295889124939E-5</v>
      </c>
    </row>
    <row r="225" spans="1:10">
      <c r="A225" s="69" t="s">
        <v>2561</v>
      </c>
      <c r="B225" s="54" t="s">
        <v>2562</v>
      </c>
      <c r="C225" s="70" t="s">
        <v>1840</v>
      </c>
      <c r="D225" s="70" t="s">
        <v>134</v>
      </c>
      <c r="E225" s="79">
        <v>45187</v>
      </c>
      <c r="F225" s="72">
        <v>201613.37111400001</v>
      </c>
      <c r="G225" s="80">
        <v>-4.9680540000000004</v>
      </c>
      <c r="H225" s="72">
        <v>-10.016261952000001</v>
      </c>
      <c r="I225" s="73">
        <f t="shared" si="3"/>
        <v>-4.0323179503651265E-3</v>
      </c>
      <c r="J225" s="73">
        <f>H225/'סכום נכסי הקרן'!$C$41</f>
        <v>-3.2376078685533183E-5</v>
      </c>
    </row>
    <row r="226" spans="1:10">
      <c r="A226" s="69" t="s">
        <v>2563</v>
      </c>
      <c r="B226" s="54" t="s">
        <v>2564</v>
      </c>
      <c r="C226" s="70" t="s">
        <v>1840</v>
      </c>
      <c r="D226" s="70" t="s">
        <v>134</v>
      </c>
      <c r="E226" s="79">
        <v>45237</v>
      </c>
      <c r="F226" s="72">
        <v>428252.63527799991</v>
      </c>
      <c r="G226" s="80">
        <v>-6.4899829999999996</v>
      </c>
      <c r="H226" s="72">
        <v>-27.793521282999997</v>
      </c>
      <c r="I226" s="73">
        <f t="shared" si="3"/>
        <v>-1.1189035920822536E-2</v>
      </c>
      <c r="J226" s="73">
        <f>H226/'סכום נכסי הקרן'!$C$41</f>
        <v>-8.9838428379638392E-5</v>
      </c>
    </row>
    <row r="227" spans="1:10">
      <c r="A227" s="69" t="s">
        <v>2565</v>
      </c>
      <c r="B227" s="54" t="s">
        <v>2566</v>
      </c>
      <c r="C227" s="70" t="s">
        <v>1840</v>
      </c>
      <c r="D227" s="70" t="s">
        <v>134</v>
      </c>
      <c r="E227" s="79">
        <v>45231</v>
      </c>
      <c r="F227" s="72">
        <v>108877.78863</v>
      </c>
      <c r="G227" s="80">
        <v>-10.352789</v>
      </c>
      <c r="H227" s="72">
        <v>-11.271888014</v>
      </c>
      <c r="I227" s="73">
        <f t="shared" si="3"/>
        <v>-4.5378042817941777E-3</v>
      </c>
      <c r="J227" s="73">
        <f>H227/'סכום נכסי הקרן'!$C$41</f>
        <v>-3.6434703387815546E-5</v>
      </c>
    </row>
    <row r="228" spans="1:10">
      <c r="A228" s="69" t="s">
        <v>2567</v>
      </c>
      <c r="B228" s="54" t="s">
        <v>2568</v>
      </c>
      <c r="C228" s="70" t="s">
        <v>1840</v>
      </c>
      <c r="D228" s="70" t="s">
        <v>134</v>
      </c>
      <c r="E228" s="79">
        <v>45224</v>
      </c>
      <c r="F228" s="72">
        <v>145170.38484000001</v>
      </c>
      <c r="G228" s="80">
        <v>-11.477686</v>
      </c>
      <c r="H228" s="72">
        <v>-16.662200767999998</v>
      </c>
      <c r="I228" s="73">
        <f t="shared" si="3"/>
        <v>-6.7078208987913241E-3</v>
      </c>
      <c r="J228" s="73">
        <f>H228/'סכום נכסי הקרן'!$C$41</f>
        <v>-5.3858088548812683E-5</v>
      </c>
    </row>
    <row r="229" spans="1:10">
      <c r="A229" s="69" t="s">
        <v>2569</v>
      </c>
      <c r="B229" s="54" t="s">
        <v>2570</v>
      </c>
      <c r="C229" s="70" t="s">
        <v>1840</v>
      </c>
      <c r="D229" s="70" t="s">
        <v>134</v>
      </c>
      <c r="E229" s="79">
        <v>45260</v>
      </c>
      <c r="F229" s="72">
        <v>2373800</v>
      </c>
      <c r="G229" s="80">
        <v>1.236327</v>
      </c>
      <c r="H229" s="72">
        <v>29.347919999999998</v>
      </c>
      <c r="I229" s="73">
        <f t="shared" si="3"/>
        <v>1.1814801289042772E-2</v>
      </c>
      <c r="J229" s="73">
        <f>H229/'סכום נכסי הקרן'!$C$41</f>
        <v>9.4862791301799707E-5</v>
      </c>
    </row>
    <row r="230" spans="1:10">
      <c r="A230" s="69" t="s">
        <v>2571</v>
      </c>
      <c r="B230" s="54" t="s">
        <v>2572</v>
      </c>
      <c r="C230" s="70" t="s">
        <v>1840</v>
      </c>
      <c r="D230" s="70" t="s">
        <v>134</v>
      </c>
      <c r="E230" s="79">
        <v>45260</v>
      </c>
      <c r="F230" s="72">
        <v>3778427.25</v>
      </c>
      <c r="G230" s="80">
        <v>-1.2889619999999999</v>
      </c>
      <c r="H230" s="72">
        <v>-48.702489999999997</v>
      </c>
      <c r="I230" s="73">
        <f t="shared" si="3"/>
        <v>-1.9606508455508695E-2</v>
      </c>
      <c r="J230" s="73">
        <f>H230/'סכום נכסי הקרן'!$C$41</f>
        <v>-1.5742356339897297E-4</v>
      </c>
    </row>
    <row r="231" spans="1:10">
      <c r="A231" s="119" t="s">
        <v>3308</v>
      </c>
      <c r="B231" s="118" t="s">
        <v>3308</v>
      </c>
      <c r="C231" s="118" t="s">
        <v>3308</v>
      </c>
      <c r="D231" s="118" t="s">
        <v>3308</v>
      </c>
      <c r="E231" s="118" t="s">
        <v>3308</v>
      </c>
      <c r="F231" s="118" t="s">
        <v>3308</v>
      </c>
      <c r="G231" s="118" t="s">
        <v>3308</v>
      </c>
      <c r="H231" s="118" t="s">
        <v>3308</v>
      </c>
      <c r="I231" s="118" t="s">
        <v>3308</v>
      </c>
      <c r="J231" s="118" t="s">
        <v>3308</v>
      </c>
    </row>
    <row r="232" spans="1:10">
      <c r="A232" s="68" t="s">
        <v>185</v>
      </c>
      <c r="B232" s="117" t="s">
        <v>3308</v>
      </c>
      <c r="C232" s="117" t="s">
        <v>3308</v>
      </c>
      <c r="D232" s="117" t="s">
        <v>3308</v>
      </c>
      <c r="E232" s="117" t="s">
        <v>3308</v>
      </c>
      <c r="F232" s="117" t="s">
        <v>3308</v>
      </c>
      <c r="G232" s="117" t="s">
        <v>3308</v>
      </c>
      <c r="H232" s="66">
        <v>-112.638367385</v>
      </c>
      <c r="I232" s="67">
        <f t="shared" si="3"/>
        <v>-4.534563022442379E-2</v>
      </c>
      <c r="J232" s="67">
        <f>H232/'סכום נכסי הקרן'!$C$41</f>
        <v>-3.640867883590625E-4</v>
      </c>
    </row>
    <row r="233" spans="1:10">
      <c r="A233" s="69" t="s">
        <v>2573</v>
      </c>
      <c r="B233" s="54" t="s">
        <v>2574</v>
      </c>
      <c r="C233" s="70" t="s">
        <v>1840</v>
      </c>
      <c r="D233" s="70" t="s">
        <v>138</v>
      </c>
      <c r="E233" s="79">
        <v>45166</v>
      </c>
      <c r="F233" s="72">
        <v>27398.971935000001</v>
      </c>
      <c r="G233" s="80">
        <v>5.5743410000000004</v>
      </c>
      <c r="H233" s="72">
        <v>1.52731214</v>
      </c>
      <c r="I233" s="73">
        <f t="shared" si="3"/>
        <v>6.1486093189713883E-4</v>
      </c>
      <c r="J233" s="73">
        <f>H233/'סכום נכסי הקרן'!$C$41</f>
        <v>4.9368095861486981E-6</v>
      </c>
    </row>
    <row r="234" spans="1:10">
      <c r="A234" s="69" t="s">
        <v>2575</v>
      </c>
      <c r="B234" s="54" t="s">
        <v>2576</v>
      </c>
      <c r="C234" s="70" t="s">
        <v>1840</v>
      </c>
      <c r="D234" s="70" t="s">
        <v>138</v>
      </c>
      <c r="E234" s="79">
        <v>45166</v>
      </c>
      <c r="F234" s="72">
        <v>35618.663516000001</v>
      </c>
      <c r="G234" s="80">
        <v>5.4278130000000004</v>
      </c>
      <c r="H234" s="72">
        <v>1.9333145730000001</v>
      </c>
      <c r="I234" s="73">
        <f t="shared" si="3"/>
        <v>7.7830822454216786E-4</v>
      </c>
      <c r="J234" s="73">
        <f>H234/'סכום נכסי הקרן'!$C$41</f>
        <v>6.2491521327312815E-6</v>
      </c>
    </row>
    <row r="235" spans="1:10">
      <c r="A235" s="69" t="s">
        <v>2577</v>
      </c>
      <c r="B235" s="54" t="s">
        <v>2578</v>
      </c>
      <c r="C235" s="70" t="s">
        <v>1840</v>
      </c>
      <c r="D235" s="70" t="s">
        <v>138</v>
      </c>
      <c r="E235" s="79">
        <v>45168</v>
      </c>
      <c r="F235" s="72">
        <v>139670.46095099999</v>
      </c>
      <c r="G235" s="80">
        <v>4.8519600000000001</v>
      </c>
      <c r="H235" s="72">
        <v>6.7767542219999992</v>
      </c>
      <c r="I235" s="73">
        <f t="shared" si="3"/>
        <v>2.7281662386162853E-3</v>
      </c>
      <c r="J235" s="73">
        <f>H235/'סכום נכסי הקרן'!$C$41</f>
        <v>2.1904851228474656E-5</v>
      </c>
    </row>
    <row r="236" spans="1:10">
      <c r="A236" s="69" t="s">
        <v>2579</v>
      </c>
      <c r="B236" s="54" t="s">
        <v>2580</v>
      </c>
      <c r="C236" s="70" t="s">
        <v>1840</v>
      </c>
      <c r="D236" s="70" t="s">
        <v>138</v>
      </c>
      <c r="E236" s="79">
        <v>45168</v>
      </c>
      <c r="F236" s="72">
        <v>35618.663516000001</v>
      </c>
      <c r="G236" s="80">
        <v>4.2365430000000002</v>
      </c>
      <c r="H236" s="72">
        <v>1.5090000669999999</v>
      </c>
      <c r="I236" s="73">
        <f t="shared" si="3"/>
        <v>6.0748891017684491E-4</v>
      </c>
      <c r="J236" s="73">
        <f>H236/'סכום נכסי הקרן'!$C$41</f>
        <v>4.8776185307245882E-6</v>
      </c>
    </row>
    <row r="237" spans="1:10">
      <c r="A237" s="69" t="s">
        <v>2581</v>
      </c>
      <c r="B237" s="54" t="s">
        <v>2582</v>
      </c>
      <c r="C237" s="70" t="s">
        <v>1840</v>
      </c>
      <c r="D237" s="70" t="s">
        <v>134</v>
      </c>
      <c r="E237" s="79">
        <v>45166</v>
      </c>
      <c r="F237" s="72">
        <v>128249.20479699998</v>
      </c>
      <c r="G237" s="80">
        <v>2.4334359999999999</v>
      </c>
      <c r="H237" s="72">
        <v>3.1208626810000002</v>
      </c>
      <c r="I237" s="73">
        <f t="shared" si="3"/>
        <v>1.2563879289027736E-3</v>
      </c>
      <c r="J237" s="73">
        <f>H237/'סכום נכסי הקרן'!$C$41</f>
        <v>1.0087724962766634E-5</v>
      </c>
    </row>
    <row r="238" spans="1:10">
      <c r="A238" s="69" t="s">
        <v>2583</v>
      </c>
      <c r="B238" s="54" t="s">
        <v>2584</v>
      </c>
      <c r="C238" s="70" t="s">
        <v>1840</v>
      </c>
      <c r="D238" s="70" t="s">
        <v>134</v>
      </c>
      <c r="E238" s="79">
        <v>45167</v>
      </c>
      <c r="F238" s="72">
        <v>90896.244913000002</v>
      </c>
      <c r="G238" s="80">
        <v>2.709524</v>
      </c>
      <c r="H238" s="72">
        <v>2.4628556540000002</v>
      </c>
      <c r="I238" s="73">
        <f t="shared" si="3"/>
        <v>9.91489351054708E-4</v>
      </c>
      <c r="J238" s="73">
        <f>H238/'סכום נכסי הקרן'!$C$41</f>
        <v>7.9608150053516383E-6</v>
      </c>
    </row>
    <row r="239" spans="1:10">
      <c r="A239" s="69" t="s">
        <v>2585</v>
      </c>
      <c r="B239" s="54" t="s">
        <v>2586</v>
      </c>
      <c r="C239" s="70" t="s">
        <v>1840</v>
      </c>
      <c r="D239" s="70" t="s">
        <v>136</v>
      </c>
      <c r="E239" s="79">
        <v>45236</v>
      </c>
      <c r="F239" s="72">
        <v>150974.279388</v>
      </c>
      <c r="G239" s="80">
        <v>2.554541</v>
      </c>
      <c r="H239" s="72">
        <v>3.8566992690000004</v>
      </c>
      <c r="I239" s="73">
        <f t="shared" si="3"/>
        <v>1.5526189077396805E-3</v>
      </c>
      <c r="J239" s="73">
        <f>H239/'סכום נכסי הקרן'!$C$41</f>
        <v>1.2466207413300518E-5</v>
      </c>
    </row>
    <row r="240" spans="1:10">
      <c r="A240" s="69" t="s">
        <v>2587</v>
      </c>
      <c r="B240" s="54" t="s">
        <v>2588</v>
      </c>
      <c r="C240" s="70" t="s">
        <v>1840</v>
      </c>
      <c r="D240" s="70" t="s">
        <v>136</v>
      </c>
      <c r="E240" s="79">
        <v>45259</v>
      </c>
      <c r="F240" s="72">
        <v>355208.59024599998</v>
      </c>
      <c r="G240" s="80">
        <v>0.51429800000000003</v>
      </c>
      <c r="H240" s="72">
        <v>1.8268314579999998</v>
      </c>
      <c r="I240" s="73">
        <f t="shared" si="3"/>
        <v>7.3544055813298814E-4</v>
      </c>
      <c r="J240" s="73">
        <f>H240/'סכום נכסי הקרן'!$C$41</f>
        <v>5.9049612832465286E-6</v>
      </c>
    </row>
    <row r="241" spans="1:10">
      <c r="A241" s="69" t="s">
        <v>2587</v>
      </c>
      <c r="B241" s="54" t="s">
        <v>2589</v>
      </c>
      <c r="C241" s="70" t="s">
        <v>1840</v>
      </c>
      <c r="D241" s="70" t="s">
        <v>136</v>
      </c>
      <c r="E241" s="79">
        <v>45259</v>
      </c>
      <c r="F241" s="72">
        <v>99771.239101999992</v>
      </c>
      <c r="G241" s="80">
        <v>0.51429800000000003</v>
      </c>
      <c r="H241" s="72">
        <v>0.51312171600000001</v>
      </c>
      <c r="I241" s="73">
        <f t="shared" si="3"/>
        <v>2.0657106573933144E-4</v>
      </c>
      <c r="J241" s="73">
        <f>H241/'סכום נכסי הקרן'!$C$41</f>
        <v>1.6585897146145055E-6</v>
      </c>
    </row>
    <row r="242" spans="1:10">
      <c r="A242" s="69" t="s">
        <v>2590</v>
      </c>
      <c r="B242" s="54" t="s">
        <v>2591</v>
      </c>
      <c r="C242" s="70" t="s">
        <v>1840</v>
      </c>
      <c r="D242" s="70" t="s">
        <v>136</v>
      </c>
      <c r="E242" s="79">
        <v>45259</v>
      </c>
      <c r="F242" s="72">
        <v>9874.6840979999997</v>
      </c>
      <c r="G242" s="80">
        <v>0.51928099999999999</v>
      </c>
      <c r="H242" s="72">
        <v>5.1277386000000001E-2</v>
      </c>
      <c r="I242" s="73">
        <f t="shared" si="3"/>
        <v>2.0643102687057342E-5</v>
      </c>
      <c r="J242" s="73">
        <f>H242/'סכום נכסי הקרן'!$C$41</f>
        <v>1.6574653217740221E-7</v>
      </c>
    </row>
    <row r="243" spans="1:10">
      <c r="A243" s="69" t="s">
        <v>2590</v>
      </c>
      <c r="B243" s="54" t="s">
        <v>2592</v>
      </c>
      <c r="C243" s="70" t="s">
        <v>1840</v>
      </c>
      <c r="D243" s="70" t="s">
        <v>136</v>
      </c>
      <c r="E243" s="79">
        <v>45259</v>
      </c>
      <c r="F243" s="72">
        <v>187471.200407</v>
      </c>
      <c r="G243" s="80">
        <v>0.51928099999999999</v>
      </c>
      <c r="H243" s="72">
        <v>0.97350276199999997</v>
      </c>
      <c r="I243" s="73">
        <f t="shared" si="3"/>
        <v>3.9190994412429569E-4</v>
      </c>
      <c r="J243" s="73">
        <f>H243/'סכום נכסי הקרן'!$C$41</f>
        <v>3.1467030489156163E-6</v>
      </c>
    </row>
    <row r="244" spans="1:10">
      <c r="A244" s="69" t="s">
        <v>2593</v>
      </c>
      <c r="B244" s="54" t="s">
        <v>2594</v>
      </c>
      <c r="C244" s="70" t="s">
        <v>1840</v>
      </c>
      <c r="D244" s="70" t="s">
        <v>136</v>
      </c>
      <c r="E244" s="79">
        <v>45117</v>
      </c>
      <c r="F244" s="72">
        <v>50577.650258000001</v>
      </c>
      <c r="G244" s="80">
        <v>2.2453000000000001E-2</v>
      </c>
      <c r="H244" s="72">
        <v>1.1355989999999998E-2</v>
      </c>
      <c r="I244" s="73">
        <f t="shared" si="3"/>
        <v>4.5716618176128602E-6</v>
      </c>
      <c r="J244" s="73">
        <f>H244/'סכום נכסי הקרן'!$C$41</f>
        <v>3.6706550562878878E-8</v>
      </c>
    </row>
    <row r="245" spans="1:10">
      <c r="A245" s="69" t="s">
        <v>2595</v>
      </c>
      <c r="B245" s="54" t="s">
        <v>2596</v>
      </c>
      <c r="C245" s="70" t="s">
        <v>1840</v>
      </c>
      <c r="D245" s="70" t="s">
        <v>137</v>
      </c>
      <c r="E245" s="79">
        <v>45215</v>
      </c>
      <c r="F245" s="72">
        <v>27527.327233000004</v>
      </c>
      <c r="G245" s="80">
        <v>4.3419639999999999</v>
      </c>
      <c r="H245" s="72">
        <v>1.195226524</v>
      </c>
      <c r="I245" s="73">
        <f t="shared" si="3"/>
        <v>4.8117085900647517E-4</v>
      </c>
      <c r="J245" s="73">
        <f>H245/'סכום נכסי הקרן'!$C$41</f>
        <v>3.8633921690050771E-6</v>
      </c>
    </row>
    <row r="246" spans="1:10">
      <c r="A246" s="69" t="s">
        <v>2597</v>
      </c>
      <c r="B246" s="54" t="s">
        <v>2598</v>
      </c>
      <c r="C246" s="70" t="s">
        <v>1840</v>
      </c>
      <c r="D246" s="70" t="s">
        <v>137</v>
      </c>
      <c r="E246" s="79">
        <v>45215</v>
      </c>
      <c r="F246" s="72">
        <v>15396.512231999999</v>
      </c>
      <c r="G246" s="80">
        <v>4.3319080000000003</v>
      </c>
      <c r="H246" s="72">
        <v>0.666962689</v>
      </c>
      <c r="I246" s="73">
        <f t="shared" si="3"/>
        <v>2.6850392251786956E-4</v>
      </c>
      <c r="J246" s="73">
        <f>H246/'סכום נכסי הקרן'!$C$41</f>
        <v>2.1558578043246044E-6</v>
      </c>
    </row>
    <row r="247" spans="1:10">
      <c r="A247" s="69" t="s">
        <v>2599</v>
      </c>
      <c r="B247" s="54" t="s">
        <v>2600</v>
      </c>
      <c r="C247" s="70" t="s">
        <v>1840</v>
      </c>
      <c r="D247" s="70" t="s">
        <v>137</v>
      </c>
      <c r="E247" s="79">
        <v>45167</v>
      </c>
      <c r="F247" s="72">
        <v>101138.11282900001</v>
      </c>
      <c r="G247" s="80">
        <v>1.3060719999999999</v>
      </c>
      <c r="H247" s="72">
        <v>1.3209363639999998</v>
      </c>
      <c r="I247" s="73">
        <f t="shared" si="3"/>
        <v>5.3177876510944119E-4</v>
      </c>
      <c r="J247" s="73">
        <f>H247/'סכום נכסי הקרן'!$C$41</f>
        <v>4.2697305506179013E-6</v>
      </c>
    </row>
    <row r="248" spans="1:10">
      <c r="A248" s="69" t="s">
        <v>2601</v>
      </c>
      <c r="B248" s="54" t="s">
        <v>2602</v>
      </c>
      <c r="C248" s="70" t="s">
        <v>1840</v>
      </c>
      <c r="D248" s="70" t="s">
        <v>134</v>
      </c>
      <c r="E248" s="79">
        <v>45127</v>
      </c>
      <c r="F248" s="72">
        <v>76344.319182000007</v>
      </c>
      <c r="G248" s="80">
        <v>-4.0532329999999996</v>
      </c>
      <c r="H248" s="72">
        <v>-3.0944130700000003</v>
      </c>
      <c r="I248" s="73">
        <f t="shared" si="3"/>
        <v>-1.2457399205213456E-3</v>
      </c>
      <c r="J248" s="73">
        <f>H248/'סכום נכסי הקרן'!$C$41</f>
        <v>-1.0002230524717642E-5</v>
      </c>
    </row>
    <row r="249" spans="1:10">
      <c r="A249" s="69" t="s">
        <v>2603</v>
      </c>
      <c r="B249" s="54" t="s">
        <v>2604</v>
      </c>
      <c r="C249" s="70" t="s">
        <v>1840</v>
      </c>
      <c r="D249" s="70" t="s">
        <v>134</v>
      </c>
      <c r="E249" s="79">
        <v>45127</v>
      </c>
      <c r="F249" s="72">
        <v>198662.67652099996</v>
      </c>
      <c r="G249" s="80">
        <v>-4.0279160000000003</v>
      </c>
      <c r="H249" s="72">
        <v>-8.0019654889999998</v>
      </c>
      <c r="I249" s="73">
        <f t="shared" si="3"/>
        <v>-3.2214082692849436E-3</v>
      </c>
      <c r="J249" s="73">
        <f>H249/'סכום נכסי הקרן'!$C$41</f>
        <v>-2.5865164624518895E-5</v>
      </c>
    </row>
    <row r="250" spans="1:10">
      <c r="A250" s="69" t="s">
        <v>2605</v>
      </c>
      <c r="B250" s="54" t="s">
        <v>2606</v>
      </c>
      <c r="C250" s="70" t="s">
        <v>1840</v>
      </c>
      <c r="D250" s="70" t="s">
        <v>134</v>
      </c>
      <c r="E250" s="79">
        <v>45127</v>
      </c>
      <c r="F250" s="72">
        <v>173293.09030700001</v>
      </c>
      <c r="G250" s="80">
        <v>-4.0217799999999997</v>
      </c>
      <c r="H250" s="72">
        <v>-6.9694673150000002</v>
      </c>
      <c r="I250" s="73">
        <f t="shared" si="3"/>
        <v>-2.8057481217477584E-3</v>
      </c>
      <c r="J250" s="73">
        <f>H250/'סכום נכסי הקרן'!$C$41</f>
        <v>-2.2527767671015846E-5</v>
      </c>
    </row>
    <row r="251" spans="1:10">
      <c r="A251" s="69" t="s">
        <v>2607</v>
      </c>
      <c r="B251" s="54" t="s">
        <v>2608</v>
      </c>
      <c r="C251" s="70" t="s">
        <v>1840</v>
      </c>
      <c r="D251" s="70" t="s">
        <v>134</v>
      </c>
      <c r="E251" s="79">
        <v>45168</v>
      </c>
      <c r="F251" s="72">
        <v>56761.575599999996</v>
      </c>
      <c r="G251" s="80">
        <v>1.343831</v>
      </c>
      <c r="H251" s="72">
        <v>0.76277944200000003</v>
      </c>
      <c r="I251" s="73">
        <f t="shared" si="3"/>
        <v>3.0707755556771748E-4</v>
      </c>
      <c r="J251" s="73">
        <f>H251/'סכום נכסי הקרן'!$C$41</f>
        <v>2.4655712233013189E-6</v>
      </c>
    </row>
    <row r="252" spans="1:10">
      <c r="A252" s="69" t="s">
        <v>2609</v>
      </c>
      <c r="B252" s="54" t="s">
        <v>2610</v>
      </c>
      <c r="C252" s="70" t="s">
        <v>1840</v>
      </c>
      <c r="D252" s="70" t="s">
        <v>134</v>
      </c>
      <c r="E252" s="79">
        <v>45166</v>
      </c>
      <c r="F252" s="72">
        <v>113523.15119999999</v>
      </c>
      <c r="G252" s="80">
        <v>1.404498</v>
      </c>
      <c r="H252" s="72">
        <v>1.5944299249999998</v>
      </c>
      <c r="I252" s="73">
        <f t="shared" si="3"/>
        <v>6.41881016889046E-4</v>
      </c>
      <c r="J252" s="73">
        <f>H252/'סכום נכסי הקרן'!$C$41</f>
        <v>5.1537578547515168E-6</v>
      </c>
    </row>
    <row r="253" spans="1:10">
      <c r="A253" s="69" t="s">
        <v>2611</v>
      </c>
      <c r="B253" s="54" t="s">
        <v>2612</v>
      </c>
      <c r="C253" s="70" t="s">
        <v>1840</v>
      </c>
      <c r="D253" s="70" t="s">
        <v>134</v>
      </c>
      <c r="E253" s="79">
        <v>45166</v>
      </c>
      <c r="F253" s="72">
        <v>34056.945359999998</v>
      </c>
      <c r="G253" s="80">
        <v>1.4403109999999999</v>
      </c>
      <c r="H253" s="72">
        <v>0.49052598700000005</v>
      </c>
      <c r="I253" s="73">
        <f t="shared" si="3"/>
        <v>1.9747454209758576E-4</v>
      </c>
      <c r="J253" s="73">
        <f>H253/'סכום נכסי הקרן'!$C$41</f>
        <v>1.5855523775753211E-6</v>
      </c>
    </row>
    <row r="254" spans="1:10">
      <c r="A254" s="69" t="s">
        <v>2613</v>
      </c>
      <c r="B254" s="54" t="s">
        <v>2614</v>
      </c>
      <c r="C254" s="70" t="s">
        <v>1840</v>
      </c>
      <c r="D254" s="70" t="s">
        <v>134</v>
      </c>
      <c r="E254" s="79">
        <v>45168</v>
      </c>
      <c r="F254" s="72">
        <v>45409.260479999997</v>
      </c>
      <c r="G254" s="80">
        <v>1.4437530000000001</v>
      </c>
      <c r="H254" s="72">
        <v>0.65559774800000004</v>
      </c>
      <c r="I254" s="73">
        <f t="shared" si="3"/>
        <v>2.6392865723240145E-4</v>
      </c>
      <c r="J254" s="73">
        <f>H254/'סכום נכסי הקרן'!$C$41</f>
        <v>2.1191223209840382E-6</v>
      </c>
    </row>
    <row r="255" spans="1:10">
      <c r="A255" s="69" t="s">
        <v>2615</v>
      </c>
      <c r="B255" s="54" t="s">
        <v>2616</v>
      </c>
      <c r="C255" s="70" t="s">
        <v>1840</v>
      </c>
      <c r="D255" s="70" t="s">
        <v>134</v>
      </c>
      <c r="E255" s="79">
        <v>45189</v>
      </c>
      <c r="F255" s="72">
        <v>42571.181700000001</v>
      </c>
      <c r="G255" s="80">
        <v>2.8150200000000001</v>
      </c>
      <c r="H255" s="72">
        <v>1.198387487</v>
      </c>
      <c r="I255" s="73">
        <f t="shared" si="3"/>
        <v>4.8244339040655451E-4</v>
      </c>
      <c r="J255" s="73">
        <f>H255/'סכום נכסי הקרן'!$C$41</f>
        <v>3.8736095122914745E-6</v>
      </c>
    </row>
    <row r="256" spans="1:10">
      <c r="A256" s="69" t="s">
        <v>2617</v>
      </c>
      <c r="B256" s="54" t="s">
        <v>2618</v>
      </c>
      <c r="C256" s="70" t="s">
        <v>1840</v>
      </c>
      <c r="D256" s="70" t="s">
        <v>134</v>
      </c>
      <c r="E256" s="79">
        <v>45189</v>
      </c>
      <c r="F256" s="72">
        <v>42571.181700000001</v>
      </c>
      <c r="G256" s="80">
        <v>2.851823</v>
      </c>
      <c r="H256" s="72">
        <v>1.2140549550000002</v>
      </c>
      <c r="I256" s="73">
        <f t="shared" si="3"/>
        <v>4.8875075464642015E-4</v>
      </c>
      <c r="J256" s="73">
        <f>H256/'סכום נכסי הקרן'!$C$41</f>
        <v>3.924252274951031E-6</v>
      </c>
    </row>
    <row r="257" spans="1:10">
      <c r="A257" s="69" t="s">
        <v>2619</v>
      </c>
      <c r="B257" s="54" t="s">
        <v>2620</v>
      </c>
      <c r="C257" s="70" t="s">
        <v>1840</v>
      </c>
      <c r="D257" s="70" t="s">
        <v>134</v>
      </c>
      <c r="E257" s="79">
        <v>45195</v>
      </c>
      <c r="F257" s="72">
        <v>42571.181700000001</v>
      </c>
      <c r="G257" s="80">
        <v>3.4983240000000002</v>
      </c>
      <c r="H257" s="72">
        <v>1.4892776889999999</v>
      </c>
      <c r="I257" s="73">
        <f t="shared" si="3"/>
        <v>5.9954913192280211E-4</v>
      </c>
      <c r="J257" s="73">
        <f>H257/'סכום נכסי הקרן'!$C$41</f>
        <v>4.8138688739111176E-6</v>
      </c>
    </row>
    <row r="258" spans="1:10">
      <c r="A258" s="69" t="s">
        <v>2621</v>
      </c>
      <c r="B258" s="54" t="s">
        <v>2622</v>
      </c>
      <c r="C258" s="70" t="s">
        <v>1840</v>
      </c>
      <c r="D258" s="70" t="s">
        <v>134</v>
      </c>
      <c r="E258" s="79">
        <v>45196</v>
      </c>
      <c r="F258" s="72">
        <v>42571.181700000001</v>
      </c>
      <c r="G258" s="80">
        <v>3.7793299999999999</v>
      </c>
      <c r="H258" s="72">
        <v>1.6089056210000001</v>
      </c>
      <c r="I258" s="73">
        <f t="shared" si="3"/>
        <v>6.4770860098224898E-4</v>
      </c>
      <c r="J258" s="73">
        <f>H258/'סכום נכסי הקרן'!$C$41</f>
        <v>5.2005483914776744E-6</v>
      </c>
    </row>
    <row r="259" spans="1:10">
      <c r="A259" s="69" t="s">
        <v>2623</v>
      </c>
      <c r="B259" s="54" t="s">
        <v>2624</v>
      </c>
      <c r="C259" s="70" t="s">
        <v>1840</v>
      </c>
      <c r="D259" s="70" t="s">
        <v>134</v>
      </c>
      <c r="E259" s="79">
        <v>45211</v>
      </c>
      <c r="F259" s="72">
        <v>63856.772550000002</v>
      </c>
      <c r="G259" s="80">
        <v>3.9561730000000002</v>
      </c>
      <c r="H259" s="72">
        <v>2.526284457</v>
      </c>
      <c r="I259" s="73">
        <f t="shared" si="3"/>
        <v>1.0170243362750179E-3</v>
      </c>
      <c r="J259" s="73">
        <f>H259/'סכום נכסי הקרן'!$C$41</f>
        <v>8.165839187696144E-6</v>
      </c>
    </row>
    <row r="260" spans="1:10">
      <c r="A260" s="69" t="s">
        <v>2625</v>
      </c>
      <c r="B260" s="54" t="s">
        <v>2626</v>
      </c>
      <c r="C260" s="70" t="s">
        <v>1840</v>
      </c>
      <c r="D260" s="70" t="s">
        <v>134</v>
      </c>
      <c r="E260" s="79">
        <v>45201</v>
      </c>
      <c r="F260" s="72">
        <v>42571.181700000001</v>
      </c>
      <c r="G260" s="80">
        <v>4.054138</v>
      </c>
      <c r="H260" s="72">
        <v>1.7258946260000001</v>
      </c>
      <c r="I260" s="73">
        <f t="shared" si="3"/>
        <v>6.9480569839418932E-4</v>
      </c>
      <c r="J260" s="73">
        <f>H260/'סכום נכסי הקרן'!$C$41</f>
        <v>5.5786979695711198E-6</v>
      </c>
    </row>
    <row r="261" spans="1:10">
      <c r="A261" s="69" t="s">
        <v>2627</v>
      </c>
      <c r="B261" s="54" t="s">
        <v>2628</v>
      </c>
      <c r="C261" s="70" t="s">
        <v>1840</v>
      </c>
      <c r="D261" s="70" t="s">
        <v>134</v>
      </c>
      <c r="E261" s="79">
        <v>45201</v>
      </c>
      <c r="F261" s="72">
        <v>42571.181700000001</v>
      </c>
      <c r="G261" s="80">
        <v>4.1063049999999999</v>
      </c>
      <c r="H261" s="72">
        <v>1.748102515</v>
      </c>
      <c r="I261" s="73">
        <f t="shared" si="3"/>
        <v>7.0374608652336908E-4</v>
      </c>
      <c r="J261" s="73">
        <f>H261/'סכום נכסי הקרן'!$C$41</f>
        <v>5.6504816714300772E-6</v>
      </c>
    </row>
    <row r="262" spans="1:10">
      <c r="A262" s="69" t="s">
        <v>2629</v>
      </c>
      <c r="B262" s="54" t="s">
        <v>2630</v>
      </c>
      <c r="C262" s="70" t="s">
        <v>1840</v>
      </c>
      <c r="D262" s="70" t="s">
        <v>134</v>
      </c>
      <c r="E262" s="79">
        <v>45229</v>
      </c>
      <c r="F262" s="72">
        <v>68113.890719999996</v>
      </c>
      <c r="G262" s="80">
        <v>4.6035870000000001</v>
      </c>
      <c r="H262" s="72">
        <v>3.1356818900000003</v>
      </c>
      <c r="I262" s="73">
        <f t="shared" si="3"/>
        <v>1.2623538034722763E-3</v>
      </c>
      <c r="J262" s="73">
        <f>H262/'סכום נכסי הקרן'!$C$41</f>
        <v>1.0135625854230994E-5</v>
      </c>
    </row>
    <row r="263" spans="1:10">
      <c r="A263" s="69" t="s">
        <v>2631</v>
      </c>
      <c r="B263" s="54" t="s">
        <v>2632</v>
      </c>
      <c r="C263" s="70" t="s">
        <v>1840</v>
      </c>
      <c r="D263" s="70" t="s">
        <v>138</v>
      </c>
      <c r="E263" s="79">
        <v>45176</v>
      </c>
      <c r="F263" s="72">
        <v>64230.312254999997</v>
      </c>
      <c r="G263" s="80">
        <v>-6.705667</v>
      </c>
      <c r="H263" s="72">
        <v>-4.3070710569999999</v>
      </c>
      <c r="I263" s="73">
        <f t="shared" si="3"/>
        <v>-1.7339282878051467E-3</v>
      </c>
      <c r="J263" s="73">
        <f>H263/'סכום נכסי הקרן'!$C$41</f>
        <v>-1.3921967308150386E-5</v>
      </c>
    </row>
    <row r="264" spans="1:10">
      <c r="A264" s="69" t="s">
        <v>2633</v>
      </c>
      <c r="B264" s="54" t="s">
        <v>2634</v>
      </c>
      <c r="C264" s="70" t="s">
        <v>1840</v>
      </c>
      <c r="D264" s="70" t="s">
        <v>138</v>
      </c>
      <c r="E264" s="79">
        <v>45161</v>
      </c>
      <c r="F264" s="72">
        <v>366631.532343</v>
      </c>
      <c r="G264" s="80">
        <v>-5.8817110000000001</v>
      </c>
      <c r="H264" s="72">
        <v>-21.564206736999999</v>
      </c>
      <c r="I264" s="73">
        <f t="shared" si="3"/>
        <v>-8.6812563736541615E-3</v>
      </c>
      <c r="J264" s="73">
        <f>H264/'סכום נכסי הקרן'!$C$41</f>
        <v>-6.9703094573001902E-5</v>
      </c>
    </row>
    <row r="265" spans="1:10">
      <c r="A265" s="69" t="s">
        <v>2635</v>
      </c>
      <c r="B265" s="54" t="s">
        <v>2636</v>
      </c>
      <c r="C265" s="70" t="s">
        <v>1840</v>
      </c>
      <c r="D265" s="70" t="s">
        <v>138</v>
      </c>
      <c r="E265" s="79">
        <v>45180</v>
      </c>
      <c r="F265" s="72">
        <v>33734.829916000002</v>
      </c>
      <c r="G265" s="80">
        <v>-5.6458250000000003</v>
      </c>
      <c r="H265" s="72">
        <v>-1.9046094099999999</v>
      </c>
      <c r="I265" s="73">
        <f t="shared" si="3"/>
        <v>-7.6675218251893139E-4</v>
      </c>
      <c r="J265" s="73">
        <f>H265/'סכום נכסי הקרן'!$C$41</f>
        <v>-6.1563669579402518E-6</v>
      </c>
    </row>
    <row r="266" spans="1:10">
      <c r="A266" s="69" t="s">
        <v>2637</v>
      </c>
      <c r="B266" s="54" t="s">
        <v>2638</v>
      </c>
      <c r="C266" s="70" t="s">
        <v>1840</v>
      </c>
      <c r="D266" s="70" t="s">
        <v>138</v>
      </c>
      <c r="E266" s="79">
        <v>45267</v>
      </c>
      <c r="F266" s="72">
        <v>39623.362970000002</v>
      </c>
      <c r="G266" s="80">
        <v>-3.7832910000000002</v>
      </c>
      <c r="H266" s="72">
        <v>-1.4990670130000001</v>
      </c>
      <c r="I266" s="73">
        <f t="shared" ref="I266:I329" si="4">IFERROR(H266/$H$9,0)</f>
        <v>-6.0349008984466029E-4</v>
      </c>
      <c r="J266" s="73">
        <f>H266/'סכום נכסי הקרן'!$C$41</f>
        <v>-4.8455114093820371E-6</v>
      </c>
    </row>
    <row r="267" spans="1:10">
      <c r="A267" s="69" t="s">
        <v>2639</v>
      </c>
      <c r="B267" s="54" t="s">
        <v>2640</v>
      </c>
      <c r="C267" s="70" t="s">
        <v>1840</v>
      </c>
      <c r="D267" s="70" t="s">
        <v>138</v>
      </c>
      <c r="E267" s="79">
        <v>45127</v>
      </c>
      <c r="F267" s="72">
        <v>140588.374026</v>
      </c>
      <c r="G267" s="80">
        <v>0.59496099999999996</v>
      </c>
      <c r="H267" s="72">
        <v>0.8364454469999999</v>
      </c>
      <c r="I267" s="73">
        <f t="shared" si="4"/>
        <v>3.3673380414794499E-4</v>
      </c>
      <c r="J267" s="73">
        <f>H267/'סכום נכסי הקרן'!$C$41</f>
        <v>2.7036856402123749E-6</v>
      </c>
    </row>
    <row r="268" spans="1:10">
      <c r="A268" s="69" t="s">
        <v>2641</v>
      </c>
      <c r="B268" s="54" t="s">
        <v>2642</v>
      </c>
      <c r="C268" s="70" t="s">
        <v>1840</v>
      </c>
      <c r="D268" s="70" t="s">
        <v>134</v>
      </c>
      <c r="E268" s="79">
        <v>45127</v>
      </c>
      <c r="F268" s="72">
        <v>295314.67137499998</v>
      </c>
      <c r="G268" s="80">
        <v>1.081108</v>
      </c>
      <c r="H268" s="72">
        <v>3.1926697709999994</v>
      </c>
      <c r="I268" s="73">
        <f t="shared" si="4"/>
        <v>1.2852958208247362E-3</v>
      </c>
      <c r="J268" s="73">
        <f>H268/'סכום נכסי הקרן'!$C$41</f>
        <v>1.0319830713111444E-5</v>
      </c>
    </row>
    <row r="269" spans="1:10">
      <c r="A269" s="69" t="s">
        <v>2643</v>
      </c>
      <c r="B269" s="54" t="s">
        <v>2644</v>
      </c>
      <c r="C269" s="70" t="s">
        <v>1840</v>
      </c>
      <c r="D269" s="70" t="s">
        <v>134</v>
      </c>
      <c r="E269" s="79">
        <v>45127</v>
      </c>
      <c r="F269" s="72">
        <v>122617.39719900001</v>
      </c>
      <c r="G269" s="80">
        <v>1.0584519999999999</v>
      </c>
      <c r="H269" s="72">
        <v>1.2978460760000001</v>
      </c>
      <c r="I269" s="73">
        <f t="shared" si="4"/>
        <v>5.2248314332681517E-4</v>
      </c>
      <c r="J269" s="73">
        <f>H269/'סכום נכסי הקרן'!$C$41</f>
        <v>4.1950946250857877E-6</v>
      </c>
    </row>
    <row r="270" spans="1:10">
      <c r="A270" s="69" t="s">
        <v>2645</v>
      </c>
      <c r="B270" s="54" t="s">
        <v>2646</v>
      </c>
      <c r="C270" s="70" t="s">
        <v>1840</v>
      </c>
      <c r="D270" s="70" t="s">
        <v>134</v>
      </c>
      <c r="E270" s="79">
        <v>45127</v>
      </c>
      <c r="F270" s="72">
        <v>91930.758742999999</v>
      </c>
      <c r="G270" s="80">
        <v>1.0237130000000001</v>
      </c>
      <c r="H270" s="72">
        <v>0.94110691199999996</v>
      </c>
      <c r="I270" s="73">
        <f t="shared" si="4"/>
        <v>3.78868115935462E-4</v>
      </c>
      <c r="J270" s="73">
        <f>H270/'סכום נכסי הקרן'!$C$41</f>
        <v>3.0419882767070778E-6</v>
      </c>
    </row>
    <row r="271" spans="1:10">
      <c r="A271" s="69" t="s">
        <v>2647</v>
      </c>
      <c r="B271" s="54" t="s">
        <v>2648</v>
      </c>
      <c r="C271" s="70" t="s">
        <v>1840</v>
      </c>
      <c r="D271" s="70" t="s">
        <v>134</v>
      </c>
      <c r="E271" s="79">
        <v>45267</v>
      </c>
      <c r="F271" s="72">
        <v>44271.731274999998</v>
      </c>
      <c r="G271" s="80">
        <v>-2.7613349999999999</v>
      </c>
      <c r="H271" s="72">
        <v>-1.2224909339999999</v>
      </c>
      <c r="I271" s="73">
        <f t="shared" si="4"/>
        <v>-4.9214688682762875E-4</v>
      </c>
      <c r="J271" s="73">
        <f>H271/'סכום נכסי הקרן'!$C$41</f>
        <v>-3.9515203237702768E-6</v>
      </c>
    </row>
    <row r="272" spans="1:10">
      <c r="A272" s="69" t="s">
        <v>2649</v>
      </c>
      <c r="B272" s="54" t="s">
        <v>2650</v>
      </c>
      <c r="C272" s="70" t="s">
        <v>1840</v>
      </c>
      <c r="D272" s="70" t="s">
        <v>136</v>
      </c>
      <c r="E272" s="79">
        <v>45195</v>
      </c>
      <c r="F272" s="72">
        <v>85653.798699999985</v>
      </c>
      <c r="G272" s="80">
        <v>-3.9586079999999999</v>
      </c>
      <c r="H272" s="72">
        <v>-3.3906979019999999</v>
      </c>
      <c r="I272" s="73">
        <f t="shared" si="4"/>
        <v>-1.3650174166790774E-3</v>
      </c>
      <c r="J272" s="73">
        <f>H272/'סכום נכסי הקרן'!$C$41</f>
        <v>-1.095992722635458E-5</v>
      </c>
    </row>
    <row r="273" spans="1:10">
      <c r="A273" s="69" t="s">
        <v>2651</v>
      </c>
      <c r="B273" s="54" t="s">
        <v>2652</v>
      </c>
      <c r="C273" s="70" t="s">
        <v>1840</v>
      </c>
      <c r="D273" s="70" t="s">
        <v>136</v>
      </c>
      <c r="E273" s="79">
        <v>45195</v>
      </c>
      <c r="F273" s="72">
        <v>85673.872241000005</v>
      </c>
      <c r="G273" s="80">
        <v>-3.93425</v>
      </c>
      <c r="H273" s="72">
        <v>-3.370624361</v>
      </c>
      <c r="I273" s="73">
        <f t="shared" si="4"/>
        <v>-1.3569362682337206E-3</v>
      </c>
      <c r="J273" s="73">
        <f>H273/'סכום נכסי הקרן'!$C$41</f>
        <v>-1.0895042487314433E-5</v>
      </c>
    </row>
    <row r="274" spans="1:10">
      <c r="A274" s="69" t="s">
        <v>2653</v>
      </c>
      <c r="B274" s="54" t="s">
        <v>2654</v>
      </c>
      <c r="C274" s="70" t="s">
        <v>1840</v>
      </c>
      <c r="D274" s="70" t="s">
        <v>136</v>
      </c>
      <c r="E274" s="79">
        <v>45210</v>
      </c>
      <c r="F274" s="72">
        <v>111175.798021</v>
      </c>
      <c r="G274" s="80">
        <v>-3.9090379999999998</v>
      </c>
      <c r="H274" s="72">
        <v>-4.3459046189999997</v>
      </c>
      <c r="I274" s="73">
        <f t="shared" si="4"/>
        <v>-1.7495617915892555E-3</v>
      </c>
      <c r="J274" s="73">
        <f>H274/'סכום נכסי הקרן'!$C$41</f>
        <v>-1.4047491027974873E-5</v>
      </c>
    </row>
    <row r="275" spans="1:10">
      <c r="A275" s="69" t="s">
        <v>2655</v>
      </c>
      <c r="B275" s="54" t="s">
        <v>2656</v>
      </c>
      <c r="C275" s="70" t="s">
        <v>1840</v>
      </c>
      <c r="D275" s="70" t="s">
        <v>136</v>
      </c>
      <c r="E275" s="79">
        <v>45232</v>
      </c>
      <c r="F275" s="72">
        <v>107222.818317</v>
      </c>
      <c r="G275" s="80">
        <v>-3.938898</v>
      </c>
      <c r="H275" s="72">
        <v>-4.2233975099999999</v>
      </c>
      <c r="I275" s="73">
        <f t="shared" si="4"/>
        <v>-1.7002432317277693E-3</v>
      </c>
      <c r="J275" s="73">
        <f>H275/'סכום נכסי הקרן'!$C$41</f>
        <v>-1.3651504998503149E-5</v>
      </c>
    </row>
    <row r="276" spans="1:10">
      <c r="A276" s="69" t="s">
        <v>2657</v>
      </c>
      <c r="B276" s="54" t="s">
        <v>2658</v>
      </c>
      <c r="C276" s="70" t="s">
        <v>1840</v>
      </c>
      <c r="D276" s="70" t="s">
        <v>136</v>
      </c>
      <c r="E276" s="79">
        <v>45232</v>
      </c>
      <c r="F276" s="72">
        <v>57549.820202000003</v>
      </c>
      <c r="G276" s="80">
        <v>-3.8902739999999998</v>
      </c>
      <c r="H276" s="72">
        <v>-2.2388456639999998</v>
      </c>
      <c r="I276" s="73">
        <f t="shared" si="4"/>
        <v>-9.0130805307480125E-4</v>
      </c>
      <c r="J276" s="73">
        <f>H276/'סכום נכסי הקרן'!$C$41</f>
        <v>-7.2367359929075439E-6</v>
      </c>
    </row>
    <row r="277" spans="1:10">
      <c r="A277" s="69" t="s">
        <v>2657</v>
      </c>
      <c r="B277" s="54" t="s">
        <v>2659</v>
      </c>
      <c r="C277" s="70" t="s">
        <v>1840</v>
      </c>
      <c r="D277" s="70" t="s">
        <v>136</v>
      </c>
      <c r="E277" s="79">
        <v>45232</v>
      </c>
      <c r="F277" s="72">
        <v>184337.66254700001</v>
      </c>
      <c r="G277" s="80">
        <v>-3.8902739999999998</v>
      </c>
      <c r="H277" s="72">
        <v>-7.1712400660000011</v>
      </c>
      <c r="I277" s="73">
        <f t="shared" si="4"/>
        <v>-2.8869772159598362E-3</v>
      </c>
      <c r="J277" s="73">
        <f>H277/'סכום נכסי הקרן'!$C$41</f>
        <v>-2.3179968112086393E-5</v>
      </c>
    </row>
    <row r="278" spans="1:10">
      <c r="A278" s="69" t="s">
        <v>2660</v>
      </c>
      <c r="B278" s="54" t="s">
        <v>2661</v>
      </c>
      <c r="C278" s="70" t="s">
        <v>1840</v>
      </c>
      <c r="D278" s="70" t="s">
        <v>136</v>
      </c>
      <c r="E278" s="79">
        <v>45181</v>
      </c>
      <c r="F278" s="72">
        <v>238771.757082</v>
      </c>
      <c r="G278" s="80">
        <v>-2.554996</v>
      </c>
      <c r="H278" s="72">
        <v>-6.1006085679999993</v>
      </c>
      <c r="I278" s="73">
        <f t="shared" si="4"/>
        <v>-2.4559654644401301E-3</v>
      </c>
      <c r="J278" s="73">
        <f>H278/'סכום נכסי הקרן'!$C$41</f>
        <v>-1.9719310854062403E-5</v>
      </c>
    </row>
    <row r="279" spans="1:10">
      <c r="A279" s="69" t="s">
        <v>2662</v>
      </c>
      <c r="B279" s="54" t="s">
        <v>2663</v>
      </c>
      <c r="C279" s="70" t="s">
        <v>1840</v>
      </c>
      <c r="D279" s="70" t="s">
        <v>136</v>
      </c>
      <c r="E279" s="79">
        <v>45181</v>
      </c>
      <c r="F279" s="72">
        <v>86842.152317</v>
      </c>
      <c r="G279" s="80">
        <v>-2.5360309999999999</v>
      </c>
      <c r="H279" s="72">
        <v>-2.2023442850000001</v>
      </c>
      <c r="I279" s="73">
        <f t="shared" si="4"/>
        <v>-8.8661343282024716E-4</v>
      </c>
      <c r="J279" s="73">
        <f>H279/'סכום נכסי הקרן'!$C$41</f>
        <v>-7.1187507081478452E-6</v>
      </c>
    </row>
    <row r="280" spans="1:10">
      <c r="A280" s="69" t="s">
        <v>2664</v>
      </c>
      <c r="B280" s="54" t="s">
        <v>2665</v>
      </c>
      <c r="C280" s="70" t="s">
        <v>1840</v>
      </c>
      <c r="D280" s="70" t="s">
        <v>136</v>
      </c>
      <c r="E280" s="79">
        <v>45176</v>
      </c>
      <c r="F280" s="72">
        <v>390807.75161399995</v>
      </c>
      <c r="G280" s="80">
        <v>-2.5915659999999998</v>
      </c>
      <c r="H280" s="72">
        <v>-10.128041952</v>
      </c>
      <c r="I280" s="73">
        <f t="shared" si="4"/>
        <v>-4.0773180215146042E-3</v>
      </c>
      <c r="J280" s="73">
        <f>H280/'סכום נכסי הקרן'!$C$41</f>
        <v>-3.2737390928844297E-5</v>
      </c>
    </row>
    <row r="281" spans="1:10">
      <c r="A281" s="69" t="s">
        <v>2666</v>
      </c>
      <c r="B281" s="54" t="s">
        <v>2667</v>
      </c>
      <c r="C281" s="70" t="s">
        <v>1840</v>
      </c>
      <c r="D281" s="70" t="s">
        <v>136</v>
      </c>
      <c r="E281" s="79">
        <v>45181</v>
      </c>
      <c r="F281" s="72">
        <v>9656.9481329999999</v>
      </c>
      <c r="G281" s="80">
        <v>-2.5265520000000001</v>
      </c>
      <c r="H281" s="72">
        <v>-0.24398781</v>
      </c>
      <c r="I281" s="73">
        <f t="shared" si="4"/>
        <v>-9.8223911340180944E-5</v>
      </c>
      <c r="J281" s="73">
        <f>H281/'סכום נכסי הקרן'!$C$41</f>
        <v>-7.8865434757261021E-7</v>
      </c>
    </row>
    <row r="282" spans="1:10">
      <c r="A282" s="69" t="s">
        <v>2666</v>
      </c>
      <c r="B282" s="54" t="s">
        <v>2668</v>
      </c>
      <c r="C282" s="70" t="s">
        <v>1840</v>
      </c>
      <c r="D282" s="70" t="s">
        <v>136</v>
      </c>
      <c r="E282" s="79">
        <v>45181</v>
      </c>
      <c r="F282" s="72">
        <v>373107.84561000002</v>
      </c>
      <c r="G282" s="80">
        <v>-2.5265520000000001</v>
      </c>
      <c r="H282" s="72">
        <v>-9.4267631430000005</v>
      </c>
      <c r="I282" s="73">
        <f t="shared" si="4"/>
        <v>-3.7949992140300678E-3</v>
      </c>
      <c r="J282" s="73">
        <f>H282/'סכום נכסי הקרן'!$C$41</f>
        <v>-3.047061136482267E-5</v>
      </c>
    </row>
    <row r="283" spans="1:10">
      <c r="A283" s="69" t="s">
        <v>2669</v>
      </c>
      <c r="B283" s="54" t="s">
        <v>2670</v>
      </c>
      <c r="C283" s="70" t="s">
        <v>1840</v>
      </c>
      <c r="D283" s="70" t="s">
        <v>136</v>
      </c>
      <c r="E283" s="79">
        <v>45176</v>
      </c>
      <c r="F283" s="72">
        <v>123539.80073</v>
      </c>
      <c r="G283" s="80">
        <v>-2.5725989999999999</v>
      </c>
      <c r="H283" s="72">
        <v>-3.1781842560000002</v>
      </c>
      <c r="I283" s="73">
        <f t="shared" si="4"/>
        <v>-1.2794642838267329E-3</v>
      </c>
      <c r="J283" s="73">
        <f>H283/'סכום נכסי הקרן'!$C$41</f>
        <v>-1.0273008437926559E-5</v>
      </c>
    </row>
    <row r="284" spans="1:10">
      <c r="A284" s="69" t="s">
        <v>2671</v>
      </c>
      <c r="B284" s="54" t="s">
        <v>2672</v>
      </c>
      <c r="C284" s="70" t="s">
        <v>1840</v>
      </c>
      <c r="D284" s="70" t="s">
        <v>136</v>
      </c>
      <c r="E284" s="79">
        <v>45176</v>
      </c>
      <c r="F284" s="72">
        <v>160844.64960999999</v>
      </c>
      <c r="G284" s="80">
        <v>-2.5725989999999999</v>
      </c>
      <c r="H284" s="72">
        <v>-4.137888598</v>
      </c>
      <c r="I284" s="73">
        <f t="shared" si="4"/>
        <v>-1.6658192996834458E-3</v>
      </c>
      <c r="J284" s="73">
        <f>H284/'סכום נכסי הקרן'!$C$41</f>
        <v>-1.3375110144165944E-5</v>
      </c>
    </row>
    <row r="285" spans="1:10">
      <c r="A285" s="69" t="s">
        <v>2673</v>
      </c>
      <c r="B285" s="54" t="s">
        <v>2674</v>
      </c>
      <c r="C285" s="70" t="s">
        <v>1840</v>
      </c>
      <c r="D285" s="70" t="s">
        <v>136</v>
      </c>
      <c r="E285" s="79">
        <v>45175</v>
      </c>
      <c r="F285" s="72">
        <v>141695.066678</v>
      </c>
      <c r="G285" s="80">
        <v>-2.3767309999999999</v>
      </c>
      <c r="H285" s="72">
        <v>-3.3677108380000003</v>
      </c>
      <c r="I285" s="73">
        <f t="shared" si="4"/>
        <v>-1.3557633505177104E-3</v>
      </c>
      <c r="J285" s="73">
        <f>H285/'סכום נכסי הקרן'!$C$41</f>
        <v>-1.0885624957066907E-5</v>
      </c>
    </row>
    <row r="286" spans="1:10">
      <c r="A286" s="69" t="s">
        <v>2675</v>
      </c>
      <c r="B286" s="54" t="s">
        <v>2676</v>
      </c>
      <c r="C286" s="70" t="s">
        <v>1840</v>
      </c>
      <c r="D286" s="70" t="s">
        <v>136</v>
      </c>
      <c r="E286" s="79">
        <v>45183</v>
      </c>
      <c r="F286" s="72">
        <v>155290.7365</v>
      </c>
      <c r="G286" s="80">
        <v>-2.4464760000000001</v>
      </c>
      <c r="H286" s="72">
        <v>-3.7991511349999998</v>
      </c>
      <c r="I286" s="73">
        <f t="shared" si="4"/>
        <v>-1.5294513453446212E-3</v>
      </c>
      <c r="J286" s="73">
        <f>H286/'סכום נכסי הקרן'!$C$41</f>
        <v>-1.2280191619832018E-5</v>
      </c>
    </row>
    <row r="287" spans="1:10">
      <c r="A287" s="69" t="s">
        <v>2675</v>
      </c>
      <c r="B287" s="54" t="s">
        <v>2677</v>
      </c>
      <c r="C287" s="70" t="s">
        <v>1840</v>
      </c>
      <c r="D287" s="70" t="s">
        <v>136</v>
      </c>
      <c r="E287" s="79">
        <v>45183</v>
      </c>
      <c r="F287" s="72">
        <v>620272.29105100001</v>
      </c>
      <c r="G287" s="80">
        <v>-2.4464760000000001</v>
      </c>
      <c r="H287" s="72">
        <v>-15.174814898000001</v>
      </c>
      <c r="I287" s="73">
        <f t="shared" si="4"/>
        <v>-6.1090333699245431E-3</v>
      </c>
      <c r="J287" s="73">
        <f>H287/'סכום נכסי הקרן'!$C$41</f>
        <v>-4.9050334698759403E-5</v>
      </c>
    </row>
    <row r="288" spans="1:10">
      <c r="A288" s="69" t="s">
        <v>2678</v>
      </c>
      <c r="B288" s="54" t="s">
        <v>2679</v>
      </c>
      <c r="C288" s="70" t="s">
        <v>1840</v>
      </c>
      <c r="D288" s="70" t="s">
        <v>136</v>
      </c>
      <c r="E288" s="79">
        <v>45183</v>
      </c>
      <c r="F288" s="72">
        <v>100971.19671400002</v>
      </c>
      <c r="G288" s="80">
        <v>-2.4464760000000001</v>
      </c>
      <c r="H288" s="72">
        <v>-2.4702364400000003</v>
      </c>
      <c r="I288" s="73">
        <f t="shared" si="4"/>
        <v>-9.944606866705522E-4</v>
      </c>
      <c r="J288" s="73">
        <f>H288/'סכום נכסי הקרן'!$C$41</f>
        <v>-7.9846722995640134E-6</v>
      </c>
    </row>
    <row r="289" spans="1:10">
      <c r="A289" s="69" t="s">
        <v>2680</v>
      </c>
      <c r="B289" s="54" t="s">
        <v>2681</v>
      </c>
      <c r="C289" s="70" t="s">
        <v>1840</v>
      </c>
      <c r="D289" s="70" t="s">
        <v>136</v>
      </c>
      <c r="E289" s="79">
        <v>45183</v>
      </c>
      <c r="F289" s="72">
        <v>535936.03293400002</v>
      </c>
      <c r="G289" s="80">
        <v>-2.4417490000000002</v>
      </c>
      <c r="H289" s="72">
        <v>-13.086211534</v>
      </c>
      <c r="I289" s="73">
        <f t="shared" si="4"/>
        <v>-5.2682094301943587E-3</v>
      </c>
      <c r="J289" s="73">
        <f>H289/'סכום נכסי הקרן'!$C$41</f>
        <v>-4.2299234619729307E-5</v>
      </c>
    </row>
    <row r="290" spans="1:10">
      <c r="A290" s="69" t="s">
        <v>2682</v>
      </c>
      <c r="B290" s="54" t="s">
        <v>2683</v>
      </c>
      <c r="C290" s="70" t="s">
        <v>1840</v>
      </c>
      <c r="D290" s="70" t="s">
        <v>136</v>
      </c>
      <c r="E290" s="79">
        <v>45266</v>
      </c>
      <c r="F290" s="72">
        <v>36541.589409</v>
      </c>
      <c r="G290" s="80">
        <v>-2.3862839999999998</v>
      </c>
      <c r="H290" s="72">
        <v>-0.87198604099999999</v>
      </c>
      <c r="I290" s="73">
        <f t="shared" si="4"/>
        <v>-3.5104163433845071E-4</v>
      </c>
      <c r="J290" s="73">
        <f>H290/'סכום נכסי הקרן'!$C$41</f>
        <v>-2.8185653301993994E-6</v>
      </c>
    </row>
    <row r="291" spans="1:10">
      <c r="A291" s="69" t="s">
        <v>2684</v>
      </c>
      <c r="B291" s="54" t="s">
        <v>2685</v>
      </c>
      <c r="C291" s="70" t="s">
        <v>1840</v>
      </c>
      <c r="D291" s="70" t="s">
        <v>136</v>
      </c>
      <c r="E291" s="79">
        <v>45274</v>
      </c>
      <c r="F291" s="72">
        <v>175097.48190799999</v>
      </c>
      <c r="G291" s="80">
        <v>-1.485609</v>
      </c>
      <c r="H291" s="72">
        <v>-2.6012633540000003</v>
      </c>
      <c r="I291" s="73">
        <f t="shared" si="4"/>
        <v>-1.0472091251434151E-3</v>
      </c>
      <c r="J291" s="73">
        <f>H291/'סכום נכסי הקרן'!$C$41</f>
        <v>-8.4081973329463055E-6</v>
      </c>
    </row>
    <row r="292" spans="1:10">
      <c r="A292" s="69" t="s">
        <v>2686</v>
      </c>
      <c r="B292" s="54" t="s">
        <v>2687</v>
      </c>
      <c r="C292" s="70" t="s">
        <v>1840</v>
      </c>
      <c r="D292" s="70" t="s">
        <v>136</v>
      </c>
      <c r="E292" s="79">
        <v>45161</v>
      </c>
      <c r="F292" s="72">
        <v>109591.49613399999</v>
      </c>
      <c r="G292" s="80">
        <v>-1.5385150000000001</v>
      </c>
      <c r="H292" s="72">
        <v>-1.6860818819999999</v>
      </c>
      <c r="I292" s="73">
        <f t="shared" si="4"/>
        <v>-6.7877799833464399E-4</v>
      </c>
      <c r="J292" s="73">
        <f>H292/'סכום נכסי הקרן'!$C$41</f>
        <v>-5.4500091894046214E-6</v>
      </c>
    </row>
    <row r="293" spans="1:10">
      <c r="A293" s="69" t="s">
        <v>2688</v>
      </c>
      <c r="B293" s="54" t="s">
        <v>2689</v>
      </c>
      <c r="C293" s="70" t="s">
        <v>1840</v>
      </c>
      <c r="D293" s="70" t="s">
        <v>136</v>
      </c>
      <c r="E293" s="79">
        <v>45279</v>
      </c>
      <c r="F293" s="72">
        <v>66022.879449999993</v>
      </c>
      <c r="G293" s="80">
        <v>-0.93020800000000003</v>
      </c>
      <c r="H293" s="72">
        <v>-0.61415002000000007</v>
      </c>
      <c r="I293" s="73">
        <f t="shared" si="4"/>
        <v>-2.4724275001300418E-4</v>
      </c>
      <c r="J293" s="73">
        <f>H293/'סכום נכסי הקרן'!$C$41</f>
        <v>-1.9851486979403012E-6</v>
      </c>
    </row>
    <row r="294" spans="1:10">
      <c r="A294" s="69" t="s">
        <v>2690</v>
      </c>
      <c r="B294" s="54" t="s">
        <v>2691</v>
      </c>
      <c r="C294" s="70" t="s">
        <v>1840</v>
      </c>
      <c r="D294" s="70" t="s">
        <v>136</v>
      </c>
      <c r="E294" s="79">
        <v>45279</v>
      </c>
      <c r="F294" s="72">
        <v>66077.078011000005</v>
      </c>
      <c r="G294" s="80">
        <v>-0.84742200000000001</v>
      </c>
      <c r="H294" s="72">
        <v>-0.55995145999999996</v>
      </c>
      <c r="I294" s="73">
        <f t="shared" si="4"/>
        <v>-2.2542364949234504E-4</v>
      </c>
      <c r="J294" s="73">
        <f>H294/'סכום נכסי הקרן'!$C$41</f>
        <v>-1.8099599047945492E-6</v>
      </c>
    </row>
    <row r="295" spans="1:10">
      <c r="A295" s="69" t="s">
        <v>2692</v>
      </c>
      <c r="B295" s="54" t="s">
        <v>2693</v>
      </c>
      <c r="C295" s="70" t="s">
        <v>1840</v>
      </c>
      <c r="D295" s="70" t="s">
        <v>136</v>
      </c>
      <c r="E295" s="79">
        <v>45288</v>
      </c>
      <c r="F295" s="72">
        <v>44583.334172000003</v>
      </c>
      <c r="G295" s="80">
        <v>0.37514199999999998</v>
      </c>
      <c r="H295" s="72">
        <v>0.167250816</v>
      </c>
      <c r="I295" s="73">
        <f t="shared" si="4"/>
        <v>6.7331352834212974E-5</v>
      </c>
      <c r="J295" s="73">
        <f>H295/'סכום נכסי הקרן'!$C$41</f>
        <v>5.4061341496309458E-7</v>
      </c>
    </row>
    <row r="296" spans="1:10">
      <c r="A296" s="69" t="s">
        <v>2694</v>
      </c>
      <c r="B296" s="54" t="s">
        <v>2695</v>
      </c>
      <c r="C296" s="70" t="s">
        <v>1840</v>
      </c>
      <c r="D296" s="70" t="s">
        <v>136</v>
      </c>
      <c r="E296" s="79">
        <v>45099</v>
      </c>
      <c r="F296" s="72">
        <v>356734.69884899998</v>
      </c>
      <c r="G296" s="80">
        <v>0.38185999999999998</v>
      </c>
      <c r="H296" s="72">
        <v>1.3622281840000003</v>
      </c>
      <c r="I296" s="73">
        <f t="shared" si="4"/>
        <v>5.4840190733427109E-4</v>
      </c>
      <c r="J296" s="73">
        <f>H296/'סכום נכסי הקרן'!$C$41</f>
        <v>4.4032002242142422E-6</v>
      </c>
    </row>
    <row r="297" spans="1:10">
      <c r="A297" s="69" t="s">
        <v>2694</v>
      </c>
      <c r="B297" s="54" t="s">
        <v>2696</v>
      </c>
      <c r="C297" s="70" t="s">
        <v>1840</v>
      </c>
      <c r="D297" s="70" t="s">
        <v>136</v>
      </c>
      <c r="E297" s="79">
        <v>45099</v>
      </c>
      <c r="F297" s="72">
        <v>150994.844239</v>
      </c>
      <c r="G297" s="80">
        <v>0.38185999999999998</v>
      </c>
      <c r="H297" s="72">
        <v>0.57658937200000004</v>
      </c>
      <c r="I297" s="73">
        <f t="shared" si="4"/>
        <v>2.3212169228871974E-4</v>
      </c>
      <c r="J297" s="73">
        <f>H297/'סכום נכסי הקרן'!$C$41</f>
        <v>1.863739483509283E-6</v>
      </c>
    </row>
    <row r="298" spans="1:10">
      <c r="A298" s="69" t="s">
        <v>2694</v>
      </c>
      <c r="B298" s="54" t="s">
        <v>2697</v>
      </c>
      <c r="C298" s="70" t="s">
        <v>1840</v>
      </c>
      <c r="D298" s="70" t="s">
        <v>136</v>
      </c>
      <c r="E298" s="79">
        <v>45099</v>
      </c>
      <c r="F298" s="72">
        <v>85158.567744999993</v>
      </c>
      <c r="G298" s="80">
        <v>0.38185999999999998</v>
      </c>
      <c r="H298" s="72">
        <v>0.32518675699999999</v>
      </c>
      <c r="I298" s="73">
        <f t="shared" si="4"/>
        <v>1.3091275006144349E-4</v>
      </c>
      <c r="J298" s="73">
        <f>H298/'סכום נכסי הקרן'!$C$41</f>
        <v>1.0511178803608587E-6</v>
      </c>
    </row>
    <row r="299" spans="1:10">
      <c r="A299" s="69" t="s">
        <v>2698</v>
      </c>
      <c r="B299" s="54" t="s">
        <v>2699</v>
      </c>
      <c r="C299" s="70" t="s">
        <v>1840</v>
      </c>
      <c r="D299" s="70" t="s">
        <v>136</v>
      </c>
      <c r="E299" s="79">
        <v>45288</v>
      </c>
      <c r="F299" s="72">
        <v>44623.481254000006</v>
      </c>
      <c r="G299" s="80">
        <v>0.46477299999999999</v>
      </c>
      <c r="H299" s="72">
        <v>0.207397898</v>
      </c>
      <c r="I299" s="73">
        <f t="shared" si="4"/>
        <v>8.3493649724926389E-5</v>
      </c>
      <c r="J299" s="73">
        <f>H299/'סכום נכסי הקרן'!$C$41</f>
        <v>6.7038289304338922E-7</v>
      </c>
    </row>
    <row r="300" spans="1:10">
      <c r="A300" s="69" t="s">
        <v>2700</v>
      </c>
      <c r="B300" s="54" t="s">
        <v>2701</v>
      </c>
      <c r="C300" s="70" t="s">
        <v>1840</v>
      </c>
      <c r="D300" s="70" t="s">
        <v>136</v>
      </c>
      <c r="E300" s="79">
        <v>45148</v>
      </c>
      <c r="F300" s="72">
        <v>82813.540276999993</v>
      </c>
      <c r="G300" s="80">
        <v>0.43294700000000003</v>
      </c>
      <c r="H300" s="72">
        <v>0.35853878099999997</v>
      </c>
      <c r="I300" s="73">
        <f t="shared" si="4"/>
        <v>1.4433951203119758E-4</v>
      </c>
      <c r="J300" s="73">
        <f>H300/'סכום נכסי הקרן'!$C$41</f>
        <v>1.1589233429696096E-6</v>
      </c>
    </row>
    <row r="301" spans="1:10">
      <c r="A301" s="69" t="s">
        <v>2702</v>
      </c>
      <c r="B301" s="54" t="s">
        <v>2703</v>
      </c>
      <c r="C301" s="70" t="s">
        <v>1840</v>
      </c>
      <c r="D301" s="70" t="s">
        <v>136</v>
      </c>
      <c r="E301" s="79">
        <v>45148</v>
      </c>
      <c r="F301" s="72">
        <v>66312.957204999999</v>
      </c>
      <c r="G301" s="80">
        <v>0.56599999999999995</v>
      </c>
      <c r="H301" s="72">
        <v>0.37533106599999999</v>
      </c>
      <c r="I301" s="73">
        <f t="shared" si="4"/>
        <v>1.5109970186625145E-4</v>
      </c>
      <c r="J301" s="73">
        <f>H301/'סכום נכסי הקרן'!$C$41</f>
        <v>1.21320190947229E-6</v>
      </c>
    </row>
    <row r="302" spans="1:10">
      <c r="A302" s="69" t="s">
        <v>2702</v>
      </c>
      <c r="B302" s="54" t="s">
        <v>2704</v>
      </c>
      <c r="C302" s="70" t="s">
        <v>1840</v>
      </c>
      <c r="D302" s="70" t="s">
        <v>136</v>
      </c>
      <c r="E302" s="79">
        <v>45148</v>
      </c>
      <c r="F302" s="72">
        <v>89528.795020999998</v>
      </c>
      <c r="G302" s="80">
        <v>0.56599999999999995</v>
      </c>
      <c r="H302" s="72">
        <v>0.50673261299999994</v>
      </c>
      <c r="I302" s="73">
        <f t="shared" si="4"/>
        <v>2.0399895901557631E-4</v>
      </c>
      <c r="J302" s="73">
        <f>H302/'סכום נכסי הקרן'!$C$41</f>
        <v>1.6379378883694188E-6</v>
      </c>
    </row>
    <row r="303" spans="1:10">
      <c r="A303" s="69" t="s">
        <v>2705</v>
      </c>
      <c r="B303" s="54" t="s">
        <v>2706</v>
      </c>
      <c r="C303" s="70" t="s">
        <v>1840</v>
      </c>
      <c r="D303" s="70" t="s">
        <v>136</v>
      </c>
      <c r="E303" s="79">
        <v>45133</v>
      </c>
      <c r="F303" s="72">
        <v>134544.91473399999</v>
      </c>
      <c r="G303" s="80">
        <v>0.80726500000000001</v>
      </c>
      <c r="H303" s="72">
        <v>1.0861333689999999</v>
      </c>
      <c r="I303" s="73">
        <f t="shared" si="4"/>
        <v>4.3725245019522914E-4</v>
      </c>
      <c r="J303" s="73">
        <f>H303/'סכום נכסי הקרן'!$C$41</f>
        <v>3.5107647529830939E-6</v>
      </c>
    </row>
    <row r="304" spans="1:10">
      <c r="A304" s="69" t="s">
        <v>2707</v>
      </c>
      <c r="B304" s="54" t="s">
        <v>2708</v>
      </c>
      <c r="C304" s="70" t="s">
        <v>1840</v>
      </c>
      <c r="D304" s="70" t="s">
        <v>136</v>
      </c>
      <c r="E304" s="79">
        <v>45133</v>
      </c>
      <c r="F304" s="72">
        <v>572498.07485400001</v>
      </c>
      <c r="G304" s="80">
        <v>0.85164200000000001</v>
      </c>
      <c r="H304" s="72">
        <v>4.8756345699999999</v>
      </c>
      <c r="I304" s="73">
        <f t="shared" si="4"/>
        <v>1.9628189528435921E-3</v>
      </c>
      <c r="J304" s="73">
        <f>H304/'סכום נכסי הקרן'!$C$41</f>
        <v>1.5759764394810601E-5</v>
      </c>
    </row>
    <row r="305" spans="1:10">
      <c r="A305" s="69" t="s">
        <v>2709</v>
      </c>
      <c r="B305" s="54" t="s">
        <v>2710</v>
      </c>
      <c r="C305" s="70" t="s">
        <v>1840</v>
      </c>
      <c r="D305" s="70" t="s">
        <v>136</v>
      </c>
      <c r="E305" s="79">
        <v>45133</v>
      </c>
      <c r="F305" s="72">
        <v>199400.97659899999</v>
      </c>
      <c r="G305" s="80">
        <v>0.85164200000000001</v>
      </c>
      <c r="H305" s="72">
        <v>1.6981826499999997</v>
      </c>
      <c r="I305" s="73">
        <f t="shared" si="4"/>
        <v>6.836494907390394E-4</v>
      </c>
      <c r="J305" s="73">
        <f>H305/'סכום נכסי הקרן'!$C$41</f>
        <v>5.4891231242039352E-6</v>
      </c>
    </row>
    <row r="306" spans="1:10">
      <c r="A306" s="69" t="s">
        <v>2711</v>
      </c>
      <c r="B306" s="54" t="s">
        <v>2712</v>
      </c>
      <c r="C306" s="70" t="s">
        <v>1840</v>
      </c>
      <c r="D306" s="70" t="s">
        <v>136</v>
      </c>
      <c r="E306" s="79">
        <v>45133</v>
      </c>
      <c r="F306" s="72">
        <v>265872.72663599998</v>
      </c>
      <c r="G306" s="80">
        <v>0.85341599999999995</v>
      </c>
      <c r="H306" s="72">
        <v>2.2690013709999999</v>
      </c>
      <c r="I306" s="73">
        <f t="shared" si="4"/>
        <v>9.1344805093276178E-4</v>
      </c>
      <c r="J306" s="73">
        <f>H306/'סכום נכסי הקרן'!$C$41</f>
        <v>7.3342098356772954E-6</v>
      </c>
    </row>
    <row r="307" spans="1:10">
      <c r="A307" s="69" t="s">
        <v>2713</v>
      </c>
      <c r="B307" s="54" t="s">
        <v>2714</v>
      </c>
      <c r="C307" s="70" t="s">
        <v>1840</v>
      </c>
      <c r="D307" s="70" t="s">
        <v>136</v>
      </c>
      <c r="E307" s="79">
        <v>45127</v>
      </c>
      <c r="F307" s="72">
        <v>384681.64257100003</v>
      </c>
      <c r="G307" s="80">
        <v>2.1140620000000001</v>
      </c>
      <c r="H307" s="72">
        <v>8.1324070319999997</v>
      </c>
      <c r="I307" s="73">
        <f t="shared" si="4"/>
        <v>3.2739210507829555E-3</v>
      </c>
      <c r="J307" s="73">
        <f>H307/'סכום נכסי הקרן'!$C$41</f>
        <v>2.628679753310982E-5</v>
      </c>
    </row>
    <row r="308" spans="1:10">
      <c r="A308" s="69" t="s">
        <v>2713</v>
      </c>
      <c r="B308" s="54" t="s">
        <v>2715</v>
      </c>
      <c r="C308" s="70" t="s">
        <v>1840</v>
      </c>
      <c r="D308" s="70" t="s">
        <v>136</v>
      </c>
      <c r="E308" s="79">
        <v>45127</v>
      </c>
      <c r="F308" s="72">
        <v>182682.839393</v>
      </c>
      <c r="G308" s="80">
        <v>2.1140620000000001</v>
      </c>
      <c r="H308" s="72">
        <v>3.8620278280000004</v>
      </c>
      <c r="I308" s="73">
        <f t="shared" si="4"/>
        <v>1.5547640637078699E-3</v>
      </c>
      <c r="J308" s="73">
        <f>H308/'סכום נכסי הקרן'!$C$41</f>
        <v>1.2483431188626207E-5</v>
      </c>
    </row>
    <row r="309" spans="1:10">
      <c r="A309" s="69" t="s">
        <v>2716</v>
      </c>
      <c r="B309" s="54" t="s">
        <v>2717</v>
      </c>
      <c r="C309" s="70" t="s">
        <v>1840</v>
      </c>
      <c r="D309" s="70" t="s">
        <v>136</v>
      </c>
      <c r="E309" s="79">
        <v>45127</v>
      </c>
      <c r="F309" s="72">
        <v>41448.666098000002</v>
      </c>
      <c r="G309" s="80">
        <v>2.1140620000000001</v>
      </c>
      <c r="H309" s="72">
        <v>0.87625034800000001</v>
      </c>
      <c r="I309" s="73">
        <f t="shared" si="4"/>
        <v>3.5275834679509074E-4</v>
      </c>
      <c r="J309" s="73">
        <f>H309/'סכום נכסי הקרן'!$C$41</f>
        <v>2.8323490690465754E-6</v>
      </c>
    </row>
    <row r="310" spans="1:10">
      <c r="A310" s="69" t="s">
        <v>2718</v>
      </c>
      <c r="B310" s="54" t="s">
        <v>2719</v>
      </c>
      <c r="C310" s="70" t="s">
        <v>1840</v>
      </c>
      <c r="D310" s="70" t="s">
        <v>136</v>
      </c>
      <c r="E310" s="79">
        <v>45127</v>
      </c>
      <c r="F310" s="72">
        <v>317900.65133700002</v>
      </c>
      <c r="G310" s="80">
        <v>2.1486749999999999</v>
      </c>
      <c r="H310" s="72">
        <v>6.8306510930000002</v>
      </c>
      <c r="I310" s="73">
        <f t="shared" si="4"/>
        <v>2.7498638860463647E-3</v>
      </c>
      <c r="J310" s="73">
        <f>H310/'סכום נכסי הקרן'!$C$41</f>
        <v>2.207906485674859E-5</v>
      </c>
    </row>
    <row r="311" spans="1:10">
      <c r="A311" s="69" t="s">
        <v>2720</v>
      </c>
      <c r="B311" s="54" t="s">
        <v>2721</v>
      </c>
      <c r="C311" s="70" t="s">
        <v>1840</v>
      </c>
      <c r="D311" s="70" t="s">
        <v>137</v>
      </c>
      <c r="E311" s="79">
        <v>45195</v>
      </c>
      <c r="F311" s="72">
        <v>73473.374863000005</v>
      </c>
      <c r="G311" s="80">
        <v>-4.4603770000000003</v>
      </c>
      <c r="H311" s="72">
        <v>-3.2771895390000005</v>
      </c>
      <c r="I311" s="73">
        <f t="shared" si="4"/>
        <v>-1.319321546120294E-3</v>
      </c>
      <c r="J311" s="73">
        <f>H311/'סכום נכסי הקרן'!$C$41</f>
        <v>-1.0593028306421656E-5</v>
      </c>
    </row>
    <row r="312" spans="1:10">
      <c r="A312" s="69" t="s">
        <v>2722</v>
      </c>
      <c r="B312" s="54" t="s">
        <v>2723</v>
      </c>
      <c r="C312" s="70" t="s">
        <v>1840</v>
      </c>
      <c r="D312" s="70" t="s">
        <v>137</v>
      </c>
      <c r="E312" s="79">
        <v>45280</v>
      </c>
      <c r="F312" s="72">
        <v>73820.129224999997</v>
      </c>
      <c r="G312" s="80">
        <v>-0.50404000000000004</v>
      </c>
      <c r="H312" s="72">
        <v>-0.37208303099999995</v>
      </c>
      <c r="I312" s="73">
        <f t="shared" si="4"/>
        <v>-1.4979211727065298E-4</v>
      </c>
      <c r="J312" s="73">
        <f>H312/'סכום נכסי הקרן'!$C$41</f>
        <v>-1.2027031188818174E-6</v>
      </c>
    </row>
    <row r="313" spans="1:10">
      <c r="A313" s="69" t="s">
        <v>2724</v>
      </c>
      <c r="B313" s="54" t="s">
        <v>2725</v>
      </c>
      <c r="C313" s="70" t="s">
        <v>1840</v>
      </c>
      <c r="D313" s="70" t="s">
        <v>137</v>
      </c>
      <c r="E313" s="79">
        <v>45153</v>
      </c>
      <c r="F313" s="72">
        <v>305654.58702199999</v>
      </c>
      <c r="G313" s="80">
        <v>-0.432533</v>
      </c>
      <c r="H313" s="72">
        <v>-1.3220568030000002</v>
      </c>
      <c r="I313" s="73">
        <f t="shared" si="4"/>
        <v>-5.3222982822197175E-4</v>
      </c>
      <c r="J313" s="73">
        <f>H313/'סכום נכסי הקרן'!$C$41</f>
        <v>-4.2733522032264483E-6</v>
      </c>
    </row>
    <row r="314" spans="1:10">
      <c r="A314" s="69" t="s">
        <v>2726</v>
      </c>
      <c r="B314" s="54" t="s">
        <v>2727</v>
      </c>
      <c r="C314" s="70" t="s">
        <v>1840</v>
      </c>
      <c r="D314" s="70" t="s">
        <v>137</v>
      </c>
      <c r="E314" s="79">
        <v>45153</v>
      </c>
      <c r="F314" s="72">
        <v>101893.29322799999</v>
      </c>
      <c r="G314" s="80">
        <v>-0.42422300000000002</v>
      </c>
      <c r="H314" s="72">
        <v>-0.43225471799999998</v>
      </c>
      <c r="I314" s="73">
        <f t="shared" si="4"/>
        <v>-1.740158620924829E-4</v>
      </c>
      <c r="J314" s="73">
        <f>H314/'סכום נכסי הקרן'!$C$41</f>
        <v>-1.3971991576524771E-6</v>
      </c>
    </row>
    <row r="315" spans="1:10">
      <c r="A315" s="69" t="s">
        <v>2728</v>
      </c>
      <c r="B315" s="54" t="s">
        <v>2729</v>
      </c>
      <c r="C315" s="70" t="s">
        <v>1840</v>
      </c>
      <c r="D315" s="70" t="s">
        <v>137</v>
      </c>
      <c r="E315" s="79">
        <v>45152</v>
      </c>
      <c r="F315" s="72">
        <v>116092.999457</v>
      </c>
      <c r="G315" s="80">
        <v>-0.41677599999999998</v>
      </c>
      <c r="H315" s="72">
        <v>-0.48384785499999999</v>
      </c>
      <c r="I315" s="73">
        <f t="shared" si="4"/>
        <v>-1.9478607890966655E-4</v>
      </c>
      <c r="J315" s="73">
        <f>H315/'סכום נכסי הקרן'!$C$41</f>
        <v>-1.5639663080275687E-6</v>
      </c>
    </row>
    <row r="316" spans="1:10">
      <c r="A316" s="69" t="s">
        <v>2730</v>
      </c>
      <c r="B316" s="54" t="s">
        <v>2731</v>
      </c>
      <c r="C316" s="70" t="s">
        <v>1840</v>
      </c>
      <c r="D316" s="70" t="s">
        <v>137</v>
      </c>
      <c r="E316" s="79">
        <v>45153</v>
      </c>
      <c r="F316" s="72">
        <v>219105.10693000001</v>
      </c>
      <c r="G316" s="80">
        <v>-0.40839799999999998</v>
      </c>
      <c r="H316" s="72">
        <v>-0.89482114599999996</v>
      </c>
      <c r="I316" s="73">
        <f t="shared" si="4"/>
        <v>-3.6023452528232092E-4</v>
      </c>
      <c r="J316" s="73">
        <f>H316/'סכום נכסי הקרן'!$C$41</f>
        <v>-2.892376414595489E-6</v>
      </c>
    </row>
    <row r="317" spans="1:10">
      <c r="A317" s="69" t="s">
        <v>2732</v>
      </c>
      <c r="B317" s="54" t="s">
        <v>2733</v>
      </c>
      <c r="C317" s="70" t="s">
        <v>1840</v>
      </c>
      <c r="D317" s="70" t="s">
        <v>137</v>
      </c>
      <c r="E317" s="79">
        <v>45281</v>
      </c>
      <c r="F317" s="72">
        <v>76435.025076000005</v>
      </c>
      <c r="G317" s="80">
        <v>-0.41282000000000002</v>
      </c>
      <c r="H317" s="72">
        <v>-0.31553932600000001</v>
      </c>
      <c r="I317" s="73">
        <f t="shared" si="4"/>
        <v>-1.2702891501573154E-4</v>
      </c>
      <c r="J317" s="73">
        <f>H317/'סכום נכסי הקרן'!$C$41</f>
        <v>-1.0199339929319878E-6</v>
      </c>
    </row>
    <row r="318" spans="1:10">
      <c r="A318" s="69" t="s">
        <v>2734</v>
      </c>
      <c r="B318" s="54" t="s">
        <v>2735</v>
      </c>
      <c r="C318" s="70" t="s">
        <v>1840</v>
      </c>
      <c r="D318" s="70" t="s">
        <v>137</v>
      </c>
      <c r="E318" s="79">
        <v>45113</v>
      </c>
      <c r="F318" s="72">
        <v>27452.393143000001</v>
      </c>
      <c r="G318" s="80">
        <v>-0.28002100000000002</v>
      </c>
      <c r="H318" s="72">
        <v>-7.6872512000000004E-2</v>
      </c>
      <c r="I318" s="73">
        <f t="shared" si="4"/>
        <v>-3.0947114952935544E-5</v>
      </c>
      <c r="J318" s="73">
        <f>H318/'סכום נכסי הקרן'!$C$41</f>
        <v>-2.4847897441117102E-7</v>
      </c>
    </row>
    <row r="319" spans="1:10">
      <c r="A319" s="69" t="s">
        <v>2734</v>
      </c>
      <c r="B319" s="54" t="s">
        <v>2736</v>
      </c>
      <c r="C319" s="70" t="s">
        <v>1840</v>
      </c>
      <c r="D319" s="70" t="s">
        <v>137</v>
      </c>
      <c r="E319" s="79">
        <v>45113</v>
      </c>
      <c r="F319" s="72">
        <v>243668.761279</v>
      </c>
      <c r="G319" s="80">
        <v>-0.28002100000000002</v>
      </c>
      <c r="H319" s="72">
        <v>-0.68232412600000003</v>
      </c>
      <c r="I319" s="73">
        <f t="shared" si="4"/>
        <v>-2.7468808567727401E-4</v>
      </c>
      <c r="J319" s="73">
        <f>H319/'סכום נכסי הקרן'!$C$41</f>
        <v>-2.2055113672424108E-6</v>
      </c>
    </row>
    <row r="320" spans="1:10">
      <c r="A320" s="69" t="s">
        <v>2737</v>
      </c>
      <c r="B320" s="54" t="s">
        <v>2738</v>
      </c>
      <c r="C320" s="70" t="s">
        <v>1840</v>
      </c>
      <c r="D320" s="70" t="s">
        <v>137</v>
      </c>
      <c r="E320" s="79">
        <v>45113</v>
      </c>
      <c r="F320" s="72">
        <v>255088.53474199999</v>
      </c>
      <c r="G320" s="80">
        <v>-0.26344899999999999</v>
      </c>
      <c r="H320" s="72">
        <v>-0.6720294269999999</v>
      </c>
      <c r="I320" s="73">
        <f t="shared" si="4"/>
        <v>-2.7054367534034012E-4</v>
      </c>
      <c r="J320" s="73">
        <f>H320/'סכום נכסי הקרן'!$C$41</f>
        <v>-2.1722352821654493E-6</v>
      </c>
    </row>
    <row r="321" spans="1:10">
      <c r="A321" s="69" t="s">
        <v>2739</v>
      </c>
      <c r="B321" s="54" t="s">
        <v>2740</v>
      </c>
      <c r="C321" s="70" t="s">
        <v>1840</v>
      </c>
      <c r="D321" s="70" t="s">
        <v>137</v>
      </c>
      <c r="E321" s="79">
        <v>45113</v>
      </c>
      <c r="F321" s="72">
        <v>357216.68839699996</v>
      </c>
      <c r="G321" s="80">
        <v>-0.23741899999999999</v>
      </c>
      <c r="H321" s="72">
        <v>-0.84810144399999998</v>
      </c>
      <c r="I321" s="73">
        <f t="shared" si="4"/>
        <v>-3.414262419214117E-4</v>
      </c>
      <c r="J321" s="73">
        <f>H321/'סכום נכסי הקרן'!$C$41</f>
        <v>-2.7413619188319641E-6</v>
      </c>
    </row>
    <row r="322" spans="1:10">
      <c r="A322" s="69" t="s">
        <v>2741</v>
      </c>
      <c r="B322" s="54" t="s">
        <v>2742</v>
      </c>
      <c r="C322" s="70" t="s">
        <v>1840</v>
      </c>
      <c r="D322" s="70" t="s">
        <v>134</v>
      </c>
      <c r="E322" s="79">
        <v>45141</v>
      </c>
      <c r="F322" s="72">
        <v>163159.179863</v>
      </c>
      <c r="G322" s="80">
        <v>1.3473010000000001</v>
      </c>
      <c r="H322" s="72">
        <v>2.1982457069999999</v>
      </c>
      <c r="I322" s="73">
        <f t="shared" si="4"/>
        <v>8.8496343906812962E-4</v>
      </c>
      <c r="J322" s="73">
        <f>H322/'סכום נכסי הקרן'!$C$41</f>
        <v>7.1055026636715015E-6</v>
      </c>
    </row>
    <row r="323" spans="1:10">
      <c r="A323" s="69" t="s">
        <v>2743</v>
      </c>
      <c r="B323" s="54" t="s">
        <v>2744</v>
      </c>
      <c r="C323" s="70" t="s">
        <v>1840</v>
      </c>
      <c r="D323" s="70" t="s">
        <v>134</v>
      </c>
      <c r="E323" s="79">
        <v>45251</v>
      </c>
      <c r="F323" s="72">
        <v>60388.062104999997</v>
      </c>
      <c r="G323" s="80">
        <v>-3.6627640000000001</v>
      </c>
      <c r="H323" s="72">
        <v>-2.2118720060000001</v>
      </c>
      <c r="I323" s="73">
        <f t="shared" si="4"/>
        <v>-8.9044907535820001E-4</v>
      </c>
      <c r="J323" s="73">
        <f>H323/'סכום נכסי הקרן'!$C$41</f>
        <v>-7.1495476507865317E-6</v>
      </c>
    </row>
    <row r="324" spans="1:10">
      <c r="A324" s="69" t="s">
        <v>2745</v>
      </c>
      <c r="B324" s="54" t="s">
        <v>2746</v>
      </c>
      <c r="C324" s="70" t="s">
        <v>1840</v>
      </c>
      <c r="D324" s="70" t="s">
        <v>134</v>
      </c>
      <c r="E324" s="79">
        <v>45251</v>
      </c>
      <c r="F324" s="72">
        <v>60313.834767000008</v>
      </c>
      <c r="G324" s="80">
        <v>-3.7899940000000001</v>
      </c>
      <c r="H324" s="72">
        <v>-2.2858909929999998</v>
      </c>
      <c r="I324" s="73">
        <f t="shared" si="4"/>
        <v>-9.2024742641753357E-4</v>
      </c>
      <c r="J324" s="73">
        <f>H324/'סכום נכסי הקרן'!$C$41</f>
        <v>-7.3888030295715221E-6</v>
      </c>
    </row>
    <row r="325" spans="1:10">
      <c r="A325" s="69" t="s">
        <v>2747</v>
      </c>
      <c r="B325" s="54" t="s">
        <v>2748</v>
      </c>
      <c r="C325" s="70" t="s">
        <v>1840</v>
      </c>
      <c r="D325" s="70" t="s">
        <v>134</v>
      </c>
      <c r="E325" s="79">
        <v>45251</v>
      </c>
      <c r="F325" s="72">
        <v>123301.847815</v>
      </c>
      <c r="G325" s="80">
        <v>-3.8465410000000002</v>
      </c>
      <c r="H325" s="72">
        <v>-4.7428567039999994</v>
      </c>
      <c r="I325" s="73">
        <f t="shared" si="4"/>
        <v>-1.9093656211467236E-3</v>
      </c>
      <c r="J325" s="73">
        <f>H325/'סכום נכסי הקרן'!$C$41</f>
        <v>-1.533057966921995E-5</v>
      </c>
    </row>
    <row r="326" spans="1:10">
      <c r="A326" s="69" t="s">
        <v>2749</v>
      </c>
      <c r="B326" s="54" t="s">
        <v>2750</v>
      </c>
      <c r="C326" s="70" t="s">
        <v>1840</v>
      </c>
      <c r="D326" s="70" t="s">
        <v>134</v>
      </c>
      <c r="E326" s="79">
        <v>45250</v>
      </c>
      <c r="F326" s="72">
        <v>40932.995142</v>
      </c>
      <c r="G326" s="80">
        <v>-4.2706439999999999</v>
      </c>
      <c r="H326" s="72">
        <v>-1.748102515</v>
      </c>
      <c r="I326" s="73">
        <f t="shared" si="4"/>
        <v>-7.0374608652336908E-4</v>
      </c>
      <c r="J326" s="73">
        <f>H326/'סכום נכסי הקרן'!$C$41</f>
        <v>-5.6504816714300772E-6</v>
      </c>
    </row>
    <row r="327" spans="1:10">
      <c r="A327" s="69" t="s">
        <v>2751</v>
      </c>
      <c r="B327" s="54" t="s">
        <v>2752</v>
      </c>
      <c r="C327" s="70" t="s">
        <v>1840</v>
      </c>
      <c r="D327" s="70" t="s">
        <v>134</v>
      </c>
      <c r="E327" s="79">
        <v>45250</v>
      </c>
      <c r="F327" s="72">
        <v>122773.95001900001</v>
      </c>
      <c r="G327" s="80">
        <v>-4.291849</v>
      </c>
      <c r="H327" s="72">
        <v>-5.2692727430000001</v>
      </c>
      <c r="I327" s="73">
        <f t="shared" si="4"/>
        <v>-2.1212886772321291E-3</v>
      </c>
      <c r="J327" s="73">
        <f>H327/'סכום נכסי הקרן'!$C$41</f>
        <v>-1.7032141307849779E-5</v>
      </c>
    </row>
    <row r="328" spans="1:10">
      <c r="A328" s="69" t="s">
        <v>2753</v>
      </c>
      <c r="B328" s="54" t="s">
        <v>2754</v>
      </c>
      <c r="C328" s="70" t="s">
        <v>1840</v>
      </c>
      <c r="D328" s="70" t="s">
        <v>134</v>
      </c>
      <c r="E328" s="79">
        <v>45253</v>
      </c>
      <c r="F328" s="72">
        <v>81373.721336000002</v>
      </c>
      <c r="G328" s="80">
        <v>-4.8997299999999999</v>
      </c>
      <c r="H328" s="72">
        <v>-3.9870922310000001</v>
      </c>
      <c r="I328" s="73">
        <f t="shared" si="4"/>
        <v>-1.6051121316383316E-3</v>
      </c>
      <c r="J328" s="73">
        <f>H328/'סכום נכסי הקרן'!$C$41</f>
        <v>-1.2887683291026416E-5</v>
      </c>
    </row>
    <row r="329" spans="1:10">
      <c r="A329" s="69" t="s">
        <v>2755</v>
      </c>
      <c r="B329" s="54" t="s">
        <v>2756</v>
      </c>
      <c r="C329" s="70" t="s">
        <v>1840</v>
      </c>
      <c r="D329" s="70" t="s">
        <v>134</v>
      </c>
      <c r="E329" s="79">
        <v>45252</v>
      </c>
      <c r="F329" s="72">
        <v>81261.171245000005</v>
      </c>
      <c r="G329" s="80">
        <v>-5.0446309999999999</v>
      </c>
      <c r="H329" s="72">
        <v>-4.0993264030000001</v>
      </c>
      <c r="I329" s="73">
        <f t="shared" si="4"/>
        <v>-1.6502950420463009E-3</v>
      </c>
      <c r="J329" s="73">
        <f>H329/'סכום נכסי הקרן'!$C$41</f>
        <v>-1.3250463577853092E-5</v>
      </c>
    </row>
    <row r="330" spans="1:10">
      <c r="A330" s="69" t="s">
        <v>2757</v>
      </c>
      <c r="B330" s="54" t="s">
        <v>2654</v>
      </c>
      <c r="C330" s="70" t="s">
        <v>1840</v>
      </c>
      <c r="D330" s="70" t="s">
        <v>138</v>
      </c>
      <c r="E330" s="79">
        <v>45127</v>
      </c>
      <c r="F330" s="72">
        <v>45562.52</v>
      </c>
      <c r="G330" s="80">
        <v>0.52255700000000005</v>
      </c>
      <c r="H330" s="72">
        <v>0.23809</v>
      </c>
      <c r="I330" s="73">
        <f t="shared" ref="I330:I358" si="5">IFERROR(H330/$H$9,0)</f>
        <v>9.5849587940412606E-5</v>
      </c>
      <c r="J330" s="73">
        <f>H330/'סכום נכסי הקרן'!$C$41</f>
        <v>7.6959055296066955E-7</v>
      </c>
    </row>
    <row r="331" spans="1:10">
      <c r="A331" s="69" t="s">
        <v>2639</v>
      </c>
      <c r="B331" s="54" t="s">
        <v>2758</v>
      </c>
      <c r="C331" s="70" t="s">
        <v>1840</v>
      </c>
      <c r="D331" s="70" t="s">
        <v>138</v>
      </c>
      <c r="E331" s="79">
        <v>45127</v>
      </c>
      <c r="F331" s="72">
        <v>161951.9</v>
      </c>
      <c r="G331" s="80">
        <v>0.59496099999999996</v>
      </c>
      <c r="H331" s="72">
        <v>0.96354999999999991</v>
      </c>
      <c r="I331" s="73">
        <f t="shared" si="5"/>
        <v>3.8790318980211081E-4</v>
      </c>
      <c r="J331" s="73">
        <f>H331/'סכום נכסי הקרן'!$C$41</f>
        <v>3.1145322243909993E-6</v>
      </c>
    </row>
    <row r="332" spans="1:10">
      <c r="A332" s="69" t="s">
        <v>2759</v>
      </c>
      <c r="B332" s="54" t="s">
        <v>2500</v>
      </c>
      <c r="C332" s="70" t="s">
        <v>1840</v>
      </c>
      <c r="D332" s="70" t="s">
        <v>136</v>
      </c>
      <c r="E332" s="79">
        <v>45197</v>
      </c>
      <c r="F332" s="72">
        <v>214835.62</v>
      </c>
      <c r="G332" s="80">
        <v>-4.7652669999999997</v>
      </c>
      <c r="H332" s="72">
        <v>-10.237489999999999</v>
      </c>
      <c r="I332" s="73">
        <f t="shared" si="5"/>
        <v>-4.1213793021298442E-3</v>
      </c>
      <c r="J332" s="73">
        <f>H332/'סכום נכסי הקרן'!$C$41</f>
        <v>-3.3091165483763803E-5</v>
      </c>
    </row>
    <row r="333" spans="1:10">
      <c r="A333" s="69" t="s">
        <v>2760</v>
      </c>
      <c r="B333" s="54" t="s">
        <v>2508</v>
      </c>
      <c r="C333" s="70" t="s">
        <v>1840</v>
      </c>
      <c r="D333" s="70" t="s">
        <v>136</v>
      </c>
      <c r="E333" s="79">
        <v>45196</v>
      </c>
      <c r="F333" s="72">
        <v>35839.29</v>
      </c>
      <c r="G333" s="80">
        <v>-4.2939470000000002</v>
      </c>
      <c r="H333" s="72">
        <v>-1.5389200000000001</v>
      </c>
      <c r="I333" s="73">
        <f t="shared" si="5"/>
        <v>-6.1953399081548903E-4</v>
      </c>
      <c r="J333" s="73">
        <f>H333/'סכום נכסי הקרן'!$C$41</f>
        <v>-4.9743302690673005E-6</v>
      </c>
    </row>
    <row r="334" spans="1:10">
      <c r="A334" s="69" t="s">
        <v>2761</v>
      </c>
      <c r="B334" s="54" t="s">
        <v>2596</v>
      </c>
      <c r="C334" s="70" t="s">
        <v>1840</v>
      </c>
      <c r="D334" s="70" t="s">
        <v>136</v>
      </c>
      <c r="E334" s="79">
        <v>45145</v>
      </c>
      <c r="F334" s="72">
        <v>288475</v>
      </c>
      <c r="G334" s="80">
        <v>0.16008700000000001</v>
      </c>
      <c r="H334" s="72">
        <v>0.46181</v>
      </c>
      <c r="I334" s="73">
        <f t="shared" si="5"/>
        <v>1.8591414257953693E-4</v>
      </c>
      <c r="J334" s="73">
        <f>H334/'סכום נכסי הקרן'!$C$41</f>
        <v>1.4927322158123683E-6</v>
      </c>
    </row>
    <row r="335" spans="1:10">
      <c r="A335" s="69" t="s">
        <v>2762</v>
      </c>
      <c r="B335" s="54" t="s">
        <v>2763</v>
      </c>
      <c r="C335" s="70" t="s">
        <v>1840</v>
      </c>
      <c r="D335" s="70" t="s">
        <v>136</v>
      </c>
      <c r="E335" s="79">
        <v>45145</v>
      </c>
      <c r="F335" s="72">
        <v>1532951.26</v>
      </c>
      <c r="G335" s="80">
        <v>0.16008800000000001</v>
      </c>
      <c r="H335" s="72">
        <v>2.4540700000000002</v>
      </c>
      <c r="I335" s="73">
        <f t="shared" si="5"/>
        <v>9.8795244771694908E-4</v>
      </c>
      <c r="J335" s="73">
        <f>H335/'סכום נכסי הקרן'!$C$41</f>
        <v>7.9324166840446492E-6</v>
      </c>
    </row>
    <row r="336" spans="1:10">
      <c r="A336" s="69" t="s">
        <v>2764</v>
      </c>
      <c r="B336" s="54" t="s">
        <v>2765</v>
      </c>
      <c r="C336" s="70" t="s">
        <v>1840</v>
      </c>
      <c r="D336" s="70" t="s">
        <v>137</v>
      </c>
      <c r="E336" s="79">
        <v>45197</v>
      </c>
      <c r="F336" s="72">
        <v>264671.62</v>
      </c>
      <c r="G336" s="80">
        <v>-4.7613339999999997</v>
      </c>
      <c r="H336" s="72">
        <v>-12.601899999999999</v>
      </c>
      <c r="I336" s="73">
        <f t="shared" si="5"/>
        <v>-5.073236684725463E-3</v>
      </c>
      <c r="J336" s="73">
        <f>H336/'סכום נכסי הקרן'!$C$41</f>
        <v>-4.0733769538221094E-5</v>
      </c>
    </row>
    <row r="337" spans="1:10">
      <c r="A337" s="69" t="s">
        <v>2734</v>
      </c>
      <c r="B337" s="54" t="s">
        <v>2766</v>
      </c>
      <c r="C337" s="70" t="s">
        <v>1840</v>
      </c>
      <c r="D337" s="70" t="s">
        <v>137</v>
      </c>
      <c r="E337" s="79">
        <v>45113</v>
      </c>
      <c r="F337" s="72">
        <v>276499.27</v>
      </c>
      <c r="G337" s="80">
        <v>-0.28002199999999999</v>
      </c>
      <c r="H337" s="72">
        <v>-0.77425999999999995</v>
      </c>
      <c r="I337" s="73">
        <f t="shared" si="5"/>
        <v>-3.1169936561276768E-4</v>
      </c>
      <c r="J337" s="73">
        <f>H337/'סכום נכסי הקרן'!$C$41</f>
        <v>-2.5026804214176484E-6</v>
      </c>
    </row>
    <row r="338" spans="1:10">
      <c r="A338" s="69" t="s">
        <v>2737</v>
      </c>
      <c r="B338" s="54" t="s">
        <v>2767</v>
      </c>
      <c r="C338" s="70" t="s">
        <v>1840</v>
      </c>
      <c r="D338" s="70" t="s">
        <v>137</v>
      </c>
      <c r="E338" s="79">
        <v>45113</v>
      </c>
      <c r="F338" s="72">
        <v>124445.24</v>
      </c>
      <c r="G338" s="80">
        <v>-0.26344899999999999</v>
      </c>
      <c r="H338" s="72">
        <v>-0.32785000000000003</v>
      </c>
      <c r="I338" s="73">
        <f t="shared" si="5"/>
        <v>-1.31984910774347E-4</v>
      </c>
      <c r="J338" s="73">
        <f>H338/'סכום נכסי הקרן'!$C$41</f>
        <v>-1.0597264176914425E-6</v>
      </c>
    </row>
    <row r="339" spans="1:10">
      <c r="A339" s="69" t="s">
        <v>2768</v>
      </c>
      <c r="B339" s="54" t="s">
        <v>2769</v>
      </c>
      <c r="C339" s="70" t="s">
        <v>1840</v>
      </c>
      <c r="D339" s="70" t="s">
        <v>134</v>
      </c>
      <c r="E339" s="79">
        <v>45127</v>
      </c>
      <c r="F339" s="72">
        <v>195225.74</v>
      </c>
      <c r="G339" s="80">
        <v>3.8558699999999999</v>
      </c>
      <c r="H339" s="72">
        <v>7.5276499999999995</v>
      </c>
      <c r="I339" s="73">
        <f t="shared" si="5"/>
        <v>3.0304597028839803E-3</v>
      </c>
      <c r="J339" s="73">
        <f>H339/'סכום נכסי הקרן'!$C$41</f>
        <v>2.4332010273402426E-5</v>
      </c>
    </row>
    <row r="340" spans="1:10">
      <c r="A340" s="119" t="s">
        <v>3308</v>
      </c>
      <c r="B340" s="118" t="s">
        <v>3308</v>
      </c>
      <c r="C340" s="118" t="s">
        <v>3308</v>
      </c>
      <c r="D340" s="118" t="s">
        <v>3308</v>
      </c>
      <c r="E340" s="118" t="s">
        <v>3308</v>
      </c>
      <c r="F340" s="118" t="s">
        <v>3308</v>
      </c>
      <c r="G340" s="118" t="s">
        <v>3308</v>
      </c>
      <c r="H340" s="118" t="s">
        <v>3308</v>
      </c>
      <c r="I340" s="118" t="s">
        <v>3308</v>
      </c>
      <c r="J340" s="118" t="s">
        <v>3308</v>
      </c>
    </row>
    <row r="341" spans="1:10">
      <c r="A341" s="68" t="s">
        <v>183</v>
      </c>
      <c r="B341" s="117" t="s">
        <v>3308</v>
      </c>
      <c r="C341" s="117" t="s">
        <v>3308</v>
      </c>
      <c r="D341" s="117" t="s">
        <v>3308</v>
      </c>
      <c r="E341" s="117" t="s">
        <v>3308</v>
      </c>
      <c r="F341" s="117" t="s">
        <v>3308</v>
      </c>
      <c r="G341" s="117" t="s">
        <v>3308</v>
      </c>
      <c r="H341" s="66">
        <v>4.0217721419999997</v>
      </c>
      <c r="I341" s="67">
        <f t="shared" si="5"/>
        <v>1.6190734705402601E-3</v>
      </c>
      <c r="J341" s="67">
        <f>H341/'סכום נכסי הקרן'!$C$41</f>
        <v>1.2999780951084027E-5</v>
      </c>
    </row>
    <row r="342" spans="1:10">
      <c r="A342" s="69" t="s">
        <v>2770</v>
      </c>
      <c r="B342" s="54" t="s">
        <v>2771</v>
      </c>
      <c r="C342" s="70" t="s">
        <v>1840</v>
      </c>
      <c r="D342" s="70" t="s">
        <v>135</v>
      </c>
      <c r="E342" s="79">
        <v>45280</v>
      </c>
      <c r="F342" s="72">
        <v>123211</v>
      </c>
      <c r="G342" s="80">
        <v>0.80555399999999999</v>
      </c>
      <c r="H342" s="72">
        <v>0.99253113900000012</v>
      </c>
      <c r="I342" s="73">
        <f t="shared" si="5"/>
        <v>3.995703334502852E-4</v>
      </c>
      <c r="J342" s="73">
        <f>H342/'סכום נכסי הקרן'!$C$41</f>
        <v>3.208209450601425E-6</v>
      </c>
    </row>
    <row r="343" spans="1:10">
      <c r="A343" s="69" t="s">
        <v>2772</v>
      </c>
      <c r="B343" s="54" t="s">
        <v>2773</v>
      </c>
      <c r="C343" s="70" t="s">
        <v>1840</v>
      </c>
      <c r="D343" s="70" t="s">
        <v>135</v>
      </c>
      <c r="E343" s="79">
        <v>45280</v>
      </c>
      <c r="F343" s="72">
        <v>246422</v>
      </c>
      <c r="G343" s="80">
        <v>0.78289699999999995</v>
      </c>
      <c r="H343" s="72">
        <v>1.929230445</v>
      </c>
      <c r="I343" s="73">
        <f t="shared" si="5"/>
        <v>7.7666404802952181E-4</v>
      </c>
      <c r="J343" s="73">
        <f>H343/'סכום נכסי הקרן'!$C$41</f>
        <v>6.2359507957331617E-6</v>
      </c>
    </row>
    <row r="344" spans="1:10">
      <c r="A344" s="69" t="s">
        <v>2774</v>
      </c>
      <c r="B344" s="54" t="s">
        <v>2775</v>
      </c>
      <c r="C344" s="70" t="s">
        <v>1840</v>
      </c>
      <c r="D344" s="70" t="s">
        <v>135</v>
      </c>
      <c r="E344" s="79">
        <v>45279</v>
      </c>
      <c r="F344" s="72">
        <v>246422</v>
      </c>
      <c r="G344" s="80">
        <v>0.44639299999999998</v>
      </c>
      <c r="H344" s="72">
        <v>1.1000105579999999</v>
      </c>
      <c r="I344" s="73">
        <f t="shared" si="5"/>
        <v>4.4283908906045334E-4</v>
      </c>
      <c r="J344" s="73">
        <f>H344/'סכום נכסי הקרן'!$C$41</f>
        <v>3.5556207047494417E-6</v>
      </c>
    </row>
    <row r="345" spans="1:10">
      <c r="A345" s="119" t="s">
        <v>3308</v>
      </c>
      <c r="B345" s="118" t="s">
        <v>3308</v>
      </c>
      <c r="C345" s="118" t="s">
        <v>3308</v>
      </c>
      <c r="D345" s="118" t="s">
        <v>3308</v>
      </c>
      <c r="E345" s="118" t="s">
        <v>3308</v>
      </c>
      <c r="F345" s="118" t="s">
        <v>3308</v>
      </c>
      <c r="G345" s="118" t="s">
        <v>3308</v>
      </c>
      <c r="H345" s="118" t="s">
        <v>3308</v>
      </c>
      <c r="I345" s="118" t="s">
        <v>3308</v>
      </c>
      <c r="J345" s="118" t="s">
        <v>3308</v>
      </c>
    </row>
    <row r="346" spans="1:10">
      <c r="A346" s="63" t="s">
        <v>194</v>
      </c>
      <c r="B346" s="117" t="s">
        <v>3308</v>
      </c>
      <c r="C346" s="117" t="s">
        <v>3308</v>
      </c>
      <c r="D346" s="117" t="s">
        <v>3308</v>
      </c>
      <c r="E346" s="117" t="s">
        <v>3308</v>
      </c>
      <c r="F346" s="117" t="s">
        <v>3308</v>
      </c>
      <c r="G346" s="117" t="s">
        <v>3308</v>
      </c>
      <c r="H346" s="66">
        <v>806.92875471500008</v>
      </c>
      <c r="I346" s="67">
        <f t="shared" si="5"/>
        <v>0.3248510589974507</v>
      </c>
      <c r="J346" s="67">
        <f>H346/'סכום נכסי הקרן'!$C$41</f>
        <v>2.6082773175731084E-3</v>
      </c>
    </row>
    <row r="347" spans="1:10">
      <c r="A347" s="68" t="s">
        <v>182</v>
      </c>
      <c r="B347" s="117" t="s">
        <v>3308</v>
      </c>
      <c r="C347" s="117" t="s">
        <v>3308</v>
      </c>
      <c r="D347" s="117" t="s">
        <v>3308</v>
      </c>
      <c r="E347" s="117" t="s">
        <v>3308</v>
      </c>
      <c r="F347" s="117" t="s">
        <v>3308</v>
      </c>
      <c r="G347" s="117" t="s">
        <v>3308</v>
      </c>
      <c r="H347" s="66">
        <v>722.07423184700008</v>
      </c>
      <c r="I347" s="67">
        <f t="shared" si="5"/>
        <v>0.29069056904920371</v>
      </c>
      <c r="J347" s="67">
        <f>H347/'סכום נכסי הקרן'!$C$41</f>
        <v>2.3339976788852262E-3</v>
      </c>
    </row>
    <row r="348" spans="1:10">
      <c r="A348" s="69" t="s">
        <v>2776</v>
      </c>
      <c r="B348" s="54" t="s">
        <v>2777</v>
      </c>
      <c r="C348" s="70" t="s">
        <v>1840</v>
      </c>
      <c r="D348" s="70" t="s">
        <v>134</v>
      </c>
      <c r="E348" s="79">
        <v>45068</v>
      </c>
      <c r="F348" s="72">
        <v>201392.14332100001</v>
      </c>
      <c r="G348" s="80">
        <v>14.887363000000001</v>
      </c>
      <c r="H348" s="72">
        <v>29.981979114999998</v>
      </c>
      <c r="I348" s="73">
        <f t="shared" si="5"/>
        <v>1.2070058985303063E-2</v>
      </c>
      <c r="J348" s="73">
        <f>H348/'סכום נכסי הקרן'!$C$41</f>
        <v>9.6912293191516201E-5</v>
      </c>
    </row>
    <row r="349" spans="1:10">
      <c r="A349" s="69" t="s">
        <v>2778</v>
      </c>
      <c r="B349" s="54" t="s">
        <v>2779</v>
      </c>
      <c r="C349" s="70" t="s">
        <v>1840</v>
      </c>
      <c r="D349" s="70" t="s">
        <v>134</v>
      </c>
      <c r="E349" s="79">
        <v>44972</v>
      </c>
      <c r="F349" s="72">
        <v>2001031.2464640001</v>
      </c>
      <c r="G349" s="80">
        <v>6.601216</v>
      </c>
      <c r="H349" s="72">
        <v>132.09239026200001</v>
      </c>
      <c r="I349" s="73">
        <f t="shared" si="5"/>
        <v>5.3177374844289436E-2</v>
      </c>
      <c r="J349" s="73">
        <f>H349/'סכום נכסי הקרן'!$C$41</f>
        <v>4.2696902710583876E-4</v>
      </c>
    </row>
    <row r="350" spans="1:10">
      <c r="A350" s="69" t="s">
        <v>2778</v>
      </c>
      <c r="B350" s="54" t="s">
        <v>2780</v>
      </c>
      <c r="C350" s="70" t="s">
        <v>1840</v>
      </c>
      <c r="D350" s="70" t="s">
        <v>134</v>
      </c>
      <c r="E350" s="79">
        <v>45069</v>
      </c>
      <c r="F350" s="72">
        <v>1588267.2083370001</v>
      </c>
      <c r="G350" s="80">
        <v>12.757655</v>
      </c>
      <c r="H350" s="72">
        <v>202.62564619999995</v>
      </c>
      <c r="I350" s="73">
        <f t="shared" si="5"/>
        <v>8.1572450310512107E-2</v>
      </c>
      <c r="J350" s="73">
        <f>H350/'סכום נכסי הקרן'!$C$41</f>
        <v>6.5495729809345602E-4</v>
      </c>
    </row>
    <row r="351" spans="1:10">
      <c r="A351" s="69" t="s">
        <v>2778</v>
      </c>
      <c r="B351" s="54" t="s">
        <v>2781</v>
      </c>
      <c r="C351" s="70" t="s">
        <v>1840</v>
      </c>
      <c r="D351" s="70" t="s">
        <v>134</v>
      </c>
      <c r="E351" s="79">
        <v>45153</v>
      </c>
      <c r="F351" s="72">
        <v>2129818.6307270001</v>
      </c>
      <c r="G351" s="80">
        <v>5.9078999999999997</v>
      </c>
      <c r="H351" s="72">
        <v>125.82754588299998</v>
      </c>
      <c r="I351" s="73">
        <f t="shared" si="5"/>
        <v>5.0655291799063001E-2</v>
      </c>
      <c r="J351" s="73">
        <f>H351/'סכום נכסי הקרן'!$C$41</f>
        <v>4.0671884839254895E-4</v>
      </c>
    </row>
    <row r="352" spans="1:10">
      <c r="A352" s="69" t="s">
        <v>2782</v>
      </c>
      <c r="B352" s="54" t="s">
        <v>2783</v>
      </c>
      <c r="C352" s="70" t="s">
        <v>1840</v>
      </c>
      <c r="D352" s="70" t="s">
        <v>134</v>
      </c>
      <c r="E352" s="79">
        <v>45126</v>
      </c>
      <c r="F352" s="72">
        <v>271394.892712</v>
      </c>
      <c r="G352" s="80">
        <v>-7.2860750000000003</v>
      </c>
      <c r="H352" s="72">
        <v>-19.774035604000002</v>
      </c>
      <c r="I352" s="73">
        <f t="shared" si="5"/>
        <v>-7.9605744237996046E-3</v>
      </c>
      <c r="J352" s="73">
        <f>H352/'סכום נכסי הקרן'!$C$41</f>
        <v>-6.3916632343846138E-5</v>
      </c>
    </row>
    <row r="353" spans="1:10">
      <c r="A353" s="69" t="s">
        <v>2784</v>
      </c>
      <c r="B353" s="54" t="s">
        <v>2785</v>
      </c>
      <c r="C353" s="70" t="s">
        <v>1840</v>
      </c>
      <c r="D353" s="70" t="s">
        <v>143</v>
      </c>
      <c r="E353" s="79">
        <v>45082</v>
      </c>
      <c r="F353" s="72">
        <v>520176.70896000008</v>
      </c>
      <c r="G353" s="80">
        <v>7.888477</v>
      </c>
      <c r="H353" s="72">
        <v>41.034021482</v>
      </c>
      <c r="I353" s="73">
        <f t="shared" si="5"/>
        <v>1.6519358438354146E-2</v>
      </c>
      <c r="J353" s="73">
        <f>H353/'סכום נכסי הקרן'!$C$41</f>
        <v>1.3263637818695608E-4</v>
      </c>
    </row>
    <row r="354" spans="1:10">
      <c r="A354" s="69" t="s">
        <v>2784</v>
      </c>
      <c r="B354" s="54" t="s">
        <v>2786</v>
      </c>
      <c r="C354" s="70" t="s">
        <v>1840</v>
      </c>
      <c r="D354" s="70" t="s">
        <v>143</v>
      </c>
      <c r="E354" s="79">
        <v>44972</v>
      </c>
      <c r="F354" s="72">
        <v>996791.59836799989</v>
      </c>
      <c r="G354" s="80">
        <v>21.096354000000002</v>
      </c>
      <c r="H354" s="72">
        <v>210.286684509</v>
      </c>
      <c r="I354" s="73">
        <f t="shared" si="5"/>
        <v>8.4656609095481519E-2</v>
      </c>
      <c r="J354" s="73">
        <f>H354/'סכום נכסי הקרן'!$C$41</f>
        <v>6.7972046625875576E-4</v>
      </c>
    </row>
    <row r="355" spans="1:10">
      <c r="A355" s="119" t="s">
        <v>3308</v>
      </c>
      <c r="B355" s="118" t="s">
        <v>3308</v>
      </c>
      <c r="C355" s="118" t="s">
        <v>3308</v>
      </c>
      <c r="D355" s="118" t="s">
        <v>3308</v>
      </c>
      <c r="E355" s="118" t="s">
        <v>3308</v>
      </c>
      <c r="F355" s="118" t="s">
        <v>3308</v>
      </c>
      <c r="G355" s="118" t="s">
        <v>3308</v>
      </c>
      <c r="H355" s="118" t="s">
        <v>3308</v>
      </c>
      <c r="I355" s="118" t="s">
        <v>3308</v>
      </c>
      <c r="J355" s="118" t="s">
        <v>3308</v>
      </c>
    </row>
    <row r="356" spans="1:10">
      <c r="A356" s="74" t="s">
        <v>183</v>
      </c>
      <c r="B356" s="118" t="s">
        <v>3308</v>
      </c>
      <c r="C356" s="118" t="s">
        <v>3308</v>
      </c>
      <c r="D356" s="118" t="s">
        <v>3308</v>
      </c>
      <c r="E356" s="118" t="s">
        <v>3308</v>
      </c>
      <c r="F356" s="118" t="s">
        <v>3308</v>
      </c>
      <c r="G356" s="118" t="s">
        <v>3308</v>
      </c>
      <c r="H356" s="72">
        <v>84.854522868000018</v>
      </c>
      <c r="I356" s="73">
        <f t="shared" si="5"/>
        <v>3.4160489948246969E-2</v>
      </c>
      <c r="J356" s="73">
        <f>H356/'סכום נכסי הקרן'!$C$41</f>
        <v>2.7427963868788236E-4</v>
      </c>
    </row>
    <row r="357" spans="1:10">
      <c r="A357" s="69" t="s">
        <v>2787</v>
      </c>
      <c r="B357" s="87">
        <v>10001064</v>
      </c>
      <c r="C357" s="70" t="s">
        <v>1840</v>
      </c>
      <c r="D357" s="70" t="s">
        <v>134</v>
      </c>
      <c r="E357" s="79">
        <v>45195</v>
      </c>
      <c r="F357" s="72">
        <v>889543.05602300004</v>
      </c>
      <c r="G357" s="80">
        <v>6.3506020000000003</v>
      </c>
      <c r="H357" s="72">
        <v>56.491342383000003</v>
      </c>
      <c r="I357" s="73">
        <f t="shared" si="5"/>
        <v>2.2742122263057316E-2</v>
      </c>
      <c r="J357" s="73">
        <f>H357/'סכום נכסי הקרן'!$C$41</f>
        <v>1.8259987156967315E-4</v>
      </c>
    </row>
    <row r="358" spans="1:10">
      <c r="A358" s="69" t="s">
        <v>2787</v>
      </c>
      <c r="B358" s="54" t="s">
        <v>2788</v>
      </c>
      <c r="C358" s="70" t="s">
        <v>1840</v>
      </c>
      <c r="D358" s="70" t="s">
        <v>134</v>
      </c>
      <c r="E358" s="79">
        <v>45252</v>
      </c>
      <c r="F358" s="72">
        <v>595187.08874899999</v>
      </c>
      <c r="G358" s="80">
        <v>4.7654230000000002</v>
      </c>
      <c r="H358" s="72">
        <v>28.363180485000001</v>
      </c>
      <c r="I358" s="73">
        <f t="shared" si="5"/>
        <v>1.1418367685189643E-2</v>
      </c>
      <c r="J358" s="73">
        <f>H358/'סכום נכסי הקרן'!$C$41</f>
        <v>9.1679767118209166E-5</v>
      </c>
    </row>
    <row r="359" spans="1:10">
      <c r="A359" s="120" t="s">
        <v>3308</v>
      </c>
      <c r="B359" s="121" t="s">
        <v>3308</v>
      </c>
      <c r="C359" s="121" t="s">
        <v>3308</v>
      </c>
      <c r="D359" s="121" t="s">
        <v>3308</v>
      </c>
      <c r="E359" s="121" t="s">
        <v>3308</v>
      </c>
      <c r="F359" s="121" t="s">
        <v>3308</v>
      </c>
      <c r="G359" s="121" t="s">
        <v>3308</v>
      </c>
      <c r="H359" s="121" t="s">
        <v>3308</v>
      </c>
      <c r="I359" s="121" t="s">
        <v>3308</v>
      </c>
      <c r="J359" s="121" t="s">
        <v>3308</v>
      </c>
    </row>
    <row r="360" spans="1:10">
      <c r="A360" s="120" t="s">
        <v>3308</v>
      </c>
      <c r="B360" s="121" t="s">
        <v>3308</v>
      </c>
      <c r="C360" s="121" t="s">
        <v>3308</v>
      </c>
      <c r="D360" s="121" t="s">
        <v>3308</v>
      </c>
      <c r="E360" s="121" t="s">
        <v>3308</v>
      </c>
      <c r="F360" s="121" t="s">
        <v>3308</v>
      </c>
      <c r="G360" s="121" t="s">
        <v>3308</v>
      </c>
      <c r="H360" s="121" t="s">
        <v>3308</v>
      </c>
      <c r="I360" s="121" t="s">
        <v>3308</v>
      </c>
      <c r="J360" s="121" t="s">
        <v>3308</v>
      </c>
    </row>
    <row r="361" spans="1:10">
      <c r="A361" s="120" t="s">
        <v>3308</v>
      </c>
      <c r="B361" s="121" t="s">
        <v>3308</v>
      </c>
      <c r="C361" s="121" t="s">
        <v>3308</v>
      </c>
      <c r="D361" s="121" t="s">
        <v>3308</v>
      </c>
      <c r="E361" s="121" t="s">
        <v>3308</v>
      </c>
      <c r="F361" s="121" t="s">
        <v>3308</v>
      </c>
      <c r="G361" s="121" t="s">
        <v>3308</v>
      </c>
      <c r="H361" s="121" t="s">
        <v>3308</v>
      </c>
      <c r="I361" s="121" t="s">
        <v>3308</v>
      </c>
      <c r="J361" s="121" t="s">
        <v>3308</v>
      </c>
    </row>
    <row r="362" spans="1:10">
      <c r="A362" s="86" t="s">
        <v>213</v>
      </c>
      <c r="B362" s="121" t="s">
        <v>3308</v>
      </c>
      <c r="C362" s="121" t="s">
        <v>3308</v>
      </c>
      <c r="D362" s="121" t="s">
        <v>3308</v>
      </c>
      <c r="E362" s="121" t="s">
        <v>3308</v>
      </c>
      <c r="F362" s="121" t="s">
        <v>3308</v>
      </c>
      <c r="G362" s="121" t="s">
        <v>3308</v>
      </c>
      <c r="H362" s="121" t="s">
        <v>3308</v>
      </c>
      <c r="I362" s="121" t="s">
        <v>3308</v>
      </c>
      <c r="J362" s="121" t="s">
        <v>3308</v>
      </c>
    </row>
    <row r="363" spans="1:10">
      <c r="A363" s="86" t="s">
        <v>115</v>
      </c>
      <c r="B363" s="121" t="s">
        <v>3308</v>
      </c>
      <c r="C363" s="121" t="s">
        <v>3308</v>
      </c>
      <c r="D363" s="121" t="s">
        <v>3308</v>
      </c>
      <c r="E363" s="121" t="s">
        <v>3308</v>
      </c>
      <c r="F363" s="121" t="s">
        <v>3308</v>
      </c>
      <c r="G363" s="121" t="s">
        <v>3308</v>
      </c>
      <c r="H363" s="121" t="s">
        <v>3308</v>
      </c>
      <c r="I363" s="121" t="s">
        <v>3308</v>
      </c>
      <c r="J363" s="121" t="s">
        <v>3308</v>
      </c>
    </row>
    <row r="364" spans="1:10">
      <c r="A364" s="86" t="s">
        <v>196</v>
      </c>
      <c r="B364" s="121" t="s">
        <v>3308</v>
      </c>
      <c r="C364" s="121" t="s">
        <v>3308</v>
      </c>
      <c r="D364" s="121" t="s">
        <v>3308</v>
      </c>
      <c r="E364" s="121" t="s">
        <v>3308</v>
      </c>
      <c r="F364" s="121" t="s">
        <v>3308</v>
      </c>
      <c r="G364" s="121" t="s">
        <v>3308</v>
      </c>
      <c r="H364" s="121" t="s">
        <v>3308</v>
      </c>
      <c r="I364" s="121" t="s">
        <v>3308</v>
      </c>
      <c r="J364" s="121" t="s">
        <v>3308</v>
      </c>
    </row>
    <row r="365" spans="1:10">
      <c r="A365" s="86" t="s">
        <v>204</v>
      </c>
      <c r="B365" s="121" t="s">
        <v>3308</v>
      </c>
      <c r="C365" s="121" t="s">
        <v>3308</v>
      </c>
      <c r="D365" s="121" t="s">
        <v>3308</v>
      </c>
      <c r="E365" s="121" t="s">
        <v>3308</v>
      </c>
      <c r="F365" s="121" t="s">
        <v>3308</v>
      </c>
      <c r="G365" s="121" t="s">
        <v>3308</v>
      </c>
      <c r="H365" s="121" t="s">
        <v>3308</v>
      </c>
      <c r="I365" s="121" t="s">
        <v>3308</v>
      </c>
      <c r="J365" s="121" t="s">
        <v>3308</v>
      </c>
    </row>
    <row r="366" spans="1:10" hidden="1">
      <c r="B366" s="1"/>
      <c r="C366" s="1"/>
    </row>
    <row r="367" spans="1:10" hidden="1">
      <c r="A367" s="1"/>
      <c r="B367" s="1"/>
      <c r="C367" s="1"/>
    </row>
    <row r="368" spans="1:10" hidden="1">
      <c r="A368" s="1"/>
      <c r="B368" s="1"/>
      <c r="C368" s="1"/>
    </row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pans="1:3" hidden="1">
      <c r="A561" s="1"/>
      <c r="B561" s="1"/>
      <c r="C561" s="1"/>
    </row>
    <row r="562" spans="1:3" hidden="1">
      <c r="A562" s="1"/>
      <c r="B562" s="1"/>
      <c r="C562" s="1"/>
    </row>
    <row r="563" spans="1:3" hidden="1">
      <c r="A563" s="1"/>
    </row>
    <row r="564" spans="1:3" hidden="1">
      <c r="A564" s="1"/>
    </row>
    <row r="565" spans="1:3" hidden="1">
      <c r="A565" s="1"/>
    </row>
    <row r="566" spans="1:3" hidden="1">
      <c r="A566" s="1"/>
    </row>
    <row r="567" spans="1:3" hidden="1">
      <c r="A567" s="1"/>
    </row>
    <row r="568" spans="1:3" hidden="1">
      <c r="A568" s="1"/>
    </row>
    <row r="569" spans="1:3" hidden="1">
      <c r="A569" s="1"/>
    </row>
    <row r="570" spans="1:3" hidden="1">
      <c r="A570" s="1"/>
    </row>
    <row r="571" spans="1:3" hidden="1">
      <c r="A571" s="1"/>
    </row>
    <row r="572" spans="1:3" hidden="1">
      <c r="A572" s="1"/>
    </row>
    <row r="573" spans="1:3" hidden="1">
      <c r="A573" s="1"/>
    </row>
    <row r="574" spans="1:3" hidden="1">
      <c r="A574" s="1"/>
    </row>
    <row r="575" spans="1:3" hidden="1">
      <c r="A575" s="1"/>
      <c r="B575" s="1"/>
      <c r="C575" s="1"/>
    </row>
    <row r="576" spans="1:3" hidden="1">
      <c r="A576" s="1"/>
      <c r="B576" s="1"/>
      <c r="C576" s="1"/>
    </row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="1" customFormat="1" hidden="1"/>
    <row r="674" s="1" customFormat="1" hidden="1"/>
    <row r="675" s="1" customFormat="1" hidden="1"/>
    <row r="676" s="1" customFormat="1" hidden="1"/>
    <row r="677" s="1" customFormat="1" hidden="1"/>
    <row r="678" s="1" customFormat="1" hidden="1"/>
    <row r="679" s="1" customFormat="1" hidden="1"/>
    <row r="680" s="1" customFormat="1" hidden="1"/>
    <row r="681" s="1" customFormat="1" hidden="1"/>
    <row r="682" s="1" customFormat="1" hidden="1"/>
    <row r="683" s="1" customFormat="1" hidden="1"/>
    <row r="684" s="1" customFormat="1" hidden="1"/>
    <row r="685" s="1" customFormat="1" hidden="1"/>
    <row r="686" s="1" customFormat="1" hidden="1"/>
    <row r="687" s="1" customFormat="1" hidden="1"/>
    <row r="688" s="1" customFormat="1" hidden="1"/>
    <row r="689" s="1" customFormat="1" hidden="1"/>
    <row r="690" s="1" customFormat="1" hidden="1"/>
    <row r="691" s="1" customFormat="1" hidden="1"/>
    <row r="692" s="1" customFormat="1" hidden="1"/>
    <row r="693" s="1" customFormat="1" hidden="1"/>
    <row r="694" s="1" customFormat="1" hidden="1"/>
    <row r="695" s="1" customFormat="1" hidden="1"/>
    <row r="696" s="1" customFormat="1" hidden="1"/>
    <row r="697" s="1" customFormat="1" hidden="1"/>
    <row r="698" s="1" customFormat="1" hidden="1"/>
    <row r="699" s="1" customFormat="1" hidden="1"/>
    <row r="700" s="1" customFormat="1" hidden="1"/>
    <row r="701" s="1" customFormat="1" hidden="1"/>
    <row r="702" s="1" customFormat="1" hidden="1"/>
    <row r="703" s="1" customFormat="1" hidden="1"/>
    <row r="704" s="1" customFormat="1" hidden="1"/>
    <row r="705" s="1" customFormat="1" hidden="1"/>
    <row r="706" s="1" customFormat="1" hidden="1"/>
    <row r="707" s="1" customFormat="1" hidden="1"/>
    <row r="708" s="1" customFormat="1" hidden="1"/>
    <row r="709" s="1" customFormat="1" hidden="1"/>
    <row r="710" s="1" customFormat="1" hidden="1"/>
    <row r="711" s="1" customFormat="1" hidden="1"/>
    <row r="712" s="1" customFormat="1" hidden="1"/>
    <row r="713" s="1" customFormat="1" hidden="1"/>
    <row r="714" s="1" customFormat="1" hidden="1"/>
    <row r="715" s="1" customFormat="1" hidden="1"/>
    <row r="716" s="1" customFormat="1" hidden="1"/>
    <row r="717" s="1" customFormat="1" hidden="1"/>
    <row r="718" s="1" customFormat="1" hidden="1"/>
    <row r="719" s="1" customFormat="1" hidden="1"/>
    <row r="720" s="1" customFormat="1" hidden="1"/>
    <row r="721" s="1" customFormat="1" hidden="1"/>
    <row r="722" s="1" customFormat="1" hidden="1"/>
    <row r="723" s="1" customFormat="1" hidden="1"/>
    <row r="724" s="1" customFormat="1" hidden="1"/>
    <row r="725" s="1" customFormat="1" hidden="1"/>
    <row r="726" s="1" customFormat="1" hidden="1"/>
    <row r="727" s="1" customFormat="1" hidden="1"/>
    <row r="728" s="1" customFormat="1" hidden="1"/>
    <row r="729" s="1" customFormat="1" hidden="1"/>
    <row r="730" s="1" customFormat="1" hidden="1"/>
    <row r="731" s="1" customFormat="1" hidden="1"/>
    <row r="732" s="1" customFormat="1" hidden="1"/>
    <row r="733" s="1" customFormat="1" hidden="1"/>
    <row r="734" s="1" customFormat="1" hidden="1"/>
    <row r="735" s="1" customFormat="1" hidden="1"/>
    <row r="736" s="1" customFormat="1" hidden="1"/>
    <row r="737" s="1" customFormat="1" hidden="1"/>
    <row r="738" s="1" customFormat="1" hidden="1"/>
    <row r="739" s="1" customFormat="1" hidden="1"/>
    <row r="740" s="1" customFormat="1" hidden="1"/>
    <row r="741" s="1" customFormat="1" hidden="1"/>
    <row r="742" s="1" customFormat="1" hidden="1"/>
    <row r="743" s="1" customFormat="1" hidden="1"/>
    <row r="744" s="1" customFormat="1" hidden="1"/>
    <row r="745" s="1" customFormat="1" hidden="1"/>
    <row r="746" s="1" customFormat="1" hidden="1"/>
    <row r="747" s="1" customFormat="1" hidden="1"/>
    <row r="748" s="1" customFormat="1" hidden="1"/>
    <row r="749" s="1" customFormat="1" hidden="1"/>
    <row r="750" s="1" customFormat="1" hidden="1"/>
    <row r="751" s="1" customFormat="1" hidden="1"/>
    <row r="752" s="1" customFormat="1" hidden="1"/>
    <row r="753" s="1" customFormat="1" hidden="1"/>
    <row r="754" s="1" customFormat="1" hidden="1"/>
    <row r="755" s="1" customFormat="1" hidden="1"/>
    <row r="756" s="1" customFormat="1" hidden="1"/>
    <row r="757" s="1" customFormat="1" hidden="1"/>
    <row r="758" s="1" customFormat="1" hidden="1"/>
    <row r="759" s="1" customFormat="1" hidden="1"/>
    <row r="760" s="1" customFormat="1" hidden="1"/>
    <row r="761" s="1" customFormat="1" hidden="1"/>
    <row r="762" s="1" customFormat="1" hidden="1"/>
    <row r="763" s="1" customFormat="1" hidden="1"/>
    <row r="764" s="1" customFormat="1" hidden="1"/>
    <row r="765" s="1" customFormat="1" hidden="1"/>
    <row r="766" s="1" customFormat="1" hidden="1"/>
    <row r="767" s="1" customFormat="1" hidden="1"/>
    <row r="768" s="1" customFormat="1" hidden="1"/>
    <row r="769" s="1" customFormat="1" hidden="1"/>
    <row r="770" s="1" customFormat="1" hidden="1"/>
    <row r="771" s="1" customFormat="1" hidden="1"/>
    <row r="772" s="1" customFormat="1" hidden="1"/>
    <row r="773" s="1" customFormat="1" hidden="1"/>
    <row r="774" s="1" customFormat="1" hidden="1"/>
    <row r="775" s="1" customFormat="1" hidden="1"/>
    <row r="776" s="1" customFormat="1" hidden="1"/>
    <row r="777" s="1" customFormat="1" hidden="1"/>
    <row r="778" s="1" customFormat="1" hidden="1"/>
    <row r="779" s="1" customFormat="1" hidden="1"/>
    <row r="780" s="1" customFormat="1" hidden="1"/>
    <row r="781" s="1" customFormat="1" hidden="1"/>
    <row r="782" s="1" customFormat="1" hidden="1"/>
    <row r="783" s="1" customFormat="1" hidden="1"/>
    <row r="784" s="1" customFormat="1" hidden="1"/>
    <row r="785" s="1" customFormat="1" hidden="1"/>
    <row r="786" s="1" customFormat="1" hidden="1"/>
    <row r="787" s="1" customFormat="1" hidden="1"/>
    <row r="788" s="1" customFormat="1" hidden="1"/>
    <row r="789" s="1" customFormat="1" hidden="1"/>
    <row r="790" s="1" customFormat="1" hidden="1"/>
    <row r="791" s="1" customFormat="1" hidden="1"/>
    <row r="792" s="1" customFormat="1" hidden="1"/>
    <row r="793" s="1" customFormat="1" hidden="1"/>
    <row r="794" s="1" customFormat="1" hidden="1"/>
    <row r="795" s="1" customFormat="1" hidden="1"/>
    <row r="796" s="1" customFormat="1" hidden="1"/>
    <row r="797" s="1" customFormat="1" hidden="1"/>
    <row r="798" s="1" customFormat="1" hidden="1"/>
    <row r="799" s="1" customFormat="1" hidden="1"/>
    <row r="800" s="1" customFormat="1" hidden="1"/>
    <row r="801" s="1" customFormat="1" hidden="1"/>
    <row r="802" s="1" customFormat="1" hidden="1"/>
    <row r="803" s="1" customFormat="1" hidden="1"/>
    <row r="804" s="1" customFormat="1" hidden="1"/>
    <row r="805" s="1" customFormat="1" hidden="1"/>
    <row r="806" s="1" customFormat="1" hidden="1"/>
    <row r="807" s="1" customFormat="1" hidden="1"/>
    <row r="808" s="1" customFormat="1" hidden="1"/>
    <row r="809" s="1" customFormat="1" hidden="1"/>
    <row r="810" s="1" customFormat="1" hidden="1"/>
    <row r="811" s="1" customFormat="1" hidden="1"/>
    <row r="812" s="1" customFormat="1" hidden="1"/>
    <row r="813" s="1" customFormat="1" hidden="1"/>
    <row r="814" s="1" customFormat="1" hidden="1"/>
    <row r="815" s="1" customFormat="1" hidden="1"/>
    <row r="816" s="1" customFormat="1" hidden="1"/>
    <row r="817" s="1" customFormat="1" hidden="1"/>
    <row r="818" s="1" customFormat="1" hidden="1"/>
    <row r="819" s="1" customFormat="1" hidden="1"/>
    <row r="820" s="1" customFormat="1" hidden="1"/>
    <row r="821" s="1" customFormat="1" hidden="1"/>
    <row r="822" s="1" customFormat="1" hidden="1"/>
    <row r="823" s="1" customFormat="1" hidden="1"/>
    <row r="824" s="1" customFormat="1" hidden="1"/>
    <row r="825" s="1" customFormat="1" hidden="1"/>
    <row r="826" s="1" customFormat="1" hidden="1"/>
    <row r="827" s="1" customFormat="1" hidden="1"/>
    <row r="828" s="1" customFormat="1" hidden="1"/>
    <row r="829" s="1" customFormat="1" hidden="1"/>
    <row r="830" s="1" customFormat="1" hidden="1"/>
    <row r="831" s="1" customFormat="1" hidden="1"/>
    <row r="832" s="1" customFormat="1" hidden="1"/>
    <row r="833" s="1" customFormat="1" hidden="1"/>
    <row r="834" s="1" customFormat="1" hidden="1"/>
    <row r="835" s="1" customFormat="1" hidden="1"/>
    <row r="836" s="1" customFormat="1" hidden="1"/>
    <row r="837" s="1" customFormat="1" hidden="1"/>
    <row r="838" s="1" customFormat="1" hidden="1"/>
    <row r="839" s="1" customFormat="1" hidden="1"/>
    <row r="840" s="1" customFormat="1" hidden="1"/>
    <row r="841" s="1" customFormat="1" hidden="1"/>
    <row r="842" s="1" customFormat="1" hidden="1"/>
    <row r="843" s="1" customFormat="1" hidden="1"/>
    <row r="844" s="1" customFormat="1" hidden="1"/>
    <row r="845" s="1" customFormat="1" hidden="1"/>
    <row r="846" s="1" customFormat="1" hidden="1"/>
    <row r="847" s="1" customFormat="1" hidden="1"/>
    <row r="848" s="1" customFormat="1" hidden="1"/>
    <row r="849" s="1" customFormat="1" hidden="1"/>
    <row r="850" s="1" customFormat="1" hidden="1"/>
    <row r="851" s="1" customFormat="1" hidden="1"/>
    <row r="852" s="1" customFormat="1" hidden="1"/>
    <row r="853" s="1" customFormat="1" hidden="1"/>
    <row r="854" s="1" customFormat="1" hidden="1"/>
    <row r="855" s="1" customFormat="1" hidden="1"/>
    <row r="856" s="1" customFormat="1" hidden="1"/>
    <row r="857" s="1" customFormat="1" hidden="1"/>
    <row r="858" s="1" customFormat="1" hidden="1"/>
    <row r="859" s="1" customFormat="1" hidden="1"/>
    <row r="860" s="1" customFormat="1" hidden="1"/>
    <row r="861" s="1" customFormat="1" hidden="1"/>
    <row r="862" s="1" customFormat="1" hidden="1"/>
    <row r="863" s="1" customFormat="1" hidden="1"/>
    <row r="864" s="1" customFormat="1" hidden="1"/>
    <row r="865" s="1" customFormat="1" hidden="1"/>
    <row r="866" s="1" customFormat="1" hidden="1"/>
    <row r="867" s="1" customFormat="1" hidden="1"/>
    <row r="868" s="1" customFormat="1" hidden="1"/>
    <row r="869" s="1" customFormat="1" hidden="1"/>
    <row r="870" s="1" customFormat="1" hidden="1"/>
    <row r="871" s="1" customFormat="1" hidden="1"/>
    <row r="872" s="1" customFormat="1" hidden="1"/>
    <row r="873" s="1" customFormat="1" hidden="1"/>
    <row r="874" s="1" customFormat="1" hidden="1"/>
    <row r="875" s="1" customFormat="1" hidden="1"/>
    <row r="876" s="1" customFormat="1" hidden="1"/>
    <row r="877" s="1" customFormat="1" hidden="1"/>
    <row r="878" s="1" customFormat="1" hidden="1"/>
    <row r="879" s="1" customFormat="1" hidden="1"/>
    <row r="880" s="1" customFormat="1" hidden="1"/>
    <row r="881" s="1" customFormat="1" hidden="1"/>
    <row r="882" s="1" customFormat="1" hidden="1"/>
    <row r="883" s="1" customFormat="1" hidden="1"/>
    <row r="884" s="1" customFormat="1" hidden="1"/>
    <row r="885" s="1" customFormat="1" hidden="1"/>
    <row r="886" s="1" customFormat="1" hidden="1"/>
    <row r="887" s="1" customFormat="1" hidden="1"/>
    <row r="888" s="1" customFormat="1" hidden="1"/>
    <row r="889" s="1" customFormat="1" hidden="1"/>
    <row r="890" s="1" customFormat="1" hidden="1"/>
    <row r="891" s="1" customFormat="1" hidden="1"/>
    <row r="892" s="1" customFormat="1" hidden="1"/>
    <row r="893" s="1" customFormat="1" hidden="1"/>
    <row r="894" s="1" customFormat="1" hidden="1"/>
    <row r="895" s="1" customFormat="1" hidden="1"/>
    <row r="896" s="1" customFormat="1" hidden="1"/>
    <row r="897" s="1" customFormat="1" hidden="1"/>
    <row r="898" s="1" customFormat="1" hidden="1"/>
    <row r="899" s="1" customFormat="1" hidden="1"/>
    <row r="900" s="1" customFormat="1" hidden="1"/>
    <row r="901" s="1" customFormat="1" hidden="1"/>
    <row r="902" s="1" customFormat="1" hidden="1"/>
    <row r="903" s="1" customFormat="1" hidden="1"/>
    <row r="904" s="1" customFormat="1" hidden="1"/>
    <row r="905" s="1" customFormat="1" hidden="1"/>
    <row r="906" s="1" customFormat="1" hidden="1"/>
    <row r="907" s="1" customFormat="1" hidden="1"/>
    <row r="908" s="1" customFormat="1" hidden="1"/>
    <row r="909" s="1" customFormat="1" hidden="1"/>
    <row r="910" s="1" customFormat="1" hidden="1"/>
    <row r="911" s="1" customFormat="1" hidden="1"/>
    <row r="912" s="1" customFormat="1" hidden="1"/>
    <row r="913" s="1" customFormat="1" hidden="1"/>
    <row r="914" s="1" customFormat="1" hidden="1"/>
    <row r="915" s="1" customFormat="1" hidden="1"/>
    <row r="916" s="1" customFormat="1" hidden="1"/>
    <row r="917" s="1" customFormat="1" hidden="1"/>
    <row r="918" s="1" customFormat="1" hidden="1"/>
    <row r="919" s="1" customFormat="1" hidden="1"/>
    <row r="920" s="1" customFormat="1" hidden="1"/>
    <row r="921" s="1" customFormat="1" hidden="1"/>
    <row r="922" s="1" customFormat="1" hidden="1"/>
    <row r="923" s="1" customFormat="1" hidden="1"/>
    <row r="924" s="1" customFormat="1" hidden="1"/>
    <row r="925" s="1" customFormat="1" hidden="1"/>
    <row r="926" s="1" customFormat="1" hidden="1"/>
    <row r="927" s="1" customFormat="1" hidden="1"/>
    <row r="928" s="1" customFormat="1" hidden="1"/>
    <row r="929" s="1" customFormat="1" hidden="1"/>
    <row r="930" s="1" customFormat="1" hidden="1"/>
    <row r="931" s="1" customFormat="1" hidden="1"/>
    <row r="932" s="1" customFormat="1" hidden="1"/>
    <row r="933" s="1" customFormat="1" hidden="1"/>
    <row r="934" s="1" customFormat="1" hidden="1"/>
    <row r="935" s="1" customFormat="1" hidden="1"/>
    <row r="936" s="1" customFormat="1" hidden="1"/>
    <row r="937" s="1" customFormat="1" hidden="1"/>
    <row r="938" s="1" customFormat="1" hidden="1"/>
    <row r="939" s="1" customFormat="1" hidden="1"/>
    <row r="940" s="1" customFormat="1" hidden="1"/>
    <row r="941" s="1" customFormat="1" hidden="1"/>
    <row r="942" s="1" customFormat="1" hidden="1"/>
    <row r="943" s="1" customFormat="1" hidden="1"/>
    <row r="944" s="1" customFormat="1" hidden="1"/>
    <row r="945" s="1" customFormat="1" hidden="1"/>
    <row r="946" s="1" customFormat="1" hidden="1"/>
    <row r="947" s="1" customFormat="1" hidden="1"/>
    <row r="948" s="1" customFormat="1" hidden="1"/>
    <row r="949" s="1" customFormat="1" hidden="1"/>
    <row r="950" s="1" customFormat="1" hidden="1"/>
    <row r="951" s="1" customFormat="1" hidden="1"/>
    <row r="952" s="1" customFormat="1" hidden="1"/>
    <row r="953" s="1" customFormat="1" hidden="1"/>
    <row r="954" s="1" customFormat="1" hidden="1"/>
    <row r="955" s="1" customFormat="1" hidden="1"/>
    <row r="956" s="1" customFormat="1" hidden="1"/>
    <row r="957" s="1" customFormat="1" hidden="1"/>
    <row r="958" s="1" customFormat="1" hidden="1"/>
    <row r="959" s="1" customFormat="1" hidden="1"/>
    <row r="960" s="1" customFormat="1" hidden="1"/>
    <row r="961" s="1" customFormat="1" hidden="1"/>
    <row r="962" s="1" customFormat="1" hidden="1"/>
    <row r="963" s="1" customFormat="1" hidden="1"/>
    <row r="964" s="1" customFormat="1" hidden="1"/>
    <row r="965" s="1" customFormat="1" hidden="1"/>
    <row r="966" s="1" customFormat="1" hidden="1"/>
    <row r="967" s="1" customFormat="1" hidden="1"/>
    <row r="968" s="1" customFormat="1" hidden="1"/>
    <row r="969" s="1" customFormat="1" hidden="1"/>
    <row r="970" s="1" customFormat="1" hidden="1"/>
    <row r="971" s="1" customFormat="1" hidden="1"/>
    <row r="972" s="1" customFormat="1" hidden="1"/>
    <row r="973" s="1" customFormat="1" hidden="1"/>
    <row r="974" s="1" customFormat="1" hidden="1"/>
    <row r="975" s="1" customFormat="1" hidden="1"/>
    <row r="976" s="1" customFormat="1" hidden="1"/>
    <row r="977" s="1" customFormat="1" hidden="1"/>
    <row r="978" s="1" customFormat="1" hidden="1"/>
    <row r="979" s="1" customFormat="1" hidden="1"/>
    <row r="980" s="1" customFormat="1" hidden="1"/>
    <row r="981" s="1" customFormat="1" hidden="1"/>
    <row r="982" s="1" customFormat="1" hidden="1"/>
    <row r="983" s="1" customFormat="1" hidden="1"/>
    <row r="984" s="1" customFormat="1" hidden="1"/>
    <row r="985" s="1" customFormat="1" hidden="1"/>
    <row r="986" s="1" customFormat="1" hidden="1"/>
    <row r="987" s="1" customFormat="1" hidden="1"/>
    <row r="988" s="1" customFormat="1" hidden="1"/>
    <row r="989" s="1" customFormat="1" hidden="1"/>
    <row r="990" s="1" customFormat="1" hidden="1"/>
    <row r="991" s="1" customFormat="1" hidden="1"/>
    <row r="992" s="1" customFormat="1" hidden="1"/>
    <row r="993" s="1" customFormat="1" hidden="1"/>
    <row r="994" s="1" customFormat="1" hidden="1"/>
    <row r="995" s="1" customFormat="1" hidden="1"/>
    <row r="996" s="1" customFormat="1" hidden="1"/>
    <row r="997" s="1" customFormat="1" hidden="1"/>
    <row r="998" s="1" customFormat="1" hidden="1"/>
    <row r="999" s="1" customFormat="1" hidden="1"/>
    <row r="1000" s="1" customFormat="1" hidden="1"/>
    <row r="1001" s="1" customFormat="1" hidden="1"/>
    <row r="1002" s="1" customFormat="1" hidden="1"/>
    <row r="1003" s="1" customFormat="1" hidden="1"/>
    <row r="1004" s="1" customFormat="1" hidden="1"/>
    <row r="1005" s="1" customFormat="1" hidden="1"/>
    <row r="1006" s="1" customFormat="1" hidden="1"/>
    <row r="1007" s="1" customFormat="1" hidden="1"/>
    <row r="1008" s="1" customFormat="1" hidden="1"/>
    <row r="1009" s="1" customFormat="1" hidden="1"/>
    <row r="1010" s="1" customFormat="1" hidden="1"/>
    <row r="1011" s="1" customFormat="1" hidden="1"/>
    <row r="1012" s="1" customFormat="1" hidden="1"/>
    <row r="1013" s="1" customFormat="1" hidden="1"/>
    <row r="1014" s="1" customFormat="1" hidden="1"/>
    <row r="1015" s="1" customFormat="1" hidden="1"/>
    <row r="1016" s="1" customFormat="1" hidden="1"/>
    <row r="1017" s="1" customFormat="1" hidden="1"/>
    <row r="1018" s="1" customFormat="1" hidden="1"/>
    <row r="1019" s="1" customFormat="1" hidden="1"/>
    <row r="1020" s="1" customFormat="1" hidden="1"/>
    <row r="1021" s="1" customFormat="1" hidden="1"/>
    <row r="1022" s="1" customFormat="1" hidden="1"/>
    <row r="1023" s="1" customFormat="1" hidden="1"/>
    <row r="1024" s="1" customFormat="1" hidden="1"/>
    <row r="1025" s="1" customFormat="1" hidden="1"/>
    <row r="1026" s="1" customFormat="1" hidden="1"/>
    <row r="1027" s="1" customFormat="1" hidden="1"/>
    <row r="1028" s="1" customFormat="1" hidden="1"/>
    <row r="1029" s="1" customFormat="1" hidden="1"/>
    <row r="1030" s="1" customFormat="1" hidden="1"/>
    <row r="1031" s="1" customFormat="1" hidden="1"/>
    <row r="1032" s="1" customFormat="1" hidden="1"/>
    <row r="1033" s="1" customFormat="1" hidden="1"/>
    <row r="1034" s="1" customFormat="1" hidden="1"/>
    <row r="1035" s="1" customFormat="1" hidden="1"/>
    <row r="1036" s="1" customFormat="1" hidden="1"/>
    <row r="1037" s="1" customFormat="1" hidden="1"/>
    <row r="1038" s="1" customFormat="1" hidden="1"/>
    <row r="1039" s="1" customFormat="1" hidden="1"/>
    <row r="1040" s="1" customFormat="1" hidden="1"/>
    <row r="1041" s="1" customFormat="1" hidden="1"/>
    <row r="1042" s="1" customFormat="1" hidden="1"/>
    <row r="1043" s="1" customFormat="1" hidden="1"/>
    <row r="1044" s="1" customFormat="1" hidden="1"/>
    <row r="1045" s="1" customFormat="1" hidden="1"/>
    <row r="1046" s="1" customFormat="1" hidden="1"/>
    <row r="1047" s="1" customFormat="1" hidden="1"/>
    <row r="1048" s="1" customFormat="1" hidden="1"/>
    <row r="1049" s="1" customFormat="1" hidden="1"/>
    <row r="1050" s="1" customFormat="1" hidden="1"/>
    <row r="1051" s="1" customFormat="1" hidden="1"/>
    <row r="1052" s="1" customFormat="1" hidden="1"/>
    <row r="1053" s="1" customFormat="1" hidden="1"/>
    <row r="1054" s="1" customFormat="1" hidden="1"/>
    <row r="1055" s="1" customFormat="1" hidden="1"/>
    <row r="1056" s="1" customFormat="1" hidden="1"/>
    <row r="1057" s="1" customFormat="1" hidden="1"/>
    <row r="1058" s="1" customFormat="1" hidden="1"/>
    <row r="1059" s="1" customFormat="1" hidden="1"/>
    <row r="1060" s="1" customFormat="1" hidden="1"/>
    <row r="1061" s="1" customFormat="1" hidden="1"/>
    <row r="1062" s="1" customFormat="1" hidden="1"/>
    <row r="1063" s="1" customFormat="1" hidden="1"/>
    <row r="1064" s="1" customFormat="1" hidden="1"/>
    <row r="1065" s="1" customFormat="1" hidden="1"/>
    <row r="1066" s="1" customFormat="1" hidden="1"/>
    <row r="1067" s="1" customFormat="1" hidden="1"/>
    <row r="1068" s="1" customFormat="1" hidden="1"/>
    <row r="1069" s="1" customFormat="1" hidden="1"/>
    <row r="1070" s="1" customFormat="1" hidden="1"/>
    <row r="1071" s="1" customFormat="1" hidden="1"/>
    <row r="1072" s="1" customFormat="1" hidden="1"/>
    <row r="1073" s="1" customFormat="1" hidden="1"/>
    <row r="1074" s="1" customFormat="1" hidden="1"/>
    <row r="1075" s="1" customFormat="1" hidden="1"/>
    <row r="1076" s="1" customFormat="1" hidden="1"/>
    <row r="1077" s="1" customFormat="1" hidden="1"/>
    <row r="1078" s="1" customFormat="1" hidden="1"/>
    <row r="1082" s="1" customFormat="1" hidden="1"/>
    <row r="1083" s="1" customFormat="1" hidden="1"/>
    <row r="1084" s="1" customFormat="1" hidden="1"/>
    <row r="1085" s="1" customFormat="1" hidden="1"/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B5:B356 B358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140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148</v>
      </c>
      <c r="B1" s="36" t="s" vm="1">
        <v>221</v>
      </c>
    </row>
    <row r="2" spans="1:16">
      <c r="A2" s="36" t="s">
        <v>147</v>
      </c>
      <c r="B2" s="36" t="s">
        <v>222</v>
      </c>
    </row>
    <row r="3" spans="1:16">
      <c r="A3" s="36" t="s">
        <v>149</v>
      </c>
      <c r="B3" s="36" t="s">
        <v>223</v>
      </c>
    </row>
    <row r="4" spans="1:16">
      <c r="A4" s="36" t="s">
        <v>150</v>
      </c>
      <c r="B4" s="36">
        <v>9454</v>
      </c>
    </row>
    <row r="5" spans="1:16" ht="18.75">
      <c r="A5" s="146" t="s">
        <v>105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</row>
    <row r="6" spans="1:16" s="3" customFormat="1">
      <c r="A6" s="37" t="s">
        <v>119</v>
      </c>
      <c r="B6" s="38" t="s">
        <v>48</v>
      </c>
      <c r="C6" s="38" t="s">
        <v>55</v>
      </c>
      <c r="D6" s="38" t="s">
        <v>14</v>
      </c>
      <c r="E6" s="38" t="s">
        <v>71</v>
      </c>
      <c r="F6" s="38" t="s">
        <v>107</v>
      </c>
      <c r="G6" s="38" t="s">
        <v>17</v>
      </c>
      <c r="H6" s="38" t="s">
        <v>106</v>
      </c>
      <c r="I6" s="38" t="s">
        <v>16</v>
      </c>
      <c r="J6" s="38" t="s">
        <v>18</v>
      </c>
      <c r="K6" s="38" t="s">
        <v>198</v>
      </c>
      <c r="L6" s="38" t="s">
        <v>197</v>
      </c>
      <c r="M6" s="38" t="s">
        <v>114</v>
      </c>
      <c r="N6" s="38" t="s">
        <v>63</v>
      </c>
      <c r="O6" s="38" t="s">
        <v>151</v>
      </c>
      <c r="P6" s="40" t="s">
        <v>153</v>
      </c>
    </row>
    <row r="7" spans="1:16" s="3" customFormat="1">
      <c r="A7" s="113" t="s">
        <v>3308</v>
      </c>
      <c r="B7" s="114" t="s">
        <v>3308</v>
      </c>
      <c r="C7" s="114" t="s">
        <v>3308</v>
      </c>
      <c r="D7" s="114" t="s">
        <v>3308</v>
      </c>
      <c r="E7" s="114" t="s">
        <v>3308</v>
      </c>
      <c r="F7" s="12" t="s">
        <v>21</v>
      </c>
      <c r="G7" s="12" t="s">
        <v>20</v>
      </c>
      <c r="H7" s="114" t="s">
        <v>3308</v>
      </c>
      <c r="I7" s="12" t="s">
        <v>19</v>
      </c>
      <c r="J7" s="12" t="s">
        <v>19</v>
      </c>
      <c r="K7" s="12" t="s">
        <v>205</v>
      </c>
      <c r="L7" s="114" t="s">
        <v>3308</v>
      </c>
      <c r="M7" s="12" t="s">
        <v>201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5" t="s">
        <v>3308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116</v>
      </c>
    </row>
    <row r="9" spans="1:16" s="4" customFormat="1" ht="20.25">
      <c r="A9" s="83" t="s">
        <v>3067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118" t="s">
        <v>3308</v>
      </c>
      <c r="I9" s="118" t="s">
        <v>3308</v>
      </c>
      <c r="J9" s="118" t="s">
        <v>3308</v>
      </c>
      <c r="K9" s="118" t="s">
        <v>3308</v>
      </c>
      <c r="L9" s="118" t="s">
        <v>3308</v>
      </c>
      <c r="M9" s="84">
        <v>0</v>
      </c>
      <c r="N9" s="118" t="s">
        <v>3308</v>
      </c>
      <c r="O9" s="85">
        <v>0</v>
      </c>
      <c r="P9" s="85">
        <v>0</v>
      </c>
    </row>
    <row r="10" spans="1:16">
      <c r="A10" s="86" t="s">
        <v>213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118" t="s">
        <v>3308</v>
      </c>
      <c r="I10" s="118" t="s">
        <v>3308</v>
      </c>
      <c r="J10" s="118" t="s">
        <v>3308</v>
      </c>
      <c r="K10" s="118" t="s">
        <v>3308</v>
      </c>
      <c r="L10" s="118" t="s">
        <v>3308</v>
      </c>
      <c r="M10" s="118" t="s">
        <v>3308</v>
      </c>
      <c r="N10" s="118" t="s">
        <v>3308</v>
      </c>
      <c r="O10" s="118" t="s">
        <v>3308</v>
      </c>
      <c r="P10" s="118" t="s">
        <v>3308</v>
      </c>
    </row>
    <row r="11" spans="1:16">
      <c r="A11" s="86" t="s">
        <v>115</v>
      </c>
      <c r="B11" s="118" t="s">
        <v>3308</v>
      </c>
      <c r="C11" s="118" t="s">
        <v>3308</v>
      </c>
      <c r="D11" s="118" t="s">
        <v>3308</v>
      </c>
      <c r="E11" s="118" t="s">
        <v>3308</v>
      </c>
      <c r="F11" s="118" t="s">
        <v>3308</v>
      </c>
      <c r="G11" s="118" t="s">
        <v>3308</v>
      </c>
      <c r="H11" s="118" t="s">
        <v>3308</v>
      </c>
      <c r="I11" s="118" t="s">
        <v>3308</v>
      </c>
      <c r="J11" s="118" t="s">
        <v>3308</v>
      </c>
      <c r="K11" s="118" t="s">
        <v>3308</v>
      </c>
      <c r="L11" s="118" t="s">
        <v>3308</v>
      </c>
      <c r="M11" s="118" t="s">
        <v>3308</v>
      </c>
      <c r="N11" s="118" t="s">
        <v>3308</v>
      </c>
      <c r="O11" s="118" t="s">
        <v>3308</v>
      </c>
      <c r="P11" s="118" t="s">
        <v>3308</v>
      </c>
    </row>
    <row r="12" spans="1:16">
      <c r="A12" s="86" t="s">
        <v>196</v>
      </c>
      <c r="B12" s="118" t="s">
        <v>3308</v>
      </c>
      <c r="C12" s="118" t="s">
        <v>3308</v>
      </c>
      <c r="D12" s="118" t="s">
        <v>3308</v>
      </c>
      <c r="E12" s="118" t="s">
        <v>3308</v>
      </c>
      <c r="F12" s="118" t="s">
        <v>3308</v>
      </c>
      <c r="G12" s="118" t="s">
        <v>3308</v>
      </c>
      <c r="H12" s="118" t="s">
        <v>3308</v>
      </c>
      <c r="I12" s="118" t="s">
        <v>3308</v>
      </c>
      <c r="J12" s="118" t="s">
        <v>3308</v>
      </c>
      <c r="K12" s="118" t="s">
        <v>3308</v>
      </c>
      <c r="L12" s="118" t="s">
        <v>3308</v>
      </c>
      <c r="M12" s="118" t="s">
        <v>3308</v>
      </c>
      <c r="N12" s="118" t="s">
        <v>3308</v>
      </c>
      <c r="O12" s="118" t="s">
        <v>3308</v>
      </c>
      <c r="P12" s="118" t="s">
        <v>3308</v>
      </c>
    </row>
    <row r="13" spans="1:16">
      <c r="A13" s="86" t="s">
        <v>204</v>
      </c>
      <c r="B13" s="118" t="s">
        <v>3308</v>
      </c>
      <c r="C13" s="118" t="s">
        <v>3308</v>
      </c>
      <c r="D13" s="118" t="s">
        <v>3308</v>
      </c>
      <c r="E13" s="118" t="s">
        <v>3308</v>
      </c>
      <c r="F13" s="118" t="s">
        <v>3308</v>
      </c>
      <c r="G13" s="118" t="s">
        <v>3308</v>
      </c>
      <c r="H13" s="118" t="s">
        <v>3308</v>
      </c>
      <c r="I13" s="118" t="s">
        <v>3308</v>
      </c>
      <c r="J13" s="118" t="s">
        <v>3308</v>
      </c>
      <c r="K13" s="118" t="s">
        <v>3308</v>
      </c>
      <c r="L13" s="118" t="s">
        <v>3308</v>
      </c>
      <c r="M13" s="118" t="s">
        <v>3308</v>
      </c>
      <c r="N13" s="118" t="s">
        <v>3308</v>
      </c>
      <c r="O13" s="118" t="s">
        <v>3308</v>
      </c>
      <c r="P13" s="118" t="s">
        <v>3308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A111" s="1"/>
      <c r="B111" s="1"/>
      <c r="C111" s="1"/>
    </row>
    <row r="112" spans="1:16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" style="2" bestFit="1" customWidth="1"/>
    <col min="2" max="2" width="24.140625" style="2" customWidth="1"/>
    <col min="3" max="3" width="13" style="2" customWidth="1"/>
    <col min="4" max="4" width="14.42578125" style="2" customWidth="1"/>
    <col min="5" max="5" width="7.85546875" style="1" customWidth="1"/>
    <col min="6" max="6" width="15.85546875" style="1" customWidth="1"/>
    <col min="7" max="7" width="11.42578125" style="1" customWidth="1"/>
    <col min="8" max="8" width="8.42578125" style="1" customWidth="1"/>
    <col min="9" max="9" width="44" style="1" bestFit="1" customWidth="1"/>
    <col min="10" max="10" width="12.28515625" style="1" bestFit="1" customWidth="1"/>
    <col min="11" max="11" width="20.85546875" style="1" customWidth="1"/>
    <col min="12" max="12" width="16.42578125" style="1" customWidth="1"/>
    <col min="13" max="13" width="14.5703125" style="1" customWidth="1"/>
    <col min="14" max="14" width="9.7109375" style="1" customWidth="1"/>
    <col min="15" max="15" width="11.140625" style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148</v>
      </c>
      <c r="B1" s="36" t="s" vm="1">
        <v>221</v>
      </c>
    </row>
    <row r="2" spans="1:17">
      <c r="A2" s="36" t="s">
        <v>147</v>
      </c>
      <c r="B2" s="36" t="s">
        <v>222</v>
      </c>
    </row>
    <row r="3" spans="1:17">
      <c r="A3" s="36" t="s">
        <v>149</v>
      </c>
      <c r="B3" s="36" t="s">
        <v>223</v>
      </c>
    </row>
    <row r="4" spans="1:17">
      <c r="A4" s="36" t="s">
        <v>150</v>
      </c>
      <c r="B4" s="36">
        <v>9454</v>
      </c>
    </row>
    <row r="5" spans="1:17" s="3" customFormat="1">
      <c r="A5" s="37" t="s">
        <v>119</v>
      </c>
      <c r="B5" s="38" t="s">
        <v>178</v>
      </c>
      <c r="C5" s="38" t="s">
        <v>48</v>
      </c>
      <c r="D5" s="38" t="s">
        <v>120</v>
      </c>
      <c r="E5" s="38" t="s">
        <v>14</v>
      </c>
      <c r="F5" s="38" t="s">
        <v>107</v>
      </c>
      <c r="G5" s="38" t="s">
        <v>71</v>
      </c>
      <c r="H5" s="38" t="s">
        <v>17</v>
      </c>
      <c r="I5" s="38" t="s">
        <v>220</v>
      </c>
      <c r="J5" s="38" t="s">
        <v>106</v>
      </c>
      <c r="K5" s="38" t="s">
        <v>36</v>
      </c>
      <c r="L5" s="38" t="s">
        <v>18</v>
      </c>
      <c r="M5" s="38" t="s">
        <v>198</v>
      </c>
      <c r="N5" s="38" t="s">
        <v>197</v>
      </c>
      <c r="O5" s="38" t="s">
        <v>114</v>
      </c>
      <c r="P5" s="38" t="s">
        <v>151</v>
      </c>
      <c r="Q5" s="40" t="s">
        <v>153</v>
      </c>
    </row>
    <row r="6" spans="1:17" s="3" customFormat="1">
      <c r="A6" s="113" t="s">
        <v>3308</v>
      </c>
      <c r="B6" s="136" t="s">
        <v>3308</v>
      </c>
      <c r="C6" s="114" t="s">
        <v>3308</v>
      </c>
      <c r="D6" s="114" t="s">
        <v>3308</v>
      </c>
      <c r="E6" s="114" t="s">
        <v>3308</v>
      </c>
      <c r="F6" s="12" t="s">
        <v>21</v>
      </c>
      <c r="G6" s="114" t="s">
        <v>3308</v>
      </c>
      <c r="H6" s="12" t="s">
        <v>20</v>
      </c>
      <c r="I6" s="114" t="s">
        <v>3308</v>
      </c>
      <c r="J6" s="114" t="s">
        <v>3308</v>
      </c>
      <c r="K6" s="12" t="s">
        <v>19</v>
      </c>
      <c r="L6" s="12" t="s">
        <v>19</v>
      </c>
      <c r="M6" s="12" t="s">
        <v>205</v>
      </c>
      <c r="N6" s="114" t="s">
        <v>3308</v>
      </c>
      <c r="O6" s="12" t="s">
        <v>201</v>
      </c>
      <c r="P6" s="12" t="s">
        <v>19</v>
      </c>
      <c r="Q6" s="13" t="s">
        <v>19</v>
      </c>
    </row>
    <row r="7" spans="1:17" s="4" customFormat="1" ht="20.25">
      <c r="A7" s="115" t="s">
        <v>3308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116</v>
      </c>
      <c r="Q7" s="15" t="s">
        <v>117</v>
      </c>
    </row>
    <row r="8" spans="1:17" s="4" customFormat="1" ht="20.25">
      <c r="A8" s="59" t="s">
        <v>42</v>
      </c>
      <c r="B8" s="116" t="s">
        <v>3308</v>
      </c>
      <c r="C8" s="116" t="s">
        <v>3308</v>
      </c>
      <c r="D8" s="116" t="s">
        <v>3308</v>
      </c>
      <c r="E8" s="116" t="s">
        <v>3308</v>
      </c>
      <c r="F8" s="116" t="s">
        <v>3308</v>
      </c>
      <c r="G8" s="116" t="s">
        <v>3308</v>
      </c>
      <c r="H8" s="61">
        <v>4.3423462420222432</v>
      </c>
      <c r="I8" s="116" t="s">
        <v>3308</v>
      </c>
      <c r="J8" s="116" t="s">
        <v>3308</v>
      </c>
      <c r="K8" s="116" t="s">
        <v>3308</v>
      </c>
      <c r="L8" s="60">
        <v>9.2282008084236158E-2</v>
      </c>
      <c r="M8" s="116" t="s">
        <v>3308</v>
      </c>
      <c r="N8" s="116" t="s">
        <v>3308</v>
      </c>
      <c r="O8" s="61">
        <f>O9+O283</f>
        <v>30040.523427968001</v>
      </c>
      <c r="P8" s="62">
        <f>IFERROR(O8/$O$8,0)</f>
        <v>1</v>
      </c>
      <c r="Q8" s="62">
        <f>O8/'סכום נכסי הקרן'!$C$41</f>
        <v>9.7101528985500618E-2</v>
      </c>
    </row>
    <row r="9" spans="1:17">
      <c r="A9" s="63" t="s">
        <v>40</v>
      </c>
      <c r="B9" s="117" t="s">
        <v>3308</v>
      </c>
      <c r="C9" s="117" t="s">
        <v>3308</v>
      </c>
      <c r="D9" s="117" t="s">
        <v>3308</v>
      </c>
      <c r="E9" s="117" t="s">
        <v>3308</v>
      </c>
      <c r="F9" s="117" t="s">
        <v>3308</v>
      </c>
      <c r="G9" s="117" t="s">
        <v>3308</v>
      </c>
      <c r="H9" s="66">
        <v>5.5303561122196854</v>
      </c>
      <c r="I9" s="117" t="s">
        <v>3308</v>
      </c>
      <c r="J9" s="117" t="s">
        <v>3308</v>
      </c>
      <c r="K9" s="117" t="s">
        <v>3308</v>
      </c>
      <c r="L9" s="65">
        <v>5.4744842983256686E-2</v>
      </c>
      <c r="M9" s="117" t="s">
        <v>3308</v>
      </c>
      <c r="N9" s="117" t="s">
        <v>3308</v>
      </c>
      <c r="O9" s="66">
        <f>O10+O47+O280</f>
        <v>20097.230047732002</v>
      </c>
      <c r="P9" s="67">
        <f t="shared" ref="P9:P72" si="0">IFERROR(O9/$O$8,0)</f>
        <v>0.6690039904238585</v>
      </c>
      <c r="Q9" s="67">
        <f>O9/'סכום נכסי הקרן'!$C$41</f>
        <v>6.4961310367557881E-2</v>
      </c>
    </row>
    <row r="10" spans="1:17">
      <c r="A10" s="68" t="s">
        <v>37</v>
      </c>
      <c r="B10" s="117" t="s">
        <v>3308</v>
      </c>
      <c r="C10" s="117" t="s">
        <v>3308</v>
      </c>
      <c r="D10" s="117" t="s">
        <v>3308</v>
      </c>
      <c r="E10" s="117" t="s">
        <v>3308</v>
      </c>
      <c r="F10" s="117" t="s">
        <v>3308</v>
      </c>
      <c r="G10" s="117" t="s">
        <v>3308</v>
      </c>
      <c r="H10" s="66">
        <v>9.4723602232782049</v>
      </c>
      <c r="I10" s="117" t="s">
        <v>3308</v>
      </c>
      <c r="J10" s="117" t="s">
        <v>3308</v>
      </c>
      <c r="K10" s="117" t="s">
        <v>3308</v>
      </c>
      <c r="L10" s="65">
        <v>4.8729740381292096E-2</v>
      </c>
      <c r="M10" s="117" t="s">
        <v>3308</v>
      </c>
      <c r="N10" s="117" t="s">
        <v>3308</v>
      </c>
      <c r="O10" s="66">
        <f>SUM(O11:O45)</f>
        <v>4514.4366613129996</v>
      </c>
      <c r="P10" s="67">
        <f t="shared" si="0"/>
        <v>0.1502782290773941</v>
      </c>
      <c r="Q10" s="67">
        <f>O10/'סכום נכסי הקרן'!$C$41</f>
        <v>1.4592245816648284E-2</v>
      </c>
    </row>
    <row r="11" spans="1:17">
      <c r="A11" s="69" t="s">
        <v>3205</v>
      </c>
      <c r="B11" s="70" t="s">
        <v>2844</v>
      </c>
      <c r="C11" s="54">
        <v>6028</v>
      </c>
      <c r="D11" s="118" t="s">
        <v>3308</v>
      </c>
      <c r="E11" s="54" t="s">
        <v>650</v>
      </c>
      <c r="F11" s="79">
        <v>43100</v>
      </c>
      <c r="G11" s="118" t="s">
        <v>3308</v>
      </c>
      <c r="H11" s="72">
        <v>7.4400000000221791</v>
      </c>
      <c r="I11" s="70" t="s">
        <v>29</v>
      </c>
      <c r="J11" s="70" t="s">
        <v>135</v>
      </c>
      <c r="K11" s="71">
        <v>6.4500000000223795E-2</v>
      </c>
      <c r="L11" s="71">
        <v>6.4500000000223795E-2</v>
      </c>
      <c r="M11" s="72">
        <v>131338.366159</v>
      </c>
      <c r="N11" s="80">
        <v>113.97</v>
      </c>
      <c r="O11" s="72">
        <v>149.68633589700002</v>
      </c>
      <c r="P11" s="73">
        <f t="shared" si="0"/>
        <v>4.9828138399759265E-3</v>
      </c>
      <c r="Q11" s="73">
        <f>O11/'סכום נכסי הקרן'!$C$41</f>
        <v>4.8383884251177605E-4</v>
      </c>
    </row>
    <row r="12" spans="1:17">
      <c r="A12" s="69" t="s">
        <v>3205</v>
      </c>
      <c r="B12" s="70" t="s">
        <v>2844</v>
      </c>
      <c r="C12" s="54">
        <v>6869</v>
      </c>
      <c r="D12" s="118" t="s">
        <v>3308</v>
      </c>
      <c r="E12" s="54" t="s">
        <v>650</v>
      </c>
      <c r="F12" s="79">
        <v>43555</v>
      </c>
      <c r="G12" s="118" t="s">
        <v>3308</v>
      </c>
      <c r="H12" s="72">
        <v>3.3699999999548038</v>
      </c>
      <c r="I12" s="70" t="s">
        <v>29</v>
      </c>
      <c r="J12" s="70" t="s">
        <v>135</v>
      </c>
      <c r="K12" s="71">
        <v>5.7399999999096077E-2</v>
      </c>
      <c r="L12" s="71">
        <v>5.7399999999096077E-2</v>
      </c>
      <c r="M12" s="72">
        <v>25967.952485000002</v>
      </c>
      <c r="N12" s="80">
        <v>100.54</v>
      </c>
      <c r="O12" s="72">
        <v>26.108179413999999</v>
      </c>
      <c r="P12" s="73">
        <f t="shared" si="0"/>
        <v>8.690986852011056E-4</v>
      </c>
      <c r="Q12" s="73">
        <f>O12/'סכום נכסי הקרן'!$C$41</f>
        <v>8.4390811172315621E-5</v>
      </c>
    </row>
    <row r="13" spans="1:17">
      <c r="A13" s="69" t="s">
        <v>3205</v>
      </c>
      <c r="B13" s="70" t="s">
        <v>2844</v>
      </c>
      <c r="C13" s="54">
        <v>6870</v>
      </c>
      <c r="D13" s="118" t="s">
        <v>3308</v>
      </c>
      <c r="E13" s="54" t="s">
        <v>650</v>
      </c>
      <c r="F13" s="79">
        <v>43555</v>
      </c>
      <c r="G13" s="118" t="s">
        <v>3308</v>
      </c>
      <c r="H13" s="72">
        <v>5.240000000001146</v>
      </c>
      <c r="I13" s="70" t="s">
        <v>29</v>
      </c>
      <c r="J13" s="70" t="s">
        <v>135</v>
      </c>
      <c r="K13" s="71">
        <v>4.4200000000012098E-2</v>
      </c>
      <c r="L13" s="71">
        <v>4.4200000000012098E-2</v>
      </c>
      <c r="M13" s="72">
        <v>309395.00341100001</v>
      </c>
      <c r="N13" s="80">
        <v>101.54</v>
      </c>
      <c r="O13" s="72">
        <v>314.15968646099998</v>
      </c>
      <c r="P13" s="73">
        <f t="shared" si="0"/>
        <v>1.0457863266407484E-2</v>
      </c>
      <c r="Q13" s="73">
        <f>O13/'סכום נכסי הקרן'!$C$41</f>
        <v>1.0154745130894684E-3</v>
      </c>
    </row>
    <row r="14" spans="1:17">
      <c r="A14" s="69" t="s">
        <v>3205</v>
      </c>
      <c r="B14" s="70" t="s">
        <v>2844</v>
      </c>
      <c r="C14" s="54">
        <v>6868</v>
      </c>
      <c r="D14" s="118" t="s">
        <v>3308</v>
      </c>
      <c r="E14" s="54" t="s">
        <v>650</v>
      </c>
      <c r="F14" s="79">
        <v>43555</v>
      </c>
      <c r="G14" s="118" t="s">
        <v>3308</v>
      </c>
      <c r="H14" s="72">
        <v>5.6699999999245483</v>
      </c>
      <c r="I14" s="70" t="s">
        <v>29</v>
      </c>
      <c r="J14" s="70" t="s">
        <v>135</v>
      </c>
      <c r="K14" s="71">
        <v>1.8899999999600549E-2</v>
      </c>
      <c r="L14" s="71">
        <v>1.8899999999600549E-2</v>
      </c>
      <c r="M14" s="72">
        <v>16943.346389999999</v>
      </c>
      <c r="N14" s="80">
        <v>132.97999999999999</v>
      </c>
      <c r="O14" s="72">
        <v>22.531259310000006</v>
      </c>
      <c r="P14" s="73">
        <f t="shared" si="0"/>
        <v>7.5002885232762614E-4</v>
      </c>
      <c r="Q14" s="73">
        <f>O14/'סכום נכסי הקרן'!$C$41</f>
        <v>7.2828948344252751E-5</v>
      </c>
    </row>
    <row r="15" spans="1:17">
      <c r="A15" s="69" t="s">
        <v>3205</v>
      </c>
      <c r="B15" s="70" t="s">
        <v>2844</v>
      </c>
      <c r="C15" s="54">
        <v>6867</v>
      </c>
      <c r="D15" s="118" t="s">
        <v>3308</v>
      </c>
      <c r="E15" s="54" t="s">
        <v>650</v>
      </c>
      <c r="F15" s="79">
        <v>43555</v>
      </c>
      <c r="G15" s="118" t="s">
        <v>3308</v>
      </c>
      <c r="H15" s="72">
        <v>4.9800000000540248</v>
      </c>
      <c r="I15" s="70" t="s">
        <v>29</v>
      </c>
      <c r="J15" s="70" t="s">
        <v>135</v>
      </c>
      <c r="K15" s="71">
        <v>3.8700000000455467E-2</v>
      </c>
      <c r="L15" s="71">
        <v>3.8700000000455467E-2</v>
      </c>
      <c r="M15" s="72">
        <v>40796.089527999997</v>
      </c>
      <c r="N15" s="80">
        <v>124.32</v>
      </c>
      <c r="O15" s="72">
        <v>50.717692286999998</v>
      </c>
      <c r="P15" s="73">
        <f t="shared" si="0"/>
        <v>1.6883092070153934E-3</v>
      </c>
      <c r="Q15" s="73">
        <f>O15/'סכום נכסי הקרן'!$C$41</f>
        <v>1.6393740540149277E-4</v>
      </c>
    </row>
    <row r="16" spans="1:17">
      <c r="A16" s="69" t="s">
        <v>3205</v>
      </c>
      <c r="B16" s="70" t="s">
        <v>2844</v>
      </c>
      <c r="C16" s="54">
        <v>6866</v>
      </c>
      <c r="D16" s="118" t="s">
        <v>3308</v>
      </c>
      <c r="E16" s="54" t="s">
        <v>650</v>
      </c>
      <c r="F16" s="79">
        <v>43555</v>
      </c>
      <c r="G16" s="118" t="s">
        <v>3308</v>
      </c>
      <c r="H16" s="72">
        <v>5.890000000018552</v>
      </c>
      <c r="I16" s="70" t="s">
        <v>29</v>
      </c>
      <c r="J16" s="70" t="s">
        <v>135</v>
      </c>
      <c r="K16" s="71">
        <v>3.6600000000062707E-2</v>
      </c>
      <c r="L16" s="71">
        <v>3.6600000000062707E-2</v>
      </c>
      <c r="M16" s="72">
        <v>62925.51940099999</v>
      </c>
      <c r="N16" s="80">
        <v>121.64</v>
      </c>
      <c r="O16" s="72">
        <v>76.542592822000003</v>
      </c>
      <c r="P16" s="73">
        <f t="shared" si="0"/>
        <v>2.5479780006342416E-3</v>
      </c>
      <c r="Q16" s="73">
        <f>O16/'סכום נכסי הקרן'!$C$41</f>
        <v>2.4741255968300374E-4</v>
      </c>
    </row>
    <row r="17" spans="1:17">
      <c r="A17" s="69" t="s">
        <v>3205</v>
      </c>
      <c r="B17" s="70" t="s">
        <v>2844</v>
      </c>
      <c r="C17" s="54">
        <v>6865</v>
      </c>
      <c r="D17" s="118" t="s">
        <v>3308</v>
      </c>
      <c r="E17" s="54" t="s">
        <v>650</v>
      </c>
      <c r="F17" s="79">
        <v>43555</v>
      </c>
      <c r="G17" s="118" t="s">
        <v>3308</v>
      </c>
      <c r="H17" s="72">
        <v>3.9700000000421651</v>
      </c>
      <c r="I17" s="70" t="s">
        <v>29</v>
      </c>
      <c r="J17" s="70" t="s">
        <v>135</v>
      </c>
      <c r="K17" s="71">
        <v>2.7700000000315583E-2</v>
      </c>
      <c r="L17" s="71">
        <v>2.7700000000315583E-2</v>
      </c>
      <c r="M17" s="72">
        <v>30600.419882000002</v>
      </c>
      <c r="N17" s="80">
        <v>123.23</v>
      </c>
      <c r="O17" s="72">
        <v>37.708900852999996</v>
      </c>
      <c r="P17" s="73">
        <f t="shared" si="0"/>
        <v>1.2552677699980642E-3</v>
      </c>
      <c r="Q17" s="73">
        <f>O17/'סכום נכסי הקרן'!$C$41</f>
        <v>1.2188841975303175E-4</v>
      </c>
    </row>
    <row r="18" spans="1:17">
      <c r="A18" s="69" t="s">
        <v>3205</v>
      </c>
      <c r="B18" s="70" t="s">
        <v>2844</v>
      </c>
      <c r="C18" s="54">
        <v>5212</v>
      </c>
      <c r="D18" s="118" t="s">
        <v>3308</v>
      </c>
      <c r="E18" s="54" t="s">
        <v>650</v>
      </c>
      <c r="F18" s="79">
        <v>42643</v>
      </c>
      <c r="G18" s="118" t="s">
        <v>3308</v>
      </c>
      <c r="H18" s="72">
        <v>6.9399999999971751</v>
      </c>
      <c r="I18" s="70" t="s">
        <v>29</v>
      </c>
      <c r="J18" s="70" t="s">
        <v>135</v>
      </c>
      <c r="K18" s="71">
        <v>4.8499999999981051E-2</v>
      </c>
      <c r="L18" s="71">
        <v>4.8499999999981051E-2</v>
      </c>
      <c r="M18" s="72">
        <v>289746.62128600001</v>
      </c>
      <c r="N18" s="80">
        <v>100.21</v>
      </c>
      <c r="O18" s="72">
        <v>290.35508920300003</v>
      </c>
      <c r="P18" s="73">
        <f t="shared" si="0"/>
        <v>9.6654470718268784E-3</v>
      </c>
      <c r="Q18" s="73">
        <f>O18/'סכום נכסי הקרן'!$C$41</f>
        <v>9.3852968900281965E-4</v>
      </c>
    </row>
    <row r="19" spans="1:17">
      <c r="A19" s="69" t="s">
        <v>3206</v>
      </c>
      <c r="B19" s="70" t="s">
        <v>2844</v>
      </c>
      <c r="C19" s="54" t="s">
        <v>2845</v>
      </c>
      <c r="D19" s="118" t="s">
        <v>3308</v>
      </c>
      <c r="E19" s="54" t="s">
        <v>650</v>
      </c>
      <c r="F19" s="79">
        <v>45107</v>
      </c>
      <c r="G19" s="118" t="s">
        <v>3308</v>
      </c>
      <c r="H19" s="72">
        <v>9.2000000000128317</v>
      </c>
      <c r="I19" s="70" t="s">
        <v>29</v>
      </c>
      <c r="J19" s="70" t="s">
        <v>135</v>
      </c>
      <c r="K19" s="71">
        <v>7.0600000000078586E-2</v>
      </c>
      <c r="L19" s="71">
        <v>7.0600000000078586E-2</v>
      </c>
      <c r="M19" s="72">
        <v>237441.22981799996</v>
      </c>
      <c r="N19" s="80">
        <v>105.04</v>
      </c>
      <c r="O19" s="72">
        <v>249.408267784</v>
      </c>
      <c r="P19" s="73">
        <f t="shared" si="0"/>
        <v>8.3023942103418423E-3</v>
      </c>
      <c r="Q19" s="73">
        <f>O19/'סכום נכסי הקרן'!$C$41</f>
        <v>8.0617517206456085E-4</v>
      </c>
    </row>
    <row r="20" spans="1:17">
      <c r="A20" s="69" t="s">
        <v>3206</v>
      </c>
      <c r="B20" s="70" t="s">
        <v>2844</v>
      </c>
      <c r="C20" s="54" t="s">
        <v>2846</v>
      </c>
      <c r="D20" s="118" t="s">
        <v>3308</v>
      </c>
      <c r="E20" s="54" t="s">
        <v>650</v>
      </c>
      <c r="F20" s="79">
        <v>45107</v>
      </c>
      <c r="G20" s="118" t="s">
        <v>3308</v>
      </c>
      <c r="H20" s="72">
        <v>8.9999999999896012</v>
      </c>
      <c r="I20" s="70" t="s">
        <v>29</v>
      </c>
      <c r="J20" s="70" t="s">
        <v>135</v>
      </c>
      <c r="K20" s="71">
        <v>7.1399999999923053E-2</v>
      </c>
      <c r="L20" s="71">
        <v>7.1399999999923053E-2</v>
      </c>
      <c r="M20" s="72">
        <v>183647.919975</v>
      </c>
      <c r="N20" s="80">
        <v>104.73</v>
      </c>
      <c r="O20" s="72">
        <v>192.334466582</v>
      </c>
      <c r="P20" s="73">
        <f t="shared" si="0"/>
        <v>6.4025005104583121E-3</v>
      </c>
      <c r="Q20" s="73">
        <f>O20/'סכום נכסי הקרן'!$C$41</f>
        <v>6.2169258889595031E-4</v>
      </c>
    </row>
    <row r="21" spans="1:17">
      <c r="A21" s="69" t="s">
        <v>3206</v>
      </c>
      <c r="B21" s="70" t="s">
        <v>2844</v>
      </c>
      <c r="C21" s="54" t="s">
        <v>2847</v>
      </c>
      <c r="D21" s="118" t="s">
        <v>3308</v>
      </c>
      <c r="E21" s="54" t="s">
        <v>650</v>
      </c>
      <c r="F21" s="79">
        <v>45107</v>
      </c>
      <c r="G21" s="118" t="s">
        <v>3308</v>
      </c>
      <c r="H21" s="72">
        <v>8.4000000000267043</v>
      </c>
      <c r="I21" s="70" t="s">
        <v>29</v>
      </c>
      <c r="J21" s="70" t="s">
        <v>135</v>
      </c>
      <c r="K21" s="71">
        <v>7.189999999995994E-2</v>
      </c>
      <c r="L21" s="71">
        <v>7.189999999995994E-2</v>
      </c>
      <c r="M21" s="72">
        <v>14730.339548</v>
      </c>
      <c r="N21" s="80">
        <v>101.69</v>
      </c>
      <c r="O21" s="72">
        <v>14.979282273999999</v>
      </c>
      <c r="P21" s="73">
        <f t="shared" si="0"/>
        <v>4.9863586131971822E-4</v>
      </c>
      <c r="Q21" s="73">
        <f>O21/'סכום נכסי הקרן'!$C$41</f>
        <v>4.8418304541146685E-5</v>
      </c>
    </row>
    <row r="22" spans="1:17">
      <c r="A22" s="69" t="s">
        <v>3206</v>
      </c>
      <c r="B22" s="70" t="s">
        <v>2844</v>
      </c>
      <c r="C22" s="54" t="s">
        <v>2848</v>
      </c>
      <c r="D22" s="118" t="s">
        <v>3308</v>
      </c>
      <c r="E22" s="54" t="s">
        <v>650</v>
      </c>
      <c r="F22" s="79">
        <v>45107</v>
      </c>
      <c r="G22" s="118" t="s">
        <v>3308</v>
      </c>
      <c r="H22" s="72">
        <v>7.4100000000359554</v>
      </c>
      <c r="I22" s="70" t="s">
        <v>29</v>
      </c>
      <c r="J22" s="70" t="s">
        <v>135</v>
      </c>
      <c r="K22" s="71">
        <v>7.0600000000258192E-2</v>
      </c>
      <c r="L22" s="71">
        <v>7.0600000000258192E-2</v>
      </c>
      <c r="M22" s="72">
        <v>115973.293672</v>
      </c>
      <c r="N22" s="80">
        <v>80.819999999999993</v>
      </c>
      <c r="O22" s="72">
        <v>93.729615942999999</v>
      </c>
      <c r="P22" s="73">
        <f t="shared" si="0"/>
        <v>3.1201059518069806E-3</v>
      </c>
      <c r="Q22" s="73">
        <f>O22/'סכום נכסי הקרן'!$C$41</f>
        <v>3.0296705851721848E-4</v>
      </c>
    </row>
    <row r="23" spans="1:17">
      <c r="A23" s="69" t="s">
        <v>3206</v>
      </c>
      <c r="B23" s="70" t="s">
        <v>2844</v>
      </c>
      <c r="C23" s="54" t="s">
        <v>2849</v>
      </c>
      <c r="D23" s="118" t="s">
        <v>3308</v>
      </c>
      <c r="E23" s="54" t="s">
        <v>650</v>
      </c>
      <c r="F23" s="79">
        <v>45107</v>
      </c>
      <c r="G23" s="118" t="s">
        <v>3308</v>
      </c>
      <c r="H23" s="72">
        <v>11.190000000069071</v>
      </c>
      <c r="I23" s="70" t="s">
        <v>29</v>
      </c>
      <c r="J23" s="70" t="s">
        <v>135</v>
      </c>
      <c r="K23" s="71">
        <v>3.5400000000062798E-2</v>
      </c>
      <c r="L23" s="71">
        <v>3.5400000000062798E-2</v>
      </c>
      <c r="M23" s="72">
        <v>4514.0242109999999</v>
      </c>
      <c r="N23" s="80">
        <v>141.12</v>
      </c>
      <c r="O23" s="72">
        <v>6.3701900239999993</v>
      </c>
      <c r="P23" s="73">
        <f t="shared" si="0"/>
        <v>2.120532300069477E-4</v>
      </c>
      <c r="Q23" s="73">
        <f>O23/'סכום נכסי הקרן'!$C$41</f>
        <v>2.0590692859988659E-5</v>
      </c>
    </row>
    <row r="24" spans="1:17">
      <c r="A24" s="69" t="s">
        <v>3206</v>
      </c>
      <c r="B24" s="70" t="s">
        <v>2844</v>
      </c>
      <c r="C24" s="54" t="s">
        <v>2850</v>
      </c>
      <c r="D24" s="118" t="s">
        <v>3308</v>
      </c>
      <c r="E24" s="54" t="s">
        <v>650</v>
      </c>
      <c r="F24" s="79">
        <v>45107</v>
      </c>
      <c r="G24" s="118" t="s">
        <v>3308</v>
      </c>
      <c r="H24" s="72">
        <v>10.420000000163082</v>
      </c>
      <c r="I24" s="70" t="s">
        <v>29</v>
      </c>
      <c r="J24" s="70" t="s">
        <v>135</v>
      </c>
      <c r="K24" s="71">
        <v>3.1800000000564516E-2</v>
      </c>
      <c r="L24" s="71">
        <v>3.1800000000564516E-2</v>
      </c>
      <c r="M24" s="72">
        <v>22467.331118999999</v>
      </c>
      <c r="N24" s="80">
        <v>141.91999999999999</v>
      </c>
      <c r="O24" s="72">
        <v>31.885637689999999</v>
      </c>
      <c r="P24" s="73">
        <f t="shared" si="0"/>
        <v>1.0614208426313297E-3</v>
      </c>
      <c r="Q24" s="73">
        <f>O24/'סכום נכסי הקרן'!$C$41</f>
        <v>1.0306558671658056E-4</v>
      </c>
    </row>
    <row r="25" spans="1:17">
      <c r="A25" s="69" t="s">
        <v>3206</v>
      </c>
      <c r="B25" s="70" t="s">
        <v>2844</v>
      </c>
      <c r="C25" s="54" t="s">
        <v>2851</v>
      </c>
      <c r="D25" s="118" t="s">
        <v>3308</v>
      </c>
      <c r="E25" s="54" t="s">
        <v>650</v>
      </c>
      <c r="F25" s="79">
        <v>45107</v>
      </c>
      <c r="G25" s="118" t="s">
        <v>3308</v>
      </c>
      <c r="H25" s="72">
        <v>10.510000000028597</v>
      </c>
      <c r="I25" s="70" t="s">
        <v>29</v>
      </c>
      <c r="J25" s="70" t="s">
        <v>135</v>
      </c>
      <c r="K25" s="71">
        <v>3.4300000000197971E-2</v>
      </c>
      <c r="L25" s="71">
        <v>3.4300000000197971E-2</v>
      </c>
      <c r="M25" s="72">
        <v>17533.128099000001</v>
      </c>
      <c r="N25" s="80">
        <v>129.63999999999999</v>
      </c>
      <c r="O25" s="72">
        <v>22.729944885000002</v>
      </c>
      <c r="P25" s="73">
        <f t="shared" si="0"/>
        <v>7.5664277087256801E-4</v>
      </c>
      <c r="Q25" s="73">
        <f>O25/'סכום נכסי הקרן'!$C$41</f>
        <v>7.3471169947552154E-5</v>
      </c>
    </row>
    <row r="26" spans="1:17">
      <c r="A26" s="69" t="s">
        <v>3206</v>
      </c>
      <c r="B26" s="70" t="s">
        <v>2844</v>
      </c>
      <c r="C26" s="54" t="s">
        <v>2852</v>
      </c>
      <c r="D26" s="118" t="s">
        <v>3308</v>
      </c>
      <c r="E26" s="54" t="s">
        <v>650</v>
      </c>
      <c r="F26" s="79">
        <v>45107</v>
      </c>
      <c r="G26" s="118" t="s">
        <v>3308</v>
      </c>
      <c r="H26" s="72">
        <v>10.01000000006167</v>
      </c>
      <c r="I26" s="70" t="s">
        <v>29</v>
      </c>
      <c r="J26" s="70" t="s">
        <v>135</v>
      </c>
      <c r="K26" s="71">
        <v>3.3900000000141414E-2</v>
      </c>
      <c r="L26" s="71">
        <v>3.3900000000141414E-2</v>
      </c>
      <c r="M26" s="72">
        <v>66302.812776000006</v>
      </c>
      <c r="N26" s="80">
        <v>103.45</v>
      </c>
      <c r="O26" s="72">
        <v>68.590249477</v>
      </c>
      <c r="P26" s="73">
        <f t="shared" si="0"/>
        <v>2.2832574685813182E-3</v>
      </c>
      <c r="Q26" s="73">
        <f>O26/'סכום נכסי הקרן'!$C$41</f>
        <v>2.2170779126680964E-4</v>
      </c>
    </row>
    <row r="27" spans="1:17">
      <c r="A27" s="69" t="s">
        <v>3205</v>
      </c>
      <c r="B27" s="70" t="s">
        <v>2844</v>
      </c>
      <c r="C27" s="54">
        <v>5211</v>
      </c>
      <c r="D27" s="118" t="s">
        <v>3308</v>
      </c>
      <c r="E27" s="54" t="s">
        <v>650</v>
      </c>
      <c r="F27" s="79">
        <v>42643</v>
      </c>
      <c r="G27" s="118" t="s">
        <v>3308</v>
      </c>
      <c r="H27" s="72">
        <v>4.4900000000078926</v>
      </c>
      <c r="I27" s="70" t="s">
        <v>29</v>
      </c>
      <c r="J27" s="70" t="s">
        <v>135</v>
      </c>
      <c r="K27" s="71">
        <v>4.980000000006389E-2</v>
      </c>
      <c r="L27" s="71">
        <v>4.980000000006389E-2</v>
      </c>
      <c r="M27" s="72">
        <v>222458.46731800001</v>
      </c>
      <c r="N27" s="80">
        <v>95.69</v>
      </c>
      <c r="O27" s="72">
        <v>212.87050736800001</v>
      </c>
      <c r="P27" s="73">
        <f t="shared" si="0"/>
        <v>7.0861117942377667E-3</v>
      </c>
      <c r="Q27" s="73">
        <f>O27/'סכום נכסי הקרן'!$C$41</f>
        <v>6.8807228978267634E-4</v>
      </c>
    </row>
    <row r="28" spans="1:17">
      <c r="A28" s="69" t="s">
        <v>3205</v>
      </c>
      <c r="B28" s="70" t="s">
        <v>2844</v>
      </c>
      <c r="C28" s="54">
        <v>6027</v>
      </c>
      <c r="D28" s="118" t="s">
        <v>3308</v>
      </c>
      <c r="E28" s="54" t="s">
        <v>650</v>
      </c>
      <c r="F28" s="79">
        <v>43100</v>
      </c>
      <c r="G28" s="118" t="s">
        <v>3308</v>
      </c>
      <c r="H28" s="72">
        <v>8.1599999999978206</v>
      </c>
      <c r="I28" s="70" t="s">
        <v>29</v>
      </c>
      <c r="J28" s="70" t="s">
        <v>135</v>
      </c>
      <c r="K28" s="71">
        <v>4.7699999999989723E-2</v>
      </c>
      <c r="L28" s="71">
        <v>4.7699999999989723E-2</v>
      </c>
      <c r="M28" s="72">
        <v>488443.56254100002</v>
      </c>
      <c r="N28" s="80">
        <v>101.57</v>
      </c>
      <c r="O28" s="72">
        <v>496.11212646300004</v>
      </c>
      <c r="P28" s="73">
        <f t="shared" si="0"/>
        <v>1.6514763055064319E-2</v>
      </c>
      <c r="Q28" s="73">
        <f>O28/'סכום נכסי הקרן'!$C$41</f>
        <v>1.6036087434800025E-3</v>
      </c>
    </row>
    <row r="29" spans="1:17">
      <c r="A29" s="69" t="s">
        <v>3205</v>
      </c>
      <c r="B29" s="70" t="s">
        <v>2844</v>
      </c>
      <c r="C29" s="54">
        <v>5025</v>
      </c>
      <c r="D29" s="118" t="s">
        <v>3308</v>
      </c>
      <c r="E29" s="54" t="s">
        <v>650</v>
      </c>
      <c r="F29" s="79">
        <v>42551</v>
      </c>
      <c r="G29" s="118" t="s">
        <v>3308</v>
      </c>
      <c r="H29" s="72">
        <v>7.6299999999964054</v>
      </c>
      <c r="I29" s="70" t="s">
        <v>29</v>
      </c>
      <c r="J29" s="70" t="s">
        <v>135</v>
      </c>
      <c r="K29" s="71">
        <v>5.0799999999980409E-2</v>
      </c>
      <c r="L29" s="71">
        <v>5.0799999999980409E-2</v>
      </c>
      <c r="M29" s="72">
        <v>309452.022428</v>
      </c>
      <c r="N29" s="80">
        <v>98.9</v>
      </c>
      <c r="O29" s="72">
        <v>306.04805017000001</v>
      </c>
      <c r="P29" s="73">
        <f t="shared" si="0"/>
        <v>1.0187840132141855E-2</v>
      </c>
      <c r="Q29" s="73">
        <f>O29/'סכום נכסי הקרן'!$C$41</f>
        <v>9.8925485389081869E-4</v>
      </c>
    </row>
    <row r="30" spans="1:17">
      <c r="A30" s="69" t="s">
        <v>3205</v>
      </c>
      <c r="B30" s="70" t="s">
        <v>2844</v>
      </c>
      <c r="C30" s="54">
        <v>5024</v>
      </c>
      <c r="D30" s="118" t="s">
        <v>3308</v>
      </c>
      <c r="E30" s="54" t="s">
        <v>650</v>
      </c>
      <c r="F30" s="79">
        <v>42551</v>
      </c>
      <c r="G30" s="118" t="s">
        <v>3308</v>
      </c>
      <c r="H30" s="72">
        <v>5.3300000000023502</v>
      </c>
      <c r="I30" s="70" t="s">
        <v>29</v>
      </c>
      <c r="J30" s="70" t="s">
        <v>135</v>
      </c>
      <c r="K30" s="71">
        <v>5.1200000000022471E-2</v>
      </c>
      <c r="L30" s="71">
        <v>5.1200000000022471E-2</v>
      </c>
      <c r="M30" s="72">
        <v>202276.74827400001</v>
      </c>
      <c r="N30" s="80">
        <v>96.79</v>
      </c>
      <c r="O30" s="72">
        <v>195.78366463799998</v>
      </c>
      <c r="P30" s="73">
        <f t="shared" si="0"/>
        <v>6.5173186847910783E-3</v>
      </c>
      <c r="Q30" s="73">
        <f>O30/'סכום נכסי הקרן'!$C$41</f>
        <v>6.3284160917898556E-4</v>
      </c>
    </row>
    <row r="31" spans="1:17">
      <c r="A31" s="69" t="s">
        <v>3205</v>
      </c>
      <c r="B31" s="70" t="s">
        <v>2844</v>
      </c>
      <c r="C31" s="54">
        <v>6026</v>
      </c>
      <c r="D31" s="118" t="s">
        <v>3308</v>
      </c>
      <c r="E31" s="54" t="s">
        <v>650</v>
      </c>
      <c r="F31" s="79">
        <v>43100</v>
      </c>
      <c r="G31" s="118" t="s">
        <v>3308</v>
      </c>
      <c r="H31" s="72">
        <v>5.9999999999964269</v>
      </c>
      <c r="I31" s="70" t="s">
        <v>29</v>
      </c>
      <c r="J31" s="70" t="s">
        <v>135</v>
      </c>
      <c r="K31" s="71">
        <v>4.929999999996338E-2</v>
      </c>
      <c r="L31" s="71">
        <v>4.929999999996338E-2</v>
      </c>
      <c r="M31" s="72">
        <v>596196.93661900004</v>
      </c>
      <c r="N31" s="80">
        <v>93.88</v>
      </c>
      <c r="O31" s="72">
        <v>559.70968408499994</v>
      </c>
      <c r="P31" s="73">
        <f t="shared" si="0"/>
        <v>1.8631821959663498E-2</v>
      </c>
      <c r="Q31" s="73">
        <f>O31/'סכום נכסי הקרן'!$C$41</f>
        <v>1.809178400068952E-3</v>
      </c>
    </row>
    <row r="32" spans="1:17">
      <c r="A32" s="69" t="s">
        <v>3205</v>
      </c>
      <c r="B32" s="70" t="s">
        <v>2844</v>
      </c>
      <c r="C32" s="54">
        <v>5023</v>
      </c>
      <c r="D32" s="118" t="s">
        <v>3308</v>
      </c>
      <c r="E32" s="54" t="s">
        <v>650</v>
      </c>
      <c r="F32" s="79">
        <v>42551</v>
      </c>
      <c r="G32" s="118" t="s">
        <v>3308</v>
      </c>
      <c r="H32" s="72">
        <v>7.259999999974017</v>
      </c>
      <c r="I32" s="70" t="s">
        <v>29</v>
      </c>
      <c r="J32" s="70" t="s">
        <v>135</v>
      </c>
      <c r="K32" s="71">
        <v>5.6199999999769046E-2</v>
      </c>
      <c r="L32" s="71">
        <v>5.6199999999769046E-2</v>
      </c>
      <c r="M32" s="72">
        <v>84493.208694000001</v>
      </c>
      <c r="N32" s="80">
        <v>114.79</v>
      </c>
      <c r="O32" s="72">
        <v>96.989710252000009</v>
      </c>
      <c r="P32" s="73">
        <f t="shared" si="0"/>
        <v>3.2286291710117709E-3</v>
      </c>
      <c r="Q32" s="73">
        <f>O32/'סכום נכסי הקרן'!$C$41</f>
        <v>3.1350482903243232E-4</v>
      </c>
    </row>
    <row r="33" spans="1:17">
      <c r="A33" s="69" t="s">
        <v>3205</v>
      </c>
      <c r="B33" s="70" t="s">
        <v>2844</v>
      </c>
      <c r="C33" s="54">
        <v>5210</v>
      </c>
      <c r="D33" s="118" t="s">
        <v>3308</v>
      </c>
      <c r="E33" s="54" t="s">
        <v>650</v>
      </c>
      <c r="F33" s="79">
        <v>42643</v>
      </c>
      <c r="G33" s="118" t="s">
        <v>3308</v>
      </c>
      <c r="H33" s="72">
        <v>6.8400000000290238</v>
      </c>
      <c r="I33" s="70" t="s">
        <v>29</v>
      </c>
      <c r="J33" s="70" t="s">
        <v>135</v>
      </c>
      <c r="K33" s="71">
        <v>4.5000000000197889E-2</v>
      </c>
      <c r="L33" s="71">
        <v>4.5000000000197889E-2</v>
      </c>
      <c r="M33" s="72">
        <v>63300.271798000002</v>
      </c>
      <c r="N33" s="80">
        <v>119.75</v>
      </c>
      <c r="O33" s="72">
        <v>75.802043345000001</v>
      </c>
      <c r="P33" s="73">
        <f t="shared" si="0"/>
        <v>2.5233263170916526E-3</v>
      </c>
      <c r="Q33" s="73">
        <f>O33/'סכום נכסי הקרן'!$C$41</f>
        <v>2.4501884351895163E-4</v>
      </c>
    </row>
    <row r="34" spans="1:17">
      <c r="A34" s="69" t="s">
        <v>3205</v>
      </c>
      <c r="B34" s="70" t="s">
        <v>2844</v>
      </c>
      <c r="C34" s="54">
        <v>6025</v>
      </c>
      <c r="D34" s="118" t="s">
        <v>3308</v>
      </c>
      <c r="E34" s="54" t="s">
        <v>650</v>
      </c>
      <c r="F34" s="79">
        <v>43100</v>
      </c>
      <c r="G34" s="118" t="s">
        <v>3308</v>
      </c>
      <c r="H34" s="72">
        <v>7.7100000000285389</v>
      </c>
      <c r="I34" s="70" t="s">
        <v>29</v>
      </c>
      <c r="J34" s="70" t="s">
        <v>135</v>
      </c>
      <c r="K34" s="71">
        <v>5.0500000000148315E-2</v>
      </c>
      <c r="L34" s="71">
        <v>5.0500000000148315E-2</v>
      </c>
      <c r="M34" s="72">
        <v>81041.511872999996</v>
      </c>
      <c r="N34" s="80">
        <v>120.63</v>
      </c>
      <c r="O34" s="72">
        <v>97.760363951000002</v>
      </c>
      <c r="P34" s="73">
        <f t="shared" si="0"/>
        <v>3.2542829749758694E-3</v>
      </c>
      <c r="Q34" s="73">
        <f>O34/'סכום נכסי הקרן'!$C$41</f>
        <v>3.1599585262164051E-4</v>
      </c>
    </row>
    <row r="35" spans="1:17">
      <c r="A35" s="69" t="s">
        <v>3205</v>
      </c>
      <c r="B35" s="70" t="s">
        <v>2844</v>
      </c>
      <c r="C35" s="54">
        <v>5022</v>
      </c>
      <c r="D35" s="118" t="s">
        <v>3308</v>
      </c>
      <c r="E35" s="54" t="s">
        <v>650</v>
      </c>
      <c r="F35" s="79">
        <v>42551</v>
      </c>
      <c r="G35" s="118" t="s">
        <v>3308</v>
      </c>
      <c r="H35" s="72">
        <v>6.8099999999954877</v>
      </c>
      <c r="I35" s="70" t="s">
        <v>29</v>
      </c>
      <c r="J35" s="70" t="s">
        <v>135</v>
      </c>
      <c r="K35" s="71">
        <v>2.5799999999965774E-2</v>
      </c>
      <c r="L35" s="71">
        <v>2.5799999999965774E-2</v>
      </c>
      <c r="M35" s="72">
        <v>56337.110102999999</v>
      </c>
      <c r="N35" s="80">
        <v>114.1</v>
      </c>
      <c r="O35" s="72">
        <v>64.280625509000004</v>
      </c>
      <c r="P35" s="73">
        <f t="shared" si="0"/>
        <v>2.1397971198182969E-3</v>
      </c>
      <c r="Q35" s="73">
        <f>O35/'סכום נכסי הקרן'!$C$41</f>
        <v>2.0777757205312709E-4</v>
      </c>
    </row>
    <row r="36" spans="1:17">
      <c r="A36" s="69" t="s">
        <v>3205</v>
      </c>
      <c r="B36" s="70" t="s">
        <v>2844</v>
      </c>
      <c r="C36" s="54">
        <v>6024</v>
      </c>
      <c r="D36" s="118" t="s">
        <v>3308</v>
      </c>
      <c r="E36" s="54" t="s">
        <v>650</v>
      </c>
      <c r="F36" s="79">
        <v>43100</v>
      </c>
      <c r="G36" s="118" t="s">
        <v>3308</v>
      </c>
      <c r="H36" s="72">
        <v>7.0900000000344869</v>
      </c>
      <c r="I36" s="70" t="s">
        <v>29</v>
      </c>
      <c r="J36" s="70" t="s">
        <v>135</v>
      </c>
      <c r="K36" s="71">
        <v>2.3500000000162117E-2</v>
      </c>
      <c r="L36" s="71">
        <v>2.3500000000162117E-2</v>
      </c>
      <c r="M36" s="72">
        <v>58513.407879999999</v>
      </c>
      <c r="N36" s="80">
        <f>O36/M36*100000</f>
        <v>114.53043154218008</v>
      </c>
      <c r="O36" s="72">
        <v>67.015658555000002</v>
      </c>
      <c r="P36" s="73">
        <f t="shared" si="0"/>
        <v>2.2308419064565239E-3</v>
      </c>
      <c r="Q36" s="73">
        <f>O36/'סכום נכסי הקרן'!$C$41</f>
        <v>2.1661816004185761E-4</v>
      </c>
    </row>
    <row r="37" spans="1:17">
      <c r="A37" s="69" t="s">
        <v>3205</v>
      </c>
      <c r="B37" s="70" t="s">
        <v>2844</v>
      </c>
      <c r="C37" s="54">
        <v>5209</v>
      </c>
      <c r="D37" s="118" t="s">
        <v>3308</v>
      </c>
      <c r="E37" s="54" t="s">
        <v>650</v>
      </c>
      <c r="F37" s="79">
        <v>42643</v>
      </c>
      <c r="G37" s="118" t="s">
        <v>3308</v>
      </c>
      <c r="H37" s="72">
        <v>5.8799999999482555</v>
      </c>
      <c r="I37" s="70" t="s">
        <v>29</v>
      </c>
      <c r="J37" s="70" t="s">
        <v>135</v>
      </c>
      <c r="K37" s="71">
        <v>2.3499999999763863E-2</v>
      </c>
      <c r="L37" s="71">
        <v>2.3499999999763863E-2</v>
      </c>
      <c r="M37" s="72">
        <v>42380.338703000009</v>
      </c>
      <c r="N37" s="80">
        <v>114.91</v>
      </c>
      <c r="O37" s="72">
        <v>48.699261428999989</v>
      </c>
      <c r="P37" s="73">
        <f t="shared" si="0"/>
        <v>1.6211189377499506E-3</v>
      </c>
      <c r="Q37" s="73">
        <f>O37/'סכום נכסי הקרן'!$C$41</f>
        <v>1.5741312752287078E-4</v>
      </c>
    </row>
    <row r="38" spans="1:17">
      <c r="A38" s="69" t="s">
        <v>3206</v>
      </c>
      <c r="B38" s="70" t="s">
        <v>2844</v>
      </c>
      <c r="C38" s="54">
        <v>9902</v>
      </c>
      <c r="D38" s="118" t="s">
        <v>3308</v>
      </c>
      <c r="E38" s="54" t="s">
        <v>650</v>
      </c>
      <c r="F38" s="79">
        <v>45286</v>
      </c>
      <c r="G38" s="118" t="s">
        <v>3308</v>
      </c>
      <c r="H38" s="72" t="s">
        <v>3077</v>
      </c>
      <c r="I38" s="70" t="s">
        <v>29</v>
      </c>
      <c r="J38" s="70" t="s">
        <v>135</v>
      </c>
      <c r="K38" s="96">
        <v>4.4699999999999997E-2</v>
      </c>
      <c r="L38" s="96">
        <v>4.4699999999999997E-2</v>
      </c>
      <c r="M38" s="72">
        <v>28124.247416999995</v>
      </c>
      <c r="N38" s="80">
        <v>104.551463</v>
      </c>
      <c r="O38" s="72">
        <v>29.404312146999999</v>
      </c>
      <c r="P38" s="73">
        <f t="shared" si="0"/>
        <v>9.7882156472760772E-4</v>
      </c>
      <c r="Q38" s="73">
        <f>O38/'סכום נכסי הקרן'!$C$41</f>
        <v>9.504507053903087E-5</v>
      </c>
    </row>
    <row r="39" spans="1:17">
      <c r="A39" s="69" t="s">
        <v>3206</v>
      </c>
      <c r="B39" s="70" t="s">
        <v>2844</v>
      </c>
      <c r="C39" s="54">
        <v>9903</v>
      </c>
      <c r="D39" s="118" t="s">
        <v>3308</v>
      </c>
      <c r="E39" s="54" t="s">
        <v>650</v>
      </c>
      <c r="F39" s="79">
        <v>45286</v>
      </c>
      <c r="G39" s="118" t="s">
        <v>3308</v>
      </c>
      <c r="H39" s="72" t="s">
        <v>3078</v>
      </c>
      <c r="I39" s="70" t="s">
        <v>29</v>
      </c>
      <c r="J39" s="70" t="s">
        <v>135</v>
      </c>
      <c r="K39" s="96">
        <v>7.9500000000000001E-2</v>
      </c>
      <c r="L39" s="96">
        <v>7.9500000000000001E-2</v>
      </c>
      <c r="M39" s="72">
        <v>282974.50400100002</v>
      </c>
      <c r="N39" s="80">
        <v>103.45296500000001</v>
      </c>
      <c r="O39" s="72">
        <v>292.74551457199999</v>
      </c>
      <c r="P39" s="73">
        <f t="shared" si="0"/>
        <v>9.7450204312835385E-3</v>
      </c>
      <c r="Q39" s="73">
        <f>O39/'סכום נכסי הקרן'!$C$41</f>
        <v>9.4625638387257427E-4</v>
      </c>
    </row>
    <row r="40" spans="1:17">
      <c r="A40" s="69" t="s">
        <v>3206</v>
      </c>
      <c r="B40" s="70" t="s">
        <v>2844</v>
      </c>
      <c r="C40" s="54">
        <v>9901</v>
      </c>
      <c r="D40" s="118" t="s">
        <v>3308</v>
      </c>
      <c r="E40" s="54" t="s">
        <v>650</v>
      </c>
      <c r="F40" s="79">
        <v>45286</v>
      </c>
      <c r="G40" s="118" t="s">
        <v>3308</v>
      </c>
      <c r="H40" s="72" t="s">
        <v>3079</v>
      </c>
      <c r="I40" s="70" t="s">
        <v>29</v>
      </c>
      <c r="J40" s="70" t="s">
        <v>135</v>
      </c>
      <c r="K40" s="96">
        <v>7.6600000000000001E-2</v>
      </c>
      <c r="L40" s="96">
        <v>7.6600000000000001E-2</v>
      </c>
      <c r="M40" s="72">
        <v>56745.903737000001</v>
      </c>
      <c r="N40" s="80">
        <v>104.248654</v>
      </c>
      <c r="O40" s="72">
        <v>59.156840859000006</v>
      </c>
      <c r="P40" s="73">
        <f t="shared" si="0"/>
        <v>1.9692346906287407E-3</v>
      </c>
      <c r="Q40" s="73">
        <f>O40/'סכום נכסי הקרן'!$C$41</f>
        <v>1.9121569939134001E-4</v>
      </c>
    </row>
    <row r="41" spans="1:17">
      <c r="A41" s="69" t="s">
        <v>3206</v>
      </c>
      <c r="B41" s="70" t="s">
        <v>2844</v>
      </c>
      <c r="C41" s="54">
        <v>9900</v>
      </c>
      <c r="D41" s="118" t="s">
        <v>3308</v>
      </c>
      <c r="E41" s="54" t="s">
        <v>650</v>
      </c>
      <c r="F41" s="79">
        <v>45286</v>
      </c>
      <c r="G41" s="118" t="s">
        <v>3308</v>
      </c>
      <c r="H41" s="72" t="s">
        <v>3080</v>
      </c>
      <c r="I41" s="70" t="s">
        <v>29</v>
      </c>
      <c r="J41" s="70" t="s">
        <v>135</v>
      </c>
      <c r="K41" s="96">
        <v>7.1099999999999997E-2</v>
      </c>
      <c r="L41" s="96">
        <v>7.1099999999999997E-2</v>
      </c>
      <c r="M41" s="72">
        <v>104171.396158</v>
      </c>
      <c r="N41" s="80">
        <v>85.123093999999995</v>
      </c>
      <c r="O41" s="72">
        <v>88.673915462000011</v>
      </c>
      <c r="P41" s="73">
        <f t="shared" si="0"/>
        <v>2.9518099334928296E-3</v>
      </c>
      <c r="Q41" s="73">
        <f>O41/'סכום נכסי הקרן'!$C$41</f>
        <v>2.8662525781674261E-4</v>
      </c>
    </row>
    <row r="42" spans="1:17">
      <c r="A42" s="69" t="s">
        <v>3206</v>
      </c>
      <c r="B42" s="70" t="s">
        <v>2844</v>
      </c>
      <c r="C42" s="54">
        <v>9897</v>
      </c>
      <c r="D42" s="118" t="s">
        <v>3308</v>
      </c>
      <c r="E42" s="54" t="s">
        <v>650</v>
      </c>
      <c r="F42" s="79">
        <v>45286</v>
      </c>
      <c r="G42" s="118" t="s">
        <v>3308</v>
      </c>
      <c r="H42" s="72" t="s">
        <v>3081</v>
      </c>
      <c r="I42" s="70" t="s">
        <v>29</v>
      </c>
      <c r="J42" s="70" t="s">
        <v>135</v>
      </c>
      <c r="K42" s="71">
        <v>4.6600000000000003E-2</v>
      </c>
      <c r="L42" s="71">
        <v>4.6600000000000003E-2</v>
      </c>
      <c r="M42" s="72">
        <v>46339.887027999997</v>
      </c>
      <c r="N42" s="80">
        <v>139.14890399999999</v>
      </c>
      <c r="O42" s="72">
        <v>64.481439451</v>
      </c>
      <c r="P42" s="73">
        <f t="shared" si="0"/>
        <v>2.14648188822726E-3</v>
      </c>
      <c r="Q42" s="73">
        <f>O42/'סכום נכסי הקרן'!$C$41</f>
        <v>2.084266732865514E-4</v>
      </c>
    </row>
    <row r="43" spans="1:17">
      <c r="A43" s="69" t="s">
        <v>3206</v>
      </c>
      <c r="B43" s="70" t="s">
        <v>2844</v>
      </c>
      <c r="C43" s="54">
        <v>9896</v>
      </c>
      <c r="D43" s="118" t="s">
        <v>3308</v>
      </c>
      <c r="E43" s="54" t="s">
        <v>650</v>
      </c>
      <c r="F43" s="79">
        <v>45286</v>
      </c>
      <c r="G43" s="118" t="s">
        <v>3308</v>
      </c>
      <c r="H43" s="72" t="s">
        <v>3082</v>
      </c>
      <c r="I43" s="70" t="s">
        <v>29</v>
      </c>
      <c r="J43" s="70" t="s">
        <v>135</v>
      </c>
      <c r="K43" s="71">
        <v>4.4600000000000001E-2</v>
      </c>
      <c r="L43" s="71">
        <v>4.4600000000000001E-2</v>
      </c>
      <c r="M43" s="72">
        <v>71144.547848000002</v>
      </c>
      <c r="N43" s="80">
        <v>105.39944300000001</v>
      </c>
      <c r="O43" s="72">
        <v>74.985966339000001</v>
      </c>
      <c r="P43" s="73">
        <f t="shared" si="0"/>
        <v>2.4961604453665204E-3</v>
      </c>
      <c r="Q43" s="73">
        <f>O43/'סכום נכסי הקרן'!$C$41</f>
        <v>2.4238099583821733E-4</v>
      </c>
    </row>
    <row r="44" spans="1:17">
      <c r="A44" s="69" t="s">
        <v>3206</v>
      </c>
      <c r="B44" s="70" t="s">
        <v>2844</v>
      </c>
      <c r="C44" s="54">
        <v>9898</v>
      </c>
      <c r="D44" s="118" t="s">
        <v>3308</v>
      </c>
      <c r="E44" s="54" t="s">
        <v>650</v>
      </c>
      <c r="F44" s="79">
        <v>45286</v>
      </c>
      <c r="G44" s="118" t="s">
        <v>3308</v>
      </c>
      <c r="H44" s="72" t="s">
        <v>3083</v>
      </c>
      <c r="I44" s="70" t="s">
        <v>29</v>
      </c>
      <c r="J44" s="70" t="s">
        <v>135</v>
      </c>
      <c r="K44" s="71">
        <v>2.5899999999999999E-2</v>
      </c>
      <c r="L44" s="71">
        <v>2.5899999999999999E-2</v>
      </c>
      <c r="M44" s="72">
        <v>13047.931795</v>
      </c>
      <c r="N44" s="80">
        <v>130.05219399999999</v>
      </c>
      <c r="O44" s="72">
        <v>16.969119125000002</v>
      </c>
      <c r="P44" s="73">
        <f t="shared" si="0"/>
        <v>5.6487428275639158E-4</v>
      </c>
      <c r="Q44" s="73">
        <f>O44/'סכום נכסי הקרן'!$C$41</f>
        <v>5.4850156540233628E-5</v>
      </c>
    </row>
    <row r="45" spans="1:17">
      <c r="A45" s="69" t="s">
        <v>3206</v>
      </c>
      <c r="B45" s="70" t="s">
        <v>2844</v>
      </c>
      <c r="C45" s="54">
        <v>9899</v>
      </c>
      <c r="D45" s="118" t="s">
        <v>3308</v>
      </c>
      <c r="E45" s="54" t="s">
        <v>650</v>
      </c>
      <c r="F45" s="79">
        <v>45286</v>
      </c>
      <c r="G45" s="118" t="s">
        <v>3308</v>
      </c>
      <c r="H45" s="72" t="s">
        <v>3084</v>
      </c>
      <c r="I45" s="70" t="s">
        <v>29</v>
      </c>
      <c r="J45" s="70" t="s">
        <v>135</v>
      </c>
      <c r="K45" s="71">
        <v>2.9899999999999999E-2</v>
      </c>
      <c r="L45" s="71">
        <v>2.9899999999999999E-2</v>
      </c>
      <c r="M45" s="72">
        <v>15187.937911999999</v>
      </c>
      <c r="N45" s="80">
        <v>125.826601</v>
      </c>
      <c r="O45" s="72">
        <v>19.110466686999999</v>
      </c>
      <c r="P45" s="73">
        <f t="shared" si="0"/>
        <v>6.3615624850291326E-4</v>
      </c>
      <c r="Q45" s="73">
        <f>O45/'סכום נכסי הקרן'!$C$41</f>
        <v>6.177174440331296E-5</v>
      </c>
    </row>
    <row r="46" spans="1:17">
      <c r="A46" s="119" t="s">
        <v>3308</v>
      </c>
      <c r="B46" s="118" t="s">
        <v>3308</v>
      </c>
      <c r="C46" s="118" t="s">
        <v>3308</v>
      </c>
      <c r="D46" s="118" t="s">
        <v>3308</v>
      </c>
      <c r="E46" s="118" t="s">
        <v>3308</v>
      </c>
      <c r="F46" s="118" t="s">
        <v>3308</v>
      </c>
      <c r="G46" s="118" t="s">
        <v>3308</v>
      </c>
      <c r="H46" s="118" t="s">
        <v>3308</v>
      </c>
      <c r="I46" s="118" t="s">
        <v>3308</v>
      </c>
      <c r="J46" s="118" t="s">
        <v>3308</v>
      </c>
      <c r="K46" s="118" t="s">
        <v>3308</v>
      </c>
      <c r="L46" s="118" t="s">
        <v>3308</v>
      </c>
      <c r="M46" s="118" t="s">
        <v>3308</v>
      </c>
      <c r="N46" s="118" t="s">
        <v>3308</v>
      </c>
      <c r="O46" s="118" t="s">
        <v>3308</v>
      </c>
      <c r="P46" s="118" t="s">
        <v>3308</v>
      </c>
      <c r="Q46" s="118" t="s">
        <v>3308</v>
      </c>
    </row>
    <row r="47" spans="1:17">
      <c r="A47" s="68" t="s">
        <v>39</v>
      </c>
      <c r="B47" s="117" t="s">
        <v>3308</v>
      </c>
      <c r="C47" s="117" t="s">
        <v>3308</v>
      </c>
      <c r="D47" s="117" t="s">
        <v>3308</v>
      </c>
      <c r="E47" s="117" t="s">
        <v>3308</v>
      </c>
      <c r="F47" s="117" t="s">
        <v>3308</v>
      </c>
      <c r="G47" s="117" t="s">
        <v>3308</v>
      </c>
      <c r="H47" s="66">
        <v>4.3987899239197539</v>
      </c>
      <c r="I47" s="117" t="s">
        <v>3308</v>
      </c>
      <c r="J47" s="117" t="s">
        <v>3308</v>
      </c>
      <c r="K47" s="117" t="s">
        <v>3308</v>
      </c>
      <c r="L47" s="65">
        <v>5.6471499407699195E-2</v>
      </c>
      <c r="M47" s="117" t="s">
        <v>3308</v>
      </c>
      <c r="N47" s="117" t="s">
        <v>3308</v>
      </c>
      <c r="O47" s="66">
        <f>SUM(O48:O278)</f>
        <v>15214.731650005</v>
      </c>
      <c r="P47" s="67">
        <f t="shared" si="0"/>
        <v>0.50647358680308296</v>
      </c>
      <c r="Q47" s="67">
        <f>O47/'סכום נכסי הקרן'!$C$41</f>
        <v>4.9179359669350026E-2</v>
      </c>
    </row>
    <row r="48" spans="1:17">
      <c r="A48" s="69" t="s">
        <v>3207</v>
      </c>
      <c r="B48" s="70" t="s">
        <v>2853</v>
      </c>
      <c r="C48" s="54" t="s">
        <v>2854</v>
      </c>
      <c r="D48" s="118" t="s">
        <v>3308</v>
      </c>
      <c r="E48" s="54" t="s">
        <v>344</v>
      </c>
      <c r="F48" s="79">
        <v>42368</v>
      </c>
      <c r="G48" s="54" t="s">
        <v>316</v>
      </c>
      <c r="H48" s="72">
        <v>6.8199999998802276</v>
      </c>
      <c r="I48" s="70" t="s">
        <v>131</v>
      </c>
      <c r="J48" s="70" t="s">
        <v>135</v>
      </c>
      <c r="K48" s="71">
        <v>3.1699999999999999E-2</v>
      </c>
      <c r="L48" s="71">
        <v>2.3899999999531581E-2</v>
      </c>
      <c r="M48" s="72">
        <v>14213.175692000001</v>
      </c>
      <c r="N48" s="80">
        <v>118.66</v>
      </c>
      <c r="O48" s="72">
        <v>16.865355661000002</v>
      </c>
      <c r="P48" s="73">
        <f t="shared" si="0"/>
        <v>5.6142016637760058E-4</v>
      </c>
      <c r="Q48" s="73">
        <f>O48/'סכום נכסי הקרן'!$C$41</f>
        <v>5.4514756558559155E-5</v>
      </c>
    </row>
    <row r="49" spans="1:17">
      <c r="A49" s="69" t="s">
        <v>3207</v>
      </c>
      <c r="B49" s="70" t="s">
        <v>2853</v>
      </c>
      <c r="C49" s="54" t="s">
        <v>2855</v>
      </c>
      <c r="D49" s="118" t="s">
        <v>3308</v>
      </c>
      <c r="E49" s="54" t="s">
        <v>344</v>
      </c>
      <c r="F49" s="79">
        <v>42388</v>
      </c>
      <c r="G49" s="54" t="s">
        <v>316</v>
      </c>
      <c r="H49" s="72">
        <v>6.8200000000947325</v>
      </c>
      <c r="I49" s="70" t="s">
        <v>131</v>
      </c>
      <c r="J49" s="70" t="s">
        <v>135</v>
      </c>
      <c r="K49" s="71">
        <v>3.1899999999999998E-2</v>
      </c>
      <c r="L49" s="71">
        <v>2.41000000002622E-2</v>
      </c>
      <c r="M49" s="72">
        <v>19898.44613</v>
      </c>
      <c r="N49" s="80">
        <v>118.83</v>
      </c>
      <c r="O49" s="72">
        <v>23.645323518000005</v>
      </c>
      <c r="P49" s="73">
        <f t="shared" si="0"/>
        <v>7.8711423170429822E-4</v>
      </c>
      <c r="Q49" s="73">
        <f>O49/'סכום נכסי הקרן'!$C$41</f>
        <v>7.642999538473496E-5</v>
      </c>
    </row>
    <row r="50" spans="1:17">
      <c r="A50" s="69" t="s">
        <v>3207</v>
      </c>
      <c r="B50" s="70" t="s">
        <v>2853</v>
      </c>
      <c r="C50" s="54" t="s">
        <v>2856</v>
      </c>
      <c r="D50" s="118" t="s">
        <v>3308</v>
      </c>
      <c r="E50" s="54" t="s">
        <v>344</v>
      </c>
      <c r="F50" s="79">
        <v>42509</v>
      </c>
      <c r="G50" s="54" t="s">
        <v>316</v>
      </c>
      <c r="H50" s="72">
        <v>6.8800000001544026</v>
      </c>
      <c r="I50" s="70" t="s">
        <v>131</v>
      </c>
      <c r="J50" s="70" t="s">
        <v>135</v>
      </c>
      <c r="K50" s="71">
        <v>2.7400000000000001E-2</v>
      </c>
      <c r="L50" s="71">
        <v>2.590000000059656E-2</v>
      </c>
      <c r="M50" s="72">
        <v>19898.44613</v>
      </c>
      <c r="N50" s="80">
        <v>114.57</v>
      </c>
      <c r="O50" s="72">
        <v>22.797649595999996</v>
      </c>
      <c r="P50" s="73">
        <f t="shared" si="0"/>
        <v>7.5889655021041261E-4</v>
      </c>
      <c r="Q50" s="73">
        <f>O50/'סכום נכסי הקרן'!$C$41</f>
        <v>7.3690015367252807E-5</v>
      </c>
    </row>
    <row r="51" spans="1:17">
      <c r="A51" s="69" t="s">
        <v>3207</v>
      </c>
      <c r="B51" s="70" t="s">
        <v>2853</v>
      </c>
      <c r="C51" s="54" t="s">
        <v>2857</v>
      </c>
      <c r="D51" s="118" t="s">
        <v>3308</v>
      </c>
      <c r="E51" s="54" t="s">
        <v>344</v>
      </c>
      <c r="F51" s="79">
        <v>42723</v>
      </c>
      <c r="G51" s="54" t="s">
        <v>316</v>
      </c>
      <c r="H51" s="72">
        <v>6.7899999991996589</v>
      </c>
      <c r="I51" s="70" t="s">
        <v>131</v>
      </c>
      <c r="J51" s="70" t="s">
        <v>135</v>
      </c>
      <c r="K51" s="71">
        <v>3.15E-2</v>
      </c>
      <c r="L51" s="71">
        <v>2.7499999996968408E-2</v>
      </c>
      <c r="M51" s="72">
        <v>2842.6351049999998</v>
      </c>
      <c r="N51" s="80">
        <v>116.04</v>
      </c>
      <c r="O51" s="72">
        <v>3.2985939159999997</v>
      </c>
      <c r="P51" s="73">
        <f t="shared" si="0"/>
        <v>1.0980480829202127E-4</v>
      </c>
      <c r="Q51" s="73">
        <f>O51/'סכום נכסי הקרן'!$C$41</f>
        <v>1.0662214775115042E-5</v>
      </c>
    </row>
    <row r="52" spans="1:17">
      <c r="A52" s="69" t="s">
        <v>3207</v>
      </c>
      <c r="B52" s="70" t="s">
        <v>2853</v>
      </c>
      <c r="C52" s="54" t="s">
        <v>2858</v>
      </c>
      <c r="D52" s="118" t="s">
        <v>3308</v>
      </c>
      <c r="E52" s="54" t="s">
        <v>344</v>
      </c>
      <c r="F52" s="79">
        <v>42918</v>
      </c>
      <c r="G52" s="54" t="s">
        <v>316</v>
      </c>
      <c r="H52" s="72">
        <v>6.7599999999010354</v>
      </c>
      <c r="I52" s="70" t="s">
        <v>131</v>
      </c>
      <c r="J52" s="70" t="s">
        <v>135</v>
      </c>
      <c r="K52" s="71">
        <v>3.1899999999999998E-2</v>
      </c>
      <c r="L52" s="71">
        <v>2.989999999975259E-2</v>
      </c>
      <c r="M52" s="72">
        <v>14213.175692000001</v>
      </c>
      <c r="N52" s="80">
        <v>113.75</v>
      </c>
      <c r="O52" s="72">
        <v>16.167487260000001</v>
      </c>
      <c r="P52" s="73">
        <f t="shared" si="0"/>
        <v>5.3818926620126481E-4</v>
      </c>
      <c r="Q52" s="73">
        <f>O52/'סכום נכסי הקרן'!$C$41</f>
        <v>5.225900063172742E-5</v>
      </c>
    </row>
    <row r="53" spans="1:17">
      <c r="A53" s="69" t="s">
        <v>3207</v>
      </c>
      <c r="B53" s="70" t="s">
        <v>2853</v>
      </c>
      <c r="C53" s="54" t="s">
        <v>2859</v>
      </c>
      <c r="D53" s="118" t="s">
        <v>3308</v>
      </c>
      <c r="E53" s="54" t="s">
        <v>344</v>
      </c>
      <c r="F53" s="79">
        <v>43915</v>
      </c>
      <c r="G53" s="54" t="s">
        <v>316</v>
      </c>
      <c r="H53" s="72">
        <v>6.7900000001100835</v>
      </c>
      <c r="I53" s="70" t="s">
        <v>131</v>
      </c>
      <c r="J53" s="70" t="s">
        <v>135</v>
      </c>
      <c r="K53" s="71">
        <v>2.6600000000000002E-2</v>
      </c>
      <c r="L53" s="71">
        <v>3.5600000000458161E-2</v>
      </c>
      <c r="M53" s="72">
        <v>29922.475298000001</v>
      </c>
      <c r="N53" s="80">
        <v>105.04</v>
      </c>
      <c r="O53" s="72">
        <v>31.430570625999998</v>
      </c>
      <c r="P53" s="73">
        <f t="shared" si="0"/>
        <v>1.0462724027217798E-3</v>
      </c>
      <c r="Q53" s="73">
        <f>O53/'סכום נכסי הקרן'!$C$41</f>
        <v>1.0159465003961827E-4</v>
      </c>
    </row>
    <row r="54" spans="1:17">
      <c r="A54" s="69" t="s">
        <v>3207</v>
      </c>
      <c r="B54" s="70" t="s">
        <v>2853</v>
      </c>
      <c r="C54" s="54" t="s">
        <v>2860</v>
      </c>
      <c r="D54" s="118" t="s">
        <v>3308</v>
      </c>
      <c r="E54" s="54" t="s">
        <v>344</v>
      </c>
      <c r="F54" s="79">
        <v>44168</v>
      </c>
      <c r="G54" s="54" t="s">
        <v>316</v>
      </c>
      <c r="H54" s="72">
        <v>6.9100000000675488</v>
      </c>
      <c r="I54" s="70" t="s">
        <v>131</v>
      </c>
      <c r="J54" s="70" t="s">
        <v>135</v>
      </c>
      <c r="K54" s="71">
        <v>1.89E-2</v>
      </c>
      <c r="L54" s="71">
        <v>3.8100000000337746E-2</v>
      </c>
      <c r="M54" s="72">
        <v>30305.278772999998</v>
      </c>
      <c r="N54" s="80">
        <v>97.7</v>
      </c>
      <c r="O54" s="72">
        <v>29.608255</v>
      </c>
      <c r="P54" s="73">
        <f t="shared" si="0"/>
        <v>9.8561048947750501E-4</v>
      </c>
      <c r="Q54" s="73">
        <f>O54/'סכום נכסי הקרן'!$C$41</f>
        <v>9.5704285512413412E-5</v>
      </c>
    </row>
    <row r="55" spans="1:17">
      <c r="A55" s="69" t="s">
        <v>3207</v>
      </c>
      <c r="B55" s="70" t="s">
        <v>2853</v>
      </c>
      <c r="C55" s="54" t="s">
        <v>2861</v>
      </c>
      <c r="D55" s="118" t="s">
        <v>3308</v>
      </c>
      <c r="E55" s="54" t="s">
        <v>344</v>
      </c>
      <c r="F55" s="79">
        <v>44277</v>
      </c>
      <c r="G55" s="54" t="s">
        <v>316</v>
      </c>
      <c r="H55" s="72">
        <v>6.8199999999915777</v>
      </c>
      <c r="I55" s="70" t="s">
        <v>131</v>
      </c>
      <c r="J55" s="70" t="s">
        <v>135</v>
      </c>
      <c r="K55" s="71">
        <v>1.9E-2</v>
      </c>
      <c r="L55" s="71">
        <v>4.6200000000056154E-2</v>
      </c>
      <c r="M55" s="72">
        <v>46084.331101999996</v>
      </c>
      <c r="N55" s="80">
        <v>92.75</v>
      </c>
      <c r="O55" s="72">
        <v>42.743215298000003</v>
      </c>
      <c r="P55" s="73">
        <f t="shared" si="0"/>
        <v>1.4228518820749202E-3</v>
      </c>
      <c r="Q55" s="73">
        <f>O55/'סכום נכסי הקרן'!$C$41</f>
        <v>1.3816109326937197E-4</v>
      </c>
    </row>
    <row r="56" spans="1:17">
      <c r="A56" s="69" t="s">
        <v>3208</v>
      </c>
      <c r="B56" s="70" t="s">
        <v>2844</v>
      </c>
      <c r="C56" s="54">
        <v>4069</v>
      </c>
      <c r="D56" s="118" t="s">
        <v>3308</v>
      </c>
      <c r="E56" s="54" t="s">
        <v>350</v>
      </c>
      <c r="F56" s="79">
        <v>42052</v>
      </c>
      <c r="G56" s="54" t="s">
        <v>133</v>
      </c>
      <c r="H56" s="72">
        <v>4.0100000000311571</v>
      </c>
      <c r="I56" s="70" t="s">
        <v>657</v>
      </c>
      <c r="J56" s="70" t="s">
        <v>135</v>
      </c>
      <c r="K56" s="71">
        <v>2.9779E-2</v>
      </c>
      <c r="L56" s="71">
        <v>2.0300000000125436E-2</v>
      </c>
      <c r="M56" s="72">
        <v>42033.708846000001</v>
      </c>
      <c r="N56" s="80">
        <v>117.59</v>
      </c>
      <c r="O56" s="72">
        <v>49.427438845999994</v>
      </c>
      <c r="P56" s="73">
        <f t="shared" si="0"/>
        <v>1.6453587756058404E-3</v>
      </c>
      <c r="Q56" s="73">
        <f>O56/'סכום נכסי הקרן'!$C$41</f>
        <v>1.5976685284103831E-4</v>
      </c>
    </row>
    <row r="57" spans="1:17">
      <c r="A57" s="69" t="s">
        <v>3209</v>
      </c>
      <c r="B57" s="70" t="s">
        <v>2853</v>
      </c>
      <c r="C57" s="54" t="s">
        <v>2862</v>
      </c>
      <c r="D57" s="118" t="s">
        <v>3308</v>
      </c>
      <c r="E57" s="54" t="s">
        <v>350</v>
      </c>
      <c r="F57" s="79">
        <v>42122</v>
      </c>
      <c r="G57" s="54" t="s">
        <v>133</v>
      </c>
      <c r="H57" s="72">
        <v>4.1300000000034363</v>
      </c>
      <c r="I57" s="70" t="s">
        <v>320</v>
      </c>
      <c r="J57" s="70" t="s">
        <v>135</v>
      </c>
      <c r="K57" s="71">
        <v>2.98E-2</v>
      </c>
      <c r="L57" s="71">
        <v>2.6400000000030833E-2</v>
      </c>
      <c r="M57" s="72">
        <v>271695.540141</v>
      </c>
      <c r="N57" s="80">
        <v>114.6</v>
      </c>
      <c r="O57" s="72">
        <v>311.36309766099998</v>
      </c>
      <c r="P57" s="73">
        <f t="shared" si="0"/>
        <v>1.0364769389175094E-2</v>
      </c>
      <c r="Q57" s="73">
        <f>O57/'סכום נכסי הקרן'!$C$41</f>
        <v>1.0064349552710149E-3</v>
      </c>
    </row>
    <row r="58" spans="1:17">
      <c r="A58" s="69" t="s">
        <v>3210</v>
      </c>
      <c r="B58" s="70" t="s">
        <v>2844</v>
      </c>
      <c r="C58" s="54">
        <v>4099</v>
      </c>
      <c r="D58" s="118" t="s">
        <v>3308</v>
      </c>
      <c r="E58" s="54" t="s">
        <v>350</v>
      </c>
      <c r="F58" s="79">
        <v>42052</v>
      </c>
      <c r="G58" s="54" t="s">
        <v>133</v>
      </c>
      <c r="H58" s="72">
        <v>3.9400000000553934</v>
      </c>
      <c r="I58" s="70" t="s">
        <v>657</v>
      </c>
      <c r="J58" s="70" t="s">
        <v>135</v>
      </c>
      <c r="K58" s="71">
        <v>2.9779E-2</v>
      </c>
      <c r="L58" s="71">
        <v>2.9200000000361756E-2</v>
      </c>
      <c r="M58" s="72">
        <v>31152.539432000001</v>
      </c>
      <c r="N58" s="80">
        <v>113.58</v>
      </c>
      <c r="O58" s="72">
        <v>35.383054766000001</v>
      </c>
      <c r="P58" s="73">
        <f t="shared" si="0"/>
        <v>1.17784414944841E-3</v>
      </c>
      <c r="Q58" s="73">
        <f>O58/'סכום נכסי הקרן'!$C$41</f>
        <v>1.1437046781806709E-4</v>
      </c>
    </row>
    <row r="59" spans="1:17">
      <c r="A59" s="69" t="s">
        <v>3210</v>
      </c>
      <c r="B59" s="70" t="s">
        <v>2844</v>
      </c>
      <c r="C59" s="54" t="s">
        <v>2863</v>
      </c>
      <c r="D59" s="118" t="s">
        <v>3308</v>
      </c>
      <c r="E59" s="54" t="s">
        <v>350</v>
      </c>
      <c r="F59" s="79">
        <v>42054</v>
      </c>
      <c r="G59" s="54" t="s">
        <v>133</v>
      </c>
      <c r="H59" s="72">
        <v>3.9400000014990226</v>
      </c>
      <c r="I59" s="70" t="s">
        <v>657</v>
      </c>
      <c r="J59" s="70" t="s">
        <v>135</v>
      </c>
      <c r="K59" s="71">
        <v>2.9779E-2</v>
      </c>
      <c r="L59" s="71">
        <v>2.9200000009993489E-2</v>
      </c>
      <c r="M59" s="72">
        <v>881.01075300000002</v>
      </c>
      <c r="N59" s="80">
        <v>113.58</v>
      </c>
      <c r="O59" s="72">
        <v>1.0006520249999999</v>
      </c>
      <c r="P59" s="73">
        <f t="shared" si="0"/>
        <v>3.3310072888689541E-5</v>
      </c>
      <c r="Q59" s="73">
        <f>O59/'סכום נכסי הקרן'!$C$41</f>
        <v>3.2344590081102257E-6</v>
      </c>
    </row>
    <row r="60" spans="1:17">
      <c r="A60" s="69" t="s">
        <v>3211</v>
      </c>
      <c r="B60" s="70" t="s">
        <v>2853</v>
      </c>
      <c r="C60" s="54" t="s">
        <v>2864</v>
      </c>
      <c r="D60" s="118" t="s">
        <v>3308</v>
      </c>
      <c r="E60" s="54" t="s">
        <v>1851</v>
      </c>
      <c r="F60" s="79">
        <v>40742</v>
      </c>
      <c r="G60" s="54" t="s">
        <v>2843</v>
      </c>
      <c r="H60" s="72">
        <v>2.9599999999917515</v>
      </c>
      <c r="I60" s="70" t="s">
        <v>337</v>
      </c>
      <c r="J60" s="70" t="s">
        <v>135</v>
      </c>
      <c r="K60" s="71">
        <v>4.4999999999999998E-2</v>
      </c>
      <c r="L60" s="71">
        <v>1.6599999999933376E-2</v>
      </c>
      <c r="M60" s="72">
        <v>100016.826865</v>
      </c>
      <c r="N60" s="80">
        <v>126.06</v>
      </c>
      <c r="O60" s="72">
        <v>126.081214574</v>
      </c>
      <c r="P60" s="73">
        <f t="shared" si="0"/>
        <v>4.1970378737348248E-3</v>
      </c>
      <c r="Q60" s="73">
        <f>O60/'סכום נכסי הקרן'!$C$41</f>
        <v>4.0753879474970592E-4</v>
      </c>
    </row>
    <row r="61" spans="1:17">
      <c r="A61" s="69" t="s">
        <v>3212</v>
      </c>
      <c r="B61" s="70" t="s">
        <v>2853</v>
      </c>
      <c r="C61" s="54" t="s">
        <v>2865</v>
      </c>
      <c r="D61" s="118" t="s">
        <v>3308</v>
      </c>
      <c r="E61" s="54" t="s">
        <v>1851</v>
      </c>
      <c r="F61" s="79">
        <v>41534</v>
      </c>
      <c r="G61" s="54" t="s">
        <v>2843</v>
      </c>
      <c r="H61" s="72">
        <v>5.2700000000030194</v>
      </c>
      <c r="I61" s="70" t="s">
        <v>543</v>
      </c>
      <c r="J61" s="70" t="s">
        <v>135</v>
      </c>
      <c r="K61" s="71">
        <v>3.9842000000000002E-2</v>
      </c>
      <c r="L61" s="71">
        <v>3.3600000000002281E-2</v>
      </c>
      <c r="M61" s="72">
        <v>302385.94840599998</v>
      </c>
      <c r="N61" s="80">
        <v>116.09</v>
      </c>
      <c r="O61" s="72">
        <v>351.03982262200003</v>
      </c>
      <c r="P61" s="73">
        <f t="shared" si="0"/>
        <v>1.1685542812319268E-2</v>
      </c>
      <c r="Q61" s="73">
        <f>O61/'סכום נכסי הקרן'!$C$41</f>
        <v>1.1346840741017277E-3</v>
      </c>
    </row>
    <row r="62" spans="1:17">
      <c r="A62" s="69" t="s">
        <v>3213</v>
      </c>
      <c r="B62" s="70" t="s">
        <v>2853</v>
      </c>
      <c r="C62" s="54" t="s">
        <v>2866</v>
      </c>
      <c r="D62" s="118" t="s">
        <v>3308</v>
      </c>
      <c r="E62" s="54" t="s">
        <v>457</v>
      </c>
      <c r="F62" s="79">
        <v>43431</v>
      </c>
      <c r="G62" s="54" t="s">
        <v>316</v>
      </c>
      <c r="H62" s="72">
        <v>7.6999999997100765</v>
      </c>
      <c r="I62" s="70" t="s">
        <v>320</v>
      </c>
      <c r="J62" s="70" t="s">
        <v>135</v>
      </c>
      <c r="K62" s="71">
        <v>3.6600000000000001E-2</v>
      </c>
      <c r="L62" s="71">
        <v>3.4199999998860295E-2</v>
      </c>
      <c r="M62" s="72">
        <v>8837.0455330000004</v>
      </c>
      <c r="N62" s="80">
        <v>113.19</v>
      </c>
      <c r="O62" s="72">
        <v>10.002651517</v>
      </c>
      <c r="P62" s="73">
        <f t="shared" si="0"/>
        <v>3.3297194507894094E-4</v>
      </c>
      <c r="Q62" s="73">
        <f>O62/'סכום נכסי הקרן'!$C$41</f>
        <v>3.2332084976441304E-5</v>
      </c>
    </row>
    <row r="63" spans="1:17">
      <c r="A63" s="69" t="s">
        <v>3213</v>
      </c>
      <c r="B63" s="70" t="s">
        <v>2853</v>
      </c>
      <c r="C63" s="54" t="s">
        <v>2867</v>
      </c>
      <c r="D63" s="118" t="s">
        <v>3308</v>
      </c>
      <c r="E63" s="54" t="s">
        <v>457</v>
      </c>
      <c r="F63" s="79">
        <v>43276</v>
      </c>
      <c r="G63" s="54" t="s">
        <v>316</v>
      </c>
      <c r="H63" s="72">
        <v>7.7500000002329932</v>
      </c>
      <c r="I63" s="70" t="s">
        <v>320</v>
      </c>
      <c r="J63" s="70" t="s">
        <v>135</v>
      </c>
      <c r="K63" s="71">
        <v>3.2599999999999997E-2</v>
      </c>
      <c r="L63" s="71">
        <v>3.5100000000921623E-2</v>
      </c>
      <c r="M63" s="72">
        <v>8804.6047230000004</v>
      </c>
      <c r="N63" s="80">
        <v>109.68</v>
      </c>
      <c r="O63" s="72">
        <v>9.6568905610000009</v>
      </c>
      <c r="P63" s="73">
        <f t="shared" si="0"/>
        <v>3.2146212712157163E-4</v>
      </c>
      <c r="Q63" s="73">
        <f>O63/'סכום נכסי הקרן'!$C$41</f>
        <v>3.1214464054435974E-5</v>
      </c>
    </row>
    <row r="64" spans="1:17">
      <c r="A64" s="69" t="s">
        <v>3213</v>
      </c>
      <c r="B64" s="70" t="s">
        <v>2853</v>
      </c>
      <c r="C64" s="54" t="s">
        <v>2868</v>
      </c>
      <c r="D64" s="118" t="s">
        <v>3308</v>
      </c>
      <c r="E64" s="54" t="s">
        <v>457</v>
      </c>
      <c r="F64" s="79">
        <v>43222</v>
      </c>
      <c r="G64" s="54" t="s">
        <v>316</v>
      </c>
      <c r="H64" s="72">
        <v>7.7600000000482838</v>
      </c>
      <c r="I64" s="70" t="s">
        <v>320</v>
      </c>
      <c r="J64" s="70" t="s">
        <v>135</v>
      </c>
      <c r="K64" s="71">
        <v>3.2199999999999999E-2</v>
      </c>
      <c r="L64" s="71">
        <v>3.5100000000213398E-2</v>
      </c>
      <c r="M64" s="72">
        <v>42074.289191999997</v>
      </c>
      <c r="N64" s="80">
        <v>110.26</v>
      </c>
      <c r="O64" s="72">
        <v>46.391114051000002</v>
      </c>
      <c r="P64" s="73">
        <f t="shared" si="0"/>
        <v>1.5442844783393305E-3</v>
      </c>
      <c r="Q64" s="73">
        <f>O64/'סכום נכסי הקרן'!$C$41</f>
        <v>1.499523840353252E-4</v>
      </c>
    </row>
    <row r="65" spans="1:17">
      <c r="A65" s="69" t="s">
        <v>3213</v>
      </c>
      <c r="B65" s="70" t="s">
        <v>2853</v>
      </c>
      <c r="C65" s="54" t="s">
        <v>2869</v>
      </c>
      <c r="D65" s="118" t="s">
        <v>3308</v>
      </c>
      <c r="E65" s="54" t="s">
        <v>457</v>
      </c>
      <c r="F65" s="79">
        <v>43922</v>
      </c>
      <c r="G65" s="54" t="s">
        <v>316</v>
      </c>
      <c r="H65" s="72">
        <v>7.8900000002925976</v>
      </c>
      <c r="I65" s="70" t="s">
        <v>320</v>
      </c>
      <c r="J65" s="70" t="s">
        <v>135</v>
      </c>
      <c r="K65" s="71">
        <v>2.7699999999999999E-2</v>
      </c>
      <c r="L65" s="71">
        <v>3.2600000001030541E-2</v>
      </c>
      <c r="M65" s="72">
        <v>10123.061245000001</v>
      </c>
      <c r="N65" s="80">
        <v>107.36</v>
      </c>
      <c r="O65" s="72">
        <v>10.868118237999999</v>
      </c>
      <c r="P65" s="73">
        <f t="shared" si="0"/>
        <v>3.6178191981440914E-4</v>
      </c>
      <c r="Q65" s="73">
        <f>O65/'סכום נכסי הקרן'!$C$41</f>
        <v>3.5129577573288907E-5</v>
      </c>
    </row>
    <row r="66" spans="1:17">
      <c r="A66" s="69" t="s">
        <v>3213</v>
      </c>
      <c r="B66" s="70" t="s">
        <v>2853</v>
      </c>
      <c r="C66" s="54" t="s">
        <v>2870</v>
      </c>
      <c r="D66" s="118" t="s">
        <v>3308</v>
      </c>
      <c r="E66" s="54" t="s">
        <v>457</v>
      </c>
      <c r="F66" s="79">
        <v>43978</v>
      </c>
      <c r="G66" s="54" t="s">
        <v>316</v>
      </c>
      <c r="H66" s="72">
        <v>7.9199999998681285</v>
      </c>
      <c r="I66" s="70" t="s">
        <v>320</v>
      </c>
      <c r="J66" s="70" t="s">
        <v>135</v>
      </c>
      <c r="K66" s="71">
        <v>2.3E-2</v>
      </c>
      <c r="L66" s="71">
        <v>3.6799999999434833E-2</v>
      </c>
      <c r="M66" s="72">
        <v>4246.5671739999998</v>
      </c>
      <c r="N66" s="80">
        <v>100</v>
      </c>
      <c r="O66" s="72">
        <v>4.246567443</v>
      </c>
      <c r="P66" s="73">
        <f t="shared" si="0"/>
        <v>1.4136129995146512E-4</v>
      </c>
      <c r="Q66" s="73">
        <f>O66/'סכום נכסי הקרן'!$C$41</f>
        <v>1.3726398364665238E-5</v>
      </c>
    </row>
    <row r="67" spans="1:17">
      <c r="A67" s="69" t="s">
        <v>3213</v>
      </c>
      <c r="B67" s="70" t="s">
        <v>2853</v>
      </c>
      <c r="C67" s="54" t="s">
        <v>2871</v>
      </c>
      <c r="D67" s="118" t="s">
        <v>3308</v>
      </c>
      <c r="E67" s="54" t="s">
        <v>457</v>
      </c>
      <c r="F67" s="79">
        <v>44010</v>
      </c>
      <c r="G67" s="54" t="s">
        <v>316</v>
      </c>
      <c r="H67" s="72">
        <v>7.9799999997451776</v>
      </c>
      <c r="I67" s="70" t="s">
        <v>320</v>
      </c>
      <c r="J67" s="70" t="s">
        <v>135</v>
      </c>
      <c r="K67" s="71">
        <v>2.2000000000000002E-2</v>
      </c>
      <c r="L67" s="71">
        <v>3.4299999998488852E-2</v>
      </c>
      <c r="M67" s="72">
        <v>6658.5938740000001</v>
      </c>
      <c r="N67" s="80">
        <v>101.37</v>
      </c>
      <c r="O67" s="72">
        <v>6.7498167139999996</v>
      </c>
      <c r="P67" s="73">
        <f t="shared" si="0"/>
        <v>2.2469038298167132E-4</v>
      </c>
      <c r="Q67" s="73">
        <f>O67/'סכום נכסי הקרן'!$C$41</f>
        <v>2.1817779735857991E-5</v>
      </c>
    </row>
    <row r="68" spans="1:17">
      <c r="A68" s="69" t="s">
        <v>3213</v>
      </c>
      <c r="B68" s="70" t="s">
        <v>2853</v>
      </c>
      <c r="C68" s="54" t="s">
        <v>2872</v>
      </c>
      <c r="D68" s="118" t="s">
        <v>3308</v>
      </c>
      <c r="E68" s="54" t="s">
        <v>457</v>
      </c>
      <c r="F68" s="79">
        <v>44133</v>
      </c>
      <c r="G68" s="54" t="s">
        <v>316</v>
      </c>
      <c r="H68" s="72">
        <v>7.890000000236908</v>
      </c>
      <c r="I68" s="70" t="s">
        <v>320</v>
      </c>
      <c r="J68" s="70" t="s">
        <v>135</v>
      </c>
      <c r="K68" s="71">
        <v>2.3799999999999998E-2</v>
      </c>
      <c r="L68" s="71">
        <v>3.6800000000961369E-2</v>
      </c>
      <c r="M68" s="72">
        <v>8658.7465859999993</v>
      </c>
      <c r="N68" s="80">
        <v>100.91</v>
      </c>
      <c r="O68" s="72">
        <v>8.7375413369999997</v>
      </c>
      <c r="P68" s="73">
        <f t="shared" si="0"/>
        <v>2.9085849179529504E-4</v>
      </c>
      <c r="Q68" s="73">
        <f>O68/'סכום נכסי הקרן'!$C$41</f>
        <v>2.8242804271739836E-5</v>
      </c>
    </row>
    <row r="69" spans="1:17">
      <c r="A69" s="69" t="s">
        <v>3213</v>
      </c>
      <c r="B69" s="70" t="s">
        <v>2853</v>
      </c>
      <c r="C69" s="54" t="s">
        <v>2873</v>
      </c>
      <c r="D69" s="118" t="s">
        <v>3308</v>
      </c>
      <c r="E69" s="54" t="s">
        <v>457</v>
      </c>
      <c r="F69" s="79">
        <v>44251</v>
      </c>
      <c r="G69" s="54" t="s">
        <v>316</v>
      </c>
      <c r="H69" s="72">
        <v>7.8000000000321652</v>
      </c>
      <c r="I69" s="70" t="s">
        <v>320</v>
      </c>
      <c r="J69" s="70" t="s">
        <v>135</v>
      </c>
      <c r="K69" s="71">
        <v>2.3599999999999999E-2</v>
      </c>
      <c r="L69" s="71">
        <v>4.2300000000394029E-2</v>
      </c>
      <c r="M69" s="72">
        <v>25708.861431000001</v>
      </c>
      <c r="N69" s="80">
        <v>96.74</v>
      </c>
      <c r="O69" s="72">
        <v>24.870752074000002</v>
      </c>
      <c r="P69" s="73">
        <f t="shared" si="0"/>
        <v>8.2790674848378656E-4</v>
      </c>
      <c r="Q69" s="73">
        <f>O69/'סכום נכסי הקרן'!$C$41</f>
        <v>8.0391011135189975E-5</v>
      </c>
    </row>
    <row r="70" spans="1:17">
      <c r="A70" s="69" t="s">
        <v>3213</v>
      </c>
      <c r="B70" s="70" t="s">
        <v>2853</v>
      </c>
      <c r="C70" s="54" t="s">
        <v>2874</v>
      </c>
      <c r="D70" s="118" t="s">
        <v>3308</v>
      </c>
      <c r="E70" s="54" t="s">
        <v>457</v>
      </c>
      <c r="F70" s="79">
        <v>44294</v>
      </c>
      <c r="G70" s="54" t="s">
        <v>316</v>
      </c>
      <c r="H70" s="72">
        <v>7.7700000000336784</v>
      </c>
      <c r="I70" s="70" t="s">
        <v>320</v>
      </c>
      <c r="J70" s="70" t="s">
        <v>135</v>
      </c>
      <c r="K70" s="71">
        <v>2.3199999999999998E-2</v>
      </c>
      <c r="L70" s="71">
        <v>4.4300000000462358E-2</v>
      </c>
      <c r="M70" s="72">
        <v>18497.214545999999</v>
      </c>
      <c r="N70" s="80">
        <v>94.71</v>
      </c>
      <c r="O70" s="72">
        <v>17.518710833</v>
      </c>
      <c r="P70" s="73">
        <f t="shared" si="0"/>
        <v>5.8316929380431239E-4</v>
      </c>
      <c r="Q70" s="73">
        <f>O70/'סכום נכסי הקרן'!$C$41</f>
        <v>5.6626630085793365E-5</v>
      </c>
    </row>
    <row r="71" spans="1:17">
      <c r="A71" s="69" t="s">
        <v>3213</v>
      </c>
      <c r="B71" s="70" t="s">
        <v>2853</v>
      </c>
      <c r="C71" s="54" t="s">
        <v>2875</v>
      </c>
      <c r="D71" s="118" t="s">
        <v>3308</v>
      </c>
      <c r="E71" s="54" t="s">
        <v>457</v>
      </c>
      <c r="F71" s="79">
        <v>44602</v>
      </c>
      <c r="G71" s="54" t="s">
        <v>316</v>
      </c>
      <c r="H71" s="72">
        <v>7.6300000000120685</v>
      </c>
      <c r="I71" s="70" t="s">
        <v>320</v>
      </c>
      <c r="J71" s="70" t="s">
        <v>135</v>
      </c>
      <c r="K71" s="71">
        <v>2.0899999999999998E-2</v>
      </c>
      <c r="L71" s="71">
        <v>5.369999999987931E-2</v>
      </c>
      <c r="M71" s="72">
        <v>26500.623149000003</v>
      </c>
      <c r="N71" s="80">
        <v>84.42</v>
      </c>
      <c r="O71" s="72">
        <v>22.371823971000001</v>
      </c>
      <c r="P71" s="73">
        <f t="shared" si="0"/>
        <v>7.4472151008432932E-4</v>
      </c>
      <c r="Q71" s="73">
        <f>O71/'סכום נכסי הקרן'!$C$41</f>
        <v>7.2313597297579286E-5</v>
      </c>
    </row>
    <row r="72" spans="1:17">
      <c r="A72" s="69" t="s">
        <v>3213</v>
      </c>
      <c r="B72" s="70" t="s">
        <v>2853</v>
      </c>
      <c r="C72" s="54" t="s">
        <v>2876</v>
      </c>
      <c r="D72" s="118" t="s">
        <v>3308</v>
      </c>
      <c r="E72" s="54" t="s">
        <v>457</v>
      </c>
      <c r="F72" s="79">
        <v>43500</v>
      </c>
      <c r="G72" s="54" t="s">
        <v>316</v>
      </c>
      <c r="H72" s="72">
        <v>7.7600000000149061</v>
      </c>
      <c r="I72" s="70" t="s">
        <v>320</v>
      </c>
      <c r="J72" s="70" t="s">
        <v>135</v>
      </c>
      <c r="K72" s="71">
        <v>3.4500000000000003E-2</v>
      </c>
      <c r="L72" s="71">
        <v>3.2699999999765771E-2</v>
      </c>
      <c r="M72" s="72">
        <v>16587.182916999998</v>
      </c>
      <c r="N72" s="80">
        <v>113.25</v>
      </c>
      <c r="O72" s="72">
        <v>18.784984772000001</v>
      </c>
      <c r="P72" s="73">
        <f t="shared" si="0"/>
        <v>6.2532148672586076E-4</v>
      </c>
      <c r="Q72" s="73">
        <f>O72/'סכום נכסי הקרן'!$C$41</f>
        <v>6.0719672468567504E-5</v>
      </c>
    </row>
    <row r="73" spans="1:17">
      <c r="A73" s="69" t="s">
        <v>3213</v>
      </c>
      <c r="B73" s="70" t="s">
        <v>2853</v>
      </c>
      <c r="C73" s="54" t="s">
        <v>2877</v>
      </c>
      <c r="D73" s="118" t="s">
        <v>3308</v>
      </c>
      <c r="E73" s="54" t="s">
        <v>457</v>
      </c>
      <c r="F73" s="79">
        <v>43556</v>
      </c>
      <c r="G73" s="54" t="s">
        <v>316</v>
      </c>
      <c r="H73" s="72">
        <v>7.8400000001350927</v>
      </c>
      <c r="I73" s="70" t="s">
        <v>320</v>
      </c>
      <c r="J73" s="70" t="s">
        <v>135</v>
      </c>
      <c r="K73" s="71">
        <v>3.0499999999999999E-2</v>
      </c>
      <c r="L73" s="71">
        <v>3.2800000000631886E-2</v>
      </c>
      <c r="M73" s="72">
        <v>16726.944104999999</v>
      </c>
      <c r="N73" s="80">
        <v>109.75</v>
      </c>
      <c r="O73" s="72">
        <v>18.357821128000001</v>
      </c>
      <c r="P73" s="73">
        <f t="shared" ref="P73:P136" si="1">IFERROR(O73/$O$8,0)</f>
        <v>6.1110190613085998E-4</v>
      </c>
      <c r="Q73" s="73">
        <f>O73/'סכום נכסי הקרן'!$C$41</f>
        <v>5.9338929451260375E-5</v>
      </c>
    </row>
    <row r="74" spans="1:17">
      <c r="A74" s="69" t="s">
        <v>3213</v>
      </c>
      <c r="B74" s="70" t="s">
        <v>2853</v>
      </c>
      <c r="C74" s="54" t="s">
        <v>2878</v>
      </c>
      <c r="D74" s="118" t="s">
        <v>3308</v>
      </c>
      <c r="E74" s="54" t="s">
        <v>457</v>
      </c>
      <c r="F74" s="79">
        <v>43647</v>
      </c>
      <c r="G74" s="54" t="s">
        <v>316</v>
      </c>
      <c r="H74" s="72">
        <v>7.8200000001054955</v>
      </c>
      <c r="I74" s="70" t="s">
        <v>320</v>
      </c>
      <c r="J74" s="70" t="s">
        <v>135</v>
      </c>
      <c r="K74" s="71">
        <v>2.8999999999999998E-2</v>
      </c>
      <c r="L74" s="71">
        <v>3.5100000000282142E-2</v>
      </c>
      <c r="M74" s="72">
        <v>15527.680420000001</v>
      </c>
      <c r="N74" s="80">
        <v>105</v>
      </c>
      <c r="O74" s="72">
        <v>16.304063153999998</v>
      </c>
      <c r="P74" s="73">
        <f t="shared" si="1"/>
        <v>5.4273565482619937E-4</v>
      </c>
      <c r="Q74" s="73">
        <f>O74/'סכום נכסי הקרן'!$C$41</f>
        <v>5.2700461918570858E-5</v>
      </c>
    </row>
    <row r="75" spans="1:17">
      <c r="A75" s="69" t="s">
        <v>3213</v>
      </c>
      <c r="B75" s="70" t="s">
        <v>2853</v>
      </c>
      <c r="C75" s="54" t="s">
        <v>2879</v>
      </c>
      <c r="D75" s="118" t="s">
        <v>3308</v>
      </c>
      <c r="E75" s="54" t="s">
        <v>457</v>
      </c>
      <c r="F75" s="79">
        <v>43703</v>
      </c>
      <c r="G75" s="54" t="s">
        <v>316</v>
      </c>
      <c r="H75" s="72">
        <v>7.950000000711305</v>
      </c>
      <c r="I75" s="70" t="s">
        <v>320</v>
      </c>
      <c r="J75" s="70" t="s">
        <v>135</v>
      </c>
      <c r="K75" s="71">
        <v>2.3799999999999998E-2</v>
      </c>
      <c r="L75" s="71">
        <v>3.4500000007113063E-2</v>
      </c>
      <c r="M75" s="72">
        <v>1102.638373</v>
      </c>
      <c r="N75" s="80">
        <v>102</v>
      </c>
      <c r="O75" s="72">
        <v>1.1246911560000001</v>
      </c>
      <c r="P75" s="73">
        <f t="shared" si="1"/>
        <v>3.7439133132843568E-5</v>
      </c>
      <c r="Q75" s="73">
        <f>O75/'סכום נכסי הקרן'!$C$41</f>
        <v>3.6353970710908257E-6</v>
      </c>
    </row>
    <row r="76" spans="1:17">
      <c r="A76" s="69" t="s">
        <v>3213</v>
      </c>
      <c r="B76" s="70" t="s">
        <v>2853</v>
      </c>
      <c r="C76" s="54" t="s">
        <v>2880</v>
      </c>
      <c r="D76" s="118" t="s">
        <v>3308</v>
      </c>
      <c r="E76" s="54" t="s">
        <v>457</v>
      </c>
      <c r="F76" s="79">
        <v>43740</v>
      </c>
      <c r="G76" s="54" t="s">
        <v>316</v>
      </c>
      <c r="H76" s="72">
        <v>7.8699999997703358</v>
      </c>
      <c r="I76" s="70" t="s">
        <v>320</v>
      </c>
      <c r="J76" s="70" t="s">
        <v>135</v>
      </c>
      <c r="K76" s="71">
        <v>2.4300000000000002E-2</v>
      </c>
      <c r="L76" s="71">
        <v>3.7799999999002534E-2</v>
      </c>
      <c r="M76" s="72">
        <v>16294.846475</v>
      </c>
      <c r="N76" s="80">
        <v>99.67</v>
      </c>
      <c r="O76" s="72">
        <v>16.241073278999998</v>
      </c>
      <c r="P76" s="73">
        <f t="shared" si="1"/>
        <v>5.4063882468437317E-4</v>
      </c>
      <c r="Q76" s="73">
        <f>O76/'סכום נכסי הקרן'!$C$41</f>
        <v>5.2496856505776649E-5</v>
      </c>
    </row>
    <row r="77" spans="1:17">
      <c r="A77" s="69" t="s">
        <v>3213</v>
      </c>
      <c r="B77" s="70" t="s">
        <v>2853</v>
      </c>
      <c r="C77" s="54" t="s">
        <v>2881</v>
      </c>
      <c r="D77" s="118" t="s">
        <v>3308</v>
      </c>
      <c r="E77" s="54" t="s">
        <v>457</v>
      </c>
      <c r="F77" s="79">
        <v>43831</v>
      </c>
      <c r="G77" s="54" t="s">
        <v>316</v>
      </c>
      <c r="H77" s="72">
        <v>7.8599999997993422</v>
      </c>
      <c r="I77" s="70" t="s">
        <v>320</v>
      </c>
      <c r="J77" s="70" t="s">
        <v>135</v>
      </c>
      <c r="K77" s="71">
        <v>2.3799999999999998E-2</v>
      </c>
      <c r="L77" s="71">
        <v>3.9199999999110856E-2</v>
      </c>
      <c r="M77" s="72">
        <v>16912.388574000001</v>
      </c>
      <c r="N77" s="80">
        <v>98.42</v>
      </c>
      <c r="O77" s="72">
        <v>16.645173118999999</v>
      </c>
      <c r="P77" s="73">
        <f t="shared" si="1"/>
        <v>5.5409064888340765E-4</v>
      </c>
      <c r="Q77" s="73">
        <f>O77/'סכום נכסי הקרן'!$C$41</f>
        <v>5.380304920314705E-5</v>
      </c>
    </row>
    <row r="78" spans="1:17">
      <c r="A78" s="69" t="s">
        <v>3214</v>
      </c>
      <c r="B78" s="70" t="s">
        <v>2853</v>
      </c>
      <c r="C78" s="54">
        <v>7936</v>
      </c>
      <c r="D78" s="118" t="s">
        <v>3308</v>
      </c>
      <c r="E78" s="54" t="s">
        <v>2882</v>
      </c>
      <c r="F78" s="79">
        <v>44087</v>
      </c>
      <c r="G78" s="54" t="s">
        <v>2843</v>
      </c>
      <c r="H78" s="72">
        <v>5.1599999999947137</v>
      </c>
      <c r="I78" s="70" t="s">
        <v>337</v>
      </c>
      <c r="J78" s="70" t="s">
        <v>135</v>
      </c>
      <c r="K78" s="71">
        <v>1.7947999999999999E-2</v>
      </c>
      <c r="L78" s="71">
        <v>2.8999999999927924E-2</v>
      </c>
      <c r="M78" s="72">
        <v>78908.409893999997</v>
      </c>
      <c r="N78" s="80">
        <v>105.5</v>
      </c>
      <c r="O78" s="72">
        <v>83.248371034000002</v>
      </c>
      <c r="P78" s="73">
        <f t="shared" si="1"/>
        <v>2.7712024137533839E-3</v>
      </c>
      <c r="Q78" s="73">
        <f>O78/'סכום נכסי הקרן'!$C$41</f>
        <v>2.6908799150376347E-4</v>
      </c>
    </row>
    <row r="79" spans="1:17">
      <c r="A79" s="69" t="s">
        <v>3214</v>
      </c>
      <c r="B79" s="70" t="s">
        <v>2853</v>
      </c>
      <c r="C79" s="54">
        <v>7937</v>
      </c>
      <c r="D79" s="118" t="s">
        <v>3308</v>
      </c>
      <c r="E79" s="54" t="s">
        <v>2882</v>
      </c>
      <c r="F79" s="79">
        <v>44087</v>
      </c>
      <c r="G79" s="54" t="s">
        <v>2843</v>
      </c>
      <c r="H79" s="72">
        <v>6.5300000001979228</v>
      </c>
      <c r="I79" s="70" t="s">
        <v>337</v>
      </c>
      <c r="J79" s="70" t="s">
        <v>135</v>
      </c>
      <c r="K79" s="71">
        <v>7.5499999999999998E-2</v>
      </c>
      <c r="L79" s="71">
        <v>7.5700000001619361E-2</v>
      </c>
      <c r="M79" s="72">
        <v>6549.3832689999999</v>
      </c>
      <c r="N79" s="80">
        <v>101.83</v>
      </c>
      <c r="O79" s="72">
        <v>6.6692434560000002</v>
      </c>
      <c r="P79" s="73">
        <f t="shared" si="1"/>
        <v>2.2200823071514373E-4</v>
      </c>
      <c r="Q79" s="73">
        <f>O79/'סכום נכסי הקרן'!$C$41</f>
        <v>2.1557338649806237E-5</v>
      </c>
    </row>
    <row r="80" spans="1:17">
      <c r="A80" s="69" t="s">
        <v>3215</v>
      </c>
      <c r="B80" s="70" t="s">
        <v>2844</v>
      </c>
      <c r="C80" s="54">
        <v>8063</v>
      </c>
      <c r="D80" s="118" t="s">
        <v>3308</v>
      </c>
      <c r="E80" s="54" t="s">
        <v>461</v>
      </c>
      <c r="F80" s="79">
        <v>44147</v>
      </c>
      <c r="G80" s="54" t="s">
        <v>133</v>
      </c>
      <c r="H80" s="72">
        <v>7.6100000000318753</v>
      </c>
      <c r="I80" s="70" t="s">
        <v>606</v>
      </c>
      <c r="J80" s="70" t="s">
        <v>135</v>
      </c>
      <c r="K80" s="71">
        <v>1.6250000000000001E-2</v>
      </c>
      <c r="L80" s="71">
        <v>3.1200000000159381E-2</v>
      </c>
      <c r="M80" s="72">
        <v>62981.528292000003</v>
      </c>
      <c r="N80" s="80">
        <v>99.62</v>
      </c>
      <c r="O80" s="72">
        <v>62.742201900000005</v>
      </c>
      <c r="P80" s="73">
        <f t="shared" si="1"/>
        <v>2.0885855085196834E-3</v>
      </c>
      <c r="Q80" s="73">
        <f>O80/'סכום נכסי הקרן'!$C$41</f>
        <v>2.0280484629422055E-4</v>
      </c>
    </row>
    <row r="81" spans="1:17">
      <c r="A81" s="69" t="s">
        <v>3215</v>
      </c>
      <c r="B81" s="70" t="s">
        <v>2844</v>
      </c>
      <c r="C81" s="54">
        <v>8145</v>
      </c>
      <c r="D81" s="118" t="s">
        <v>3308</v>
      </c>
      <c r="E81" s="54" t="s">
        <v>461</v>
      </c>
      <c r="F81" s="79">
        <v>44185</v>
      </c>
      <c r="G81" s="54" t="s">
        <v>133</v>
      </c>
      <c r="H81" s="72">
        <v>7.6200000000393064</v>
      </c>
      <c r="I81" s="70" t="s">
        <v>606</v>
      </c>
      <c r="J81" s="70" t="s">
        <v>135</v>
      </c>
      <c r="K81" s="71">
        <v>1.4990000000000002E-2</v>
      </c>
      <c r="L81" s="71">
        <v>3.1899999999975864E-2</v>
      </c>
      <c r="M81" s="72">
        <v>29606.365255000001</v>
      </c>
      <c r="N81" s="80">
        <v>97.96</v>
      </c>
      <c r="O81" s="72">
        <v>29.002394053000003</v>
      </c>
      <c r="P81" s="73">
        <f t="shared" si="1"/>
        <v>9.6544236729239241E-4</v>
      </c>
      <c r="Q81" s="73">
        <f>O81/'סכום נכסי הקרן'!$C$41</f>
        <v>9.3745930011472582E-5</v>
      </c>
    </row>
    <row r="82" spans="1:17">
      <c r="A82" s="69" t="s">
        <v>3216</v>
      </c>
      <c r="B82" s="70" t="s">
        <v>2844</v>
      </c>
      <c r="C82" s="54" t="s">
        <v>2883</v>
      </c>
      <c r="D82" s="118" t="s">
        <v>3308</v>
      </c>
      <c r="E82" s="54" t="s">
        <v>457</v>
      </c>
      <c r="F82" s="79">
        <v>42901</v>
      </c>
      <c r="G82" s="54" t="s">
        <v>316</v>
      </c>
      <c r="H82" s="72">
        <v>0.46000000000517788</v>
      </c>
      <c r="I82" s="70" t="s">
        <v>159</v>
      </c>
      <c r="J82" s="70" t="s">
        <v>135</v>
      </c>
      <c r="K82" s="71">
        <v>0.04</v>
      </c>
      <c r="L82" s="71">
        <v>5.4800000000118351E-2</v>
      </c>
      <c r="M82" s="72">
        <v>108651.855658</v>
      </c>
      <c r="N82" s="80">
        <v>99.54</v>
      </c>
      <c r="O82" s="72">
        <v>108.152054714</v>
      </c>
      <c r="P82" s="73">
        <f t="shared" si="1"/>
        <v>3.6002054016578636E-3</v>
      </c>
      <c r="Q82" s="73">
        <f>O82/'סכום נכסי הקרן'!$C$41</f>
        <v>3.4958544916283694E-4</v>
      </c>
    </row>
    <row r="83" spans="1:17">
      <c r="A83" s="69" t="s">
        <v>3217</v>
      </c>
      <c r="B83" s="70" t="s">
        <v>2844</v>
      </c>
      <c r="C83" s="54">
        <v>8224</v>
      </c>
      <c r="D83" s="118" t="s">
        <v>3308</v>
      </c>
      <c r="E83" s="54" t="s">
        <v>461</v>
      </c>
      <c r="F83" s="79">
        <v>44223</v>
      </c>
      <c r="G83" s="54" t="s">
        <v>133</v>
      </c>
      <c r="H83" s="72">
        <v>12.249999999959396</v>
      </c>
      <c r="I83" s="70" t="s">
        <v>337</v>
      </c>
      <c r="J83" s="70" t="s">
        <v>135</v>
      </c>
      <c r="K83" s="71">
        <v>2.1537000000000001E-2</v>
      </c>
      <c r="L83" s="71">
        <v>4.0699999999857059E-2</v>
      </c>
      <c r="M83" s="72">
        <v>138975.60865000001</v>
      </c>
      <c r="N83" s="80">
        <v>88.6</v>
      </c>
      <c r="O83" s="72">
        <v>123.132389468</v>
      </c>
      <c r="P83" s="73">
        <f t="shared" si="1"/>
        <v>4.0988762983191771E-3</v>
      </c>
      <c r="Q83" s="73">
        <f>O83/'סכום נכסי הקרן'!$C$41</f>
        <v>3.9800715568922104E-4</v>
      </c>
    </row>
    <row r="84" spans="1:17">
      <c r="A84" s="69" t="s">
        <v>3217</v>
      </c>
      <c r="B84" s="70" t="s">
        <v>2844</v>
      </c>
      <c r="C84" s="54">
        <v>2963</v>
      </c>
      <c r="D84" s="118" t="s">
        <v>3308</v>
      </c>
      <c r="E84" s="54" t="s">
        <v>461</v>
      </c>
      <c r="F84" s="79">
        <v>41423</v>
      </c>
      <c r="G84" s="54" t="s">
        <v>133</v>
      </c>
      <c r="H84" s="72">
        <v>2.8400000000375423</v>
      </c>
      <c r="I84" s="70" t="s">
        <v>337</v>
      </c>
      <c r="J84" s="70" t="s">
        <v>135</v>
      </c>
      <c r="K84" s="71">
        <v>0.05</v>
      </c>
      <c r="L84" s="71">
        <v>2.0400000000241347E-2</v>
      </c>
      <c r="M84" s="72">
        <v>24387.517608999995</v>
      </c>
      <c r="N84" s="80">
        <v>122.33</v>
      </c>
      <c r="O84" s="72">
        <v>29.833250856999996</v>
      </c>
      <c r="P84" s="73">
        <f t="shared" si="1"/>
        <v>9.9310023437291259E-4</v>
      </c>
      <c r="Q84" s="73">
        <f>O84/'סכום נכסי הקרן'!$C$41</f>
        <v>9.6431551193468837E-5</v>
      </c>
    </row>
    <row r="85" spans="1:17">
      <c r="A85" s="69" t="s">
        <v>3217</v>
      </c>
      <c r="B85" s="70" t="s">
        <v>2844</v>
      </c>
      <c r="C85" s="54">
        <v>2968</v>
      </c>
      <c r="D85" s="118" t="s">
        <v>3308</v>
      </c>
      <c r="E85" s="54" t="s">
        <v>461</v>
      </c>
      <c r="F85" s="79">
        <v>41423</v>
      </c>
      <c r="G85" s="54" t="s">
        <v>133</v>
      </c>
      <c r="H85" s="72">
        <v>2.8399999998415844</v>
      </c>
      <c r="I85" s="70" t="s">
        <v>337</v>
      </c>
      <c r="J85" s="70" t="s">
        <v>135</v>
      </c>
      <c r="K85" s="71">
        <v>0.05</v>
      </c>
      <c r="L85" s="71">
        <v>2.0399999998832727E-2</v>
      </c>
      <c r="M85" s="72">
        <v>7843.5104099999999</v>
      </c>
      <c r="N85" s="80">
        <v>122.33</v>
      </c>
      <c r="O85" s="72">
        <v>9.5949664529999996</v>
      </c>
      <c r="P85" s="73">
        <f t="shared" si="1"/>
        <v>3.1940077462388686E-4</v>
      </c>
      <c r="Q85" s="73">
        <f>O85/'סכום נכסי הקרן'!$C$41</f>
        <v>3.1014303575132695E-5</v>
      </c>
    </row>
    <row r="86" spans="1:17">
      <c r="A86" s="69" t="s">
        <v>3217</v>
      </c>
      <c r="B86" s="70" t="s">
        <v>2844</v>
      </c>
      <c r="C86" s="54">
        <v>4605</v>
      </c>
      <c r="D86" s="118" t="s">
        <v>3308</v>
      </c>
      <c r="E86" s="54" t="s">
        <v>461</v>
      </c>
      <c r="F86" s="79">
        <v>42352</v>
      </c>
      <c r="G86" s="54" t="s">
        <v>133</v>
      </c>
      <c r="H86" s="72">
        <v>5.1099999999438923</v>
      </c>
      <c r="I86" s="70" t="s">
        <v>337</v>
      </c>
      <c r="J86" s="70" t="s">
        <v>135</v>
      </c>
      <c r="K86" s="71">
        <v>0.05</v>
      </c>
      <c r="L86" s="71">
        <v>2.6099999999819743E-2</v>
      </c>
      <c r="M86" s="72">
        <v>31278.156951000001</v>
      </c>
      <c r="N86" s="80">
        <v>125.93</v>
      </c>
      <c r="O86" s="72">
        <v>39.388582111000005</v>
      </c>
      <c r="P86" s="73">
        <f t="shared" si="1"/>
        <v>1.3111816179051286E-3</v>
      </c>
      <c r="Q86" s="73">
        <f>O86/'סכום נכסי הקרן'!$C$41</f>
        <v>1.2731773987627044E-4</v>
      </c>
    </row>
    <row r="87" spans="1:17">
      <c r="A87" s="69" t="s">
        <v>3217</v>
      </c>
      <c r="B87" s="70" t="s">
        <v>2844</v>
      </c>
      <c r="C87" s="54">
        <v>4606</v>
      </c>
      <c r="D87" s="118" t="s">
        <v>3308</v>
      </c>
      <c r="E87" s="54" t="s">
        <v>461</v>
      </c>
      <c r="F87" s="79">
        <v>42352</v>
      </c>
      <c r="G87" s="54" t="s">
        <v>133</v>
      </c>
      <c r="H87" s="72">
        <v>6.819999999980781</v>
      </c>
      <c r="I87" s="70" t="s">
        <v>337</v>
      </c>
      <c r="J87" s="70" t="s">
        <v>135</v>
      </c>
      <c r="K87" s="71">
        <v>4.0999999999999995E-2</v>
      </c>
      <c r="L87" s="71">
        <v>2.7099999999945688E-2</v>
      </c>
      <c r="M87" s="72">
        <v>97431.391659000001</v>
      </c>
      <c r="N87" s="80">
        <v>122.83</v>
      </c>
      <c r="O87" s="72">
        <v>119.67497871500001</v>
      </c>
      <c r="P87" s="73">
        <f t="shared" si="1"/>
        <v>3.9837847367060692E-3</v>
      </c>
      <c r="Q87" s="73">
        <f>O87/'סכום נכסי הקרן'!$C$41</f>
        <v>3.868315890832593E-4</v>
      </c>
    </row>
    <row r="88" spans="1:17">
      <c r="A88" s="69" t="s">
        <v>3217</v>
      </c>
      <c r="B88" s="70" t="s">
        <v>2844</v>
      </c>
      <c r="C88" s="54">
        <v>5150</v>
      </c>
      <c r="D88" s="118" t="s">
        <v>3308</v>
      </c>
      <c r="E88" s="54" t="s">
        <v>461</v>
      </c>
      <c r="F88" s="79">
        <v>42631</v>
      </c>
      <c r="G88" s="54" t="s">
        <v>133</v>
      </c>
      <c r="H88" s="72">
        <v>6.7799999999293226</v>
      </c>
      <c r="I88" s="70" t="s">
        <v>337</v>
      </c>
      <c r="J88" s="70" t="s">
        <v>135</v>
      </c>
      <c r="K88" s="71">
        <v>4.0999999999999995E-2</v>
      </c>
      <c r="L88" s="71">
        <v>2.9499999999800505E-2</v>
      </c>
      <c r="M88" s="72">
        <v>28912.838277999999</v>
      </c>
      <c r="N88" s="80">
        <v>121.36</v>
      </c>
      <c r="O88" s="72">
        <v>35.088620565999996</v>
      </c>
      <c r="P88" s="73">
        <f t="shared" si="1"/>
        <v>1.1680429154350943E-3</v>
      </c>
      <c r="Q88" s="73">
        <f>O88/'סכום נכסי הקרן'!$C$41</f>
        <v>1.1341875300942945E-4</v>
      </c>
    </row>
    <row r="89" spans="1:17">
      <c r="A89" s="69" t="s">
        <v>3218</v>
      </c>
      <c r="B89" s="70" t="s">
        <v>2853</v>
      </c>
      <c r="C89" s="54" t="s">
        <v>2884</v>
      </c>
      <c r="D89" s="118" t="s">
        <v>3308</v>
      </c>
      <c r="E89" s="54" t="s">
        <v>457</v>
      </c>
      <c r="F89" s="79">
        <v>42033</v>
      </c>
      <c r="G89" s="54" t="s">
        <v>316</v>
      </c>
      <c r="H89" s="72">
        <v>3.7000000000265869</v>
      </c>
      <c r="I89" s="70" t="s">
        <v>320</v>
      </c>
      <c r="J89" s="70" t="s">
        <v>135</v>
      </c>
      <c r="K89" s="71">
        <v>5.0999999999999997E-2</v>
      </c>
      <c r="L89" s="71">
        <v>2.5500000000398801E-2</v>
      </c>
      <c r="M89" s="72">
        <v>6131.8465189999997</v>
      </c>
      <c r="N89" s="80">
        <v>122.68</v>
      </c>
      <c r="O89" s="72">
        <v>7.5225496539999996</v>
      </c>
      <c r="P89" s="73">
        <f t="shared" si="1"/>
        <v>2.5041340148542276E-4</v>
      </c>
      <c r="Q89" s="73">
        <f>O89/'סכום נכסי הקרן'!$C$41</f>
        <v>2.4315524162694582E-5</v>
      </c>
    </row>
    <row r="90" spans="1:17">
      <c r="A90" s="69" t="s">
        <v>3218</v>
      </c>
      <c r="B90" s="70" t="s">
        <v>2853</v>
      </c>
      <c r="C90" s="54" t="s">
        <v>2885</v>
      </c>
      <c r="D90" s="118" t="s">
        <v>3308</v>
      </c>
      <c r="E90" s="54" t="s">
        <v>457</v>
      </c>
      <c r="F90" s="79">
        <v>42054</v>
      </c>
      <c r="G90" s="54" t="s">
        <v>316</v>
      </c>
      <c r="H90" s="72">
        <v>3.7000000000539663</v>
      </c>
      <c r="I90" s="70" t="s">
        <v>320</v>
      </c>
      <c r="J90" s="70" t="s">
        <v>135</v>
      </c>
      <c r="K90" s="71">
        <v>5.0999999999999997E-2</v>
      </c>
      <c r="L90" s="71">
        <v>2.559999999989207E-2</v>
      </c>
      <c r="M90" s="72">
        <v>11978.014308</v>
      </c>
      <c r="N90" s="80">
        <v>123.76</v>
      </c>
      <c r="O90" s="72">
        <v>14.823991586</v>
      </c>
      <c r="P90" s="73">
        <f t="shared" si="1"/>
        <v>4.9346648774430905E-4</v>
      </c>
      <c r="Q90" s="73">
        <f>O90/'סכום נכסי הקרן'!$C$41</f>
        <v>4.7916350463077206E-5</v>
      </c>
    </row>
    <row r="91" spans="1:17">
      <c r="A91" s="69" t="s">
        <v>3218</v>
      </c>
      <c r="B91" s="70" t="s">
        <v>2853</v>
      </c>
      <c r="C91" s="54" t="s">
        <v>2886</v>
      </c>
      <c r="D91" s="118" t="s">
        <v>3308</v>
      </c>
      <c r="E91" s="54" t="s">
        <v>457</v>
      </c>
      <c r="F91" s="79">
        <v>42565</v>
      </c>
      <c r="G91" s="54" t="s">
        <v>316</v>
      </c>
      <c r="H91" s="72">
        <v>3.7000000001155935</v>
      </c>
      <c r="I91" s="70" t="s">
        <v>320</v>
      </c>
      <c r="J91" s="70" t="s">
        <v>135</v>
      </c>
      <c r="K91" s="71">
        <v>5.0999999999999997E-2</v>
      </c>
      <c r="L91" s="71">
        <v>2.5600000000594481E-2</v>
      </c>
      <c r="M91" s="72">
        <v>14620.231707000001</v>
      </c>
      <c r="N91" s="80">
        <v>124.26</v>
      </c>
      <c r="O91" s="72">
        <v>18.167101006999999</v>
      </c>
      <c r="P91" s="73">
        <f t="shared" si="1"/>
        <v>6.0475314455027982E-4</v>
      </c>
      <c r="Q91" s="73">
        <f>O91/'סכום נכסי הקרן'!$C$41</f>
        <v>5.8722454994621635E-5</v>
      </c>
    </row>
    <row r="92" spans="1:17">
      <c r="A92" s="69" t="s">
        <v>3218</v>
      </c>
      <c r="B92" s="70" t="s">
        <v>2853</v>
      </c>
      <c r="C92" s="54" t="s">
        <v>2887</v>
      </c>
      <c r="D92" s="118" t="s">
        <v>3308</v>
      </c>
      <c r="E92" s="54" t="s">
        <v>457</v>
      </c>
      <c r="F92" s="79">
        <v>40570</v>
      </c>
      <c r="G92" s="54" t="s">
        <v>316</v>
      </c>
      <c r="H92" s="72">
        <v>3.7199999999905149</v>
      </c>
      <c r="I92" s="70" t="s">
        <v>320</v>
      </c>
      <c r="J92" s="70" t="s">
        <v>135</v>
      </c>
      <c r="K92" s="71">
        <v>5.0999999999999997E-2</v>
      </c>
      <c r="L92" s="71">
        <v>2.2599999999962882E-2</v>
      </c>
      <c r="M92" s="72">
        <v>74131.060091000007</v>
      </c>
      <c r="N92" s="80">
        <v>130.84</v>
      </c>
      <c r="O92" s="72">
        <v>96.993082835999999</v>
      </c>
      <c r="P92" s="73">
        <f t="shared" si="1"/>
        <v>3.2287414388292102E-3</v>
      </c>
      <c r="Q92" s="73">
        <f>O92/'סכום נכסי הקרן'!$C$41</f>
        <v>3.1351573040916153E-4</v>
      </c>
    </row>
    <row r="93" spans="1:17">
      <c r="A93" s="69" t="s">
        <v>3218</v>
      </c>
      <c r="B93" s="70" t="s">
        <v>2853</v>
      </c>
      <c r="C93" s="54" t="s">
        <v>2888</v>
      </c>
      <c r="D93" s="118" t="s">
        <v>3308</v>
      </c>
      <c r="E93" s="54" t="s">
        <v>457</v>
      </c>
      <c r="F93" s="79">
        <v>41207</v>
      </c>
      <c r="G93" s="54" t="s">
        <v>316</v>
      </c>
      <c r="H93" s="72">
        <v>3.7200000000907929</v>
      </c>
      <c r="I93" s="70" t="s">
        <v>320</v>
      </c>
      <c r="J93" s="70" t="s">
        <v>135</v>
      </c>
      <c r="K93" s="71">
        <v>5.0999999999999997E-2</v>
      </c>
      <c r="L93" s="71">
        <v>2.2500000001891528E-2</v>
      </c>
      <c r="M93" s="72">
        <v>1053.7228869999999</v>
      </c>
      <c r="N93" s="80">
        <v>125.43</v>
      </c>
      <c r="O93" s="72">
        <v>1.3216846789999999</v>
      </c>
      <c r="P93" s="73">
        <f t="shared" si="1"/>
        <v>4.3996726028065789E-5</v>
      </c>
      <c r="Q93" s="73">
        <f>O93/'סכום נכסי הקרן'!$C$41</f>
        <v>4.2721493676813594E-6</v>
      </c>
    </row>
    <row r="94" spans="1:17">
      <c r="A94" s="69" t="s">
        <v>3218</v>
      </c>
      <c r="B94" s="70" t="s">
        <v>2853</v>
      </c>
      <c r="C94" s="54" t="s">
        <v>2889</v>
      </c>
      <c r="D94" s="118" t="s">
        <v>3308</v>
      </c>
      <c r="E94" s="54" t="s">
        <v>457</v>
      </c>
      <c r="F94" s="79">
        <v>41239</v>
      </c>
      <c r="G94" s="54" t="s">
        <v>316</v>
      </c>
      <c r="H94" s="72">
        <v>3.7000000000519493</v>
      </c>
      <c r="I94" s="70" t="s">
        <v>320</v>
      </c>
      <c r="J94" s="70" t="s">
        <v>135</v>
      </c>
      <c r="K94" s="71">
        <v>5.0999999999999997E-2</v>
      </c>
      <c r="L94" s="71">
        <v>2.5500000000779247E-2</v>
      </c>
      <c r="M94" s="72">
        <v>9292.5413129999997</v>
      </c>
      <c r="N94" s="80">
        <v>124.29</v>
      </c>
      <c r="O94" s="72">
        <v>11.549700102000001</v>
      </c>
      <c r="P94" s="73">
        <f t="shared" si="1"/>
        <v>3.8447066775298348E-4</v>
      </c>
      <c r="Q94" s="73">
        <f>O94/'סכום נכסי הקרן'!$C$41</f>
        <v>3.7332689688891102E-5</v>
      </c>
    </row>
    <row r="95" spans="1:17">
      <c r="A95" s="69" t="s">
        <v>3218</v>
      </c>
      <c r="B95" s="70" t="s">
        <v>2853</v>
      </c>
      <c r="C95" s="54" t="s">
        <v>2890</v>
      </c>
      <c r="D95" s="118" t="s">
        <v>3308</v>
      </c>
      <c r="E95" s="54" t="s">
        <v>457</v>
      </c>
      <c r="F95" s="79">
        <v>41269</v>
      </c>
      <c r="G95" s="54" t="s">
        <v>316</v>
      </c>
      <c r="H95" s="72">
        <v>3.7200000002254363</v>
      </c>
      <c r="I95" s="70" t="s">
        <v>320</v>
      </c>
      <c r="J95" s="70" t="s">
        <v>135</v>
      </c>
      <c r="K95" s="71">
        <v>5.0999999999999997E-2</v>
      </c>
      <c r="L95" s="71">
        <v>2.2599999999248541E-2</v>
      </c>
      <c r="M95" s="72">
        <v>2529.9426629999998</v>
      </c>
      <c r="N95" s="80">
        <v>126.24</v>
      </c>
      <c r="O95" s="72">
        <v>3.1937997740000004</v>
      </c>
      <c r="P95" s="73">
        <f t="shared" si="1"/>
        <v>1.0631638232463498E-4</v>
      </c>
      <c r="Q95" s="73">
        <f>O95/'סכום נכסי הקרן'!$C$41</f>
        <v>1.0323483279929109E-5</v>
      </c>
    </row>
    <row r="96" spans="1:17">
      <c r="A96" s="69" t="s">
        <v>3218</v>
      </c>
      <c r="B96" s="70" t="s">
        <v>2853</v>
      </c>
      <c r="C96" s="54" t="s">
        <v>2891</v>
      </c>
      <c r="D96" s="118" t="s">
        <v>3308</v>
      </c>
      <c r="E96" s="54" t="s">
        <v>457</v>
      </c>
      <c r="F96" s="79">
        <v>41298</v>
      </c>
      <c r="G96" s="54" t="s">
        <v>316</v>
      </c>
      <c r="H96" s="72">
        <v>3.6999999999999997</v>
      </c>
      <c r="I96" s="70" t="s">
        <v>320</v>
      </c>
      <c r="J96" s="70" t="s">
        <v>135</v>
      </c>
      <c r="K96" s="71">
        <v>5.0999999999999997E-2</v>
      </c>
      <c r="L96" s="71">
        <v>2.5599999999999998E-2</v>
      </c>
      <c r="M96" s="72">
        <v>5119.3102550000003</v>
      </c>
      <c r="N96" s="80">
        <v>124.63</v>
      </c>
      <c r="O96" s="72">
        <v>6.3801967000000008</v>
      </c>
      <c r="P96" s="73">
        <f t="shared" si="1"/>
        <v>2.1238633592049797E-4</v>
      </c>
      <c r="Q96" s="73">
        <f>O96/'סכום נכסי הקרן'!$C$41</f>
        <v>2.0623037953508502E-5</v>
      </c>
    </row>
    <row r="97" spans="1:17">
      <c r="A97" s="69" t="s">
        <v>3218</v>
      </c>
      <c r="B97" s="70" t="s">
        <v>2853</v>
      </c>
      <c r="C97" s="54" t="s">
        <v>2892</v>
      </c>
      <c r="D97" s="118" t="s">
        <v>3308</v>
      </c>
      <c r="E97" s="54" t="s">
        <v>457</v>
      </c>
      <c r="F97" s="79">
        <v>41330</v>
      </c>
      <c r="G97" s="54" t="s">
        <v>316</v>
      </c>
      <c r="H97" s="72">
        <v>3.7000000001816593</v>
      </c>
      <c r="I97" s="70" t="s">
        <v>320</v>
      </c>
      <c r="J97" s="70" t="s">
        <v>135</v>
      </c>
      <c r="K97" s="71">
        <v>5.0999999999999997E-2</v>
      </c>
      <c r="L97" s="71">
        <v>2.5500000001211061E-2</v>
      </c>
      <c r="M97" s="72">
        <v>7935.8036540000003</v>
      </c>
      <c r="N97" s="80">
        <v>124.86</v>
      </c>
      <c r="O97" s="72">
        <v>9.9086445760000004</v>
      </c>
      <c r="P97" s="73">
        <f t="shared" si="1"/>
        <v>3.2984260742856969E-4</v>
      </c>
      <c r="Q97" s="73">
        <f>O97/'סכום נכסי הקרן'!$C$41</f>
        <v>3.2028221505878363E-5</v>
      </c>
    </row>
    <row r="98" spans="1:17">
      <c r="A98" s="69" t="s">
        <v>3218</v>
      </c>
      <c r="B98" s="70" t="s">
        <v>2853</v>
      </c>
      <c r="C98" s="54" t="s">
        <v>2893</v>
      </c>
      <c r="D98" s="118" t="s">
        <v>3308</v>
      </c>
      <c r="E98" s="54" t="s">
        <v>457</v>
      </c>
      <c r="F98" s="79">
        <v>41389</v>
      </c>
      <c r="G98" s="54" t="s">
        <v>316</v>
      </c>
      <c r="H98" s="72">
        <v>3.7199999997257596</v>
      </c>
      <c r="I98" s="70" t="s">
        <v>320</v>
      </c>
      <c r="J98" s="70" t="s">
        <v>135</v>
      </c>
      <c r="K98" s="71">
        <v>5.0999999999999997E-2</v>
      </c>
      <c r="L98" s="71">
        <v>2.2599999998628797E-2</v>
      </c>
      <c r="M98" s="72">
        <v>3473.6203930000001</v>
      </c>
      <c r="N98" s="80">
        <v>125.97</v>
      </c>
      <c r="O98" s="72">
        <v>4.3757198600000002</v>
      </c>
      <c r="P98" s="73">
        <f t="shared" si="1"/>
        <v>1.4566057314188357E-4</v>
      </c>
      <c r="Q98" s="73">
        <f>O98/'סכום נכסי הקרן'!$C$41</f>
        <v>1.414386436498124E-5</v>
      </c>
    </row>
    <row r="99" spans="1:17">
      <c r="A99" s="69" t="s">
        <v>3218</v>
      </c>
      <c r="B99" s="70" t="s">
        <v>2853</v>
      </c>
      <c r="C99" s="54" t="s">
        <v>2894</v>
      </c>
      <c r="D99" s="118" t="s">
        <v>3308</v>
      </c>
      <c r="E99" s="54" t="s">
        <v>457</v>
      </c>
      <c r="F99" s="79">
        <v>41422</v>
      </c>
      <c r="G99" s="54" t="s">
        <v>316</v>
      </c>
      <c r="H99" s="72">
        <v>3.7200000005765288</v>
      </c>
      <c r="I99" s="70" t="s">
        <v>320</v>
      </c>
      <c r="J99" s="70" t="s">
        <v>135</v>
      </c>
      <c r="K99" s="71">
        <v>5.0999999999999997E-2</v>
      </c>
      <c r="L99" s="71">
        <v>2.2600000002255986E-2</v>
      </c>
      <c r="M99" s="72">
        <v>1272.229452</v>
      </c>
      <c r="N99" s="80">
        <v>125.43</v>
      </c>
      <c r="O99" s="72">
        <v>1.5957574139999999</v>
      </c>
      <c r="P99" s="73">
        <f t="shared" si="1"/>
        <v>5.312016010061713E-5</v>
      </c>
      <c r="Q99" s="73">
        <f>O99/'סכום נכסי הקרן'!$C$41</f>
        <v>5.1580487657245073E-6</v>
      </c>
    </row>
    <row r="100" spans="1:17">
      <c r="A100" s="69" t="s">
        <v>3218</v>
      </c>
      <c r="B100" s="70" t="s">
        <v>2853</v>
      </c>
      <c r="C100" s="54" t="s">
        <v>2895</v>
      </c>
      <c r="D100" s="118" t="s">
        <v>3308</v>
      </c>
      <c r="E100" s="54" t="s">
        <v>457</v>
      </c>
      <c r="F100" s="79">
        <v>41450</v>
      </c>
      <c r="G100" s="54" t="s">
        <v>316</v>
      </c>
      <c r="H100" s="72">
        <v>3.719999999984767</v>
      </c>
      <c r="I100" s="70" t="s">
        <v>320</v>
      </c>
      <c r="J100" s="70" t="s">
        <v>135</v>
      </c>
      <c r="K100" s="71">
        <v>5.0999999999999997E-2</v>
      </c>
      <c r="L100" s="71">
        <v>2.2699999999466858E-2</v>
      </c>
      <c r="M100" s="72">
        <v>2095.90022</v>
      </c>
      <c r="N100" s="80">
        <v>125.29</v>
      </c>
      <c r="O100" s="72">
        <v>2.6259535820000002</v>
      </c>
      <c r="P100" s="73">
        <f t="shared" si="1"/>
        <v>8.741370929493237E-5</v>
      </c>
      <c r="Q100" s="73">
        <f>O100/'סכום נכסי הקרן'!$C$41</f>
        <v>8.4880048268320009E-6</v>
      </c>
    </row>
    <row r="101" spans="1:17">
      <c r="A101" s="69" t="s">
        <v>3218</v>
      </c>
      <c r="B101" s="70" t="s">
        <v>2853</v>
      </c>
      <c r="C101" s="54" t="s">
        <v>2896</v>
      </c>
      <c r="D101" s="118" t="s">
        <v>3308</v>
      </c>
      <c r="E101" s="54" t="s">
        <v>457</v>
      </c>
      <c r="F101" s="79">
        <v>41480</v>
      </c>
      <c r="G101" s="54" t="s">
        <v>316</v>
      </c>
      <c r="H101" s="72">
        <v>3.7099999997898099</v>
      </c>
      <c r="I101" s="70" t="s">
        <v>320</v>
      </c>
      <c r="J101" s="70" t="s">
        <v>135</v>
      </c>
      <c r="K101" s="71">
        <v>5.0999999999999997E-2</v>
      </c>
      <c r="L101" s="71">
        <v>2.3199999999299364E-2</v>
      </c>
      <c r="M101" s="72">
        <v>1840.6131700000001</v>
      </c>
      <c r="N101" s="80">
        <v>124.07</v>
      </c>
      <c r="O101" s="72">
        <v>2.2836488880000001</v>
      </c>
      <c r="P101" s="73">
        <f t="shared" si="1"/>
        <v>7.6018944659063501E-5</v>
      </c>
      <c r="Q101" s="73">
        <f>O101/'סכום נכסי הקרן'!$C$41</f>
        <v>7.3815557582592222E-6</v>
      </c>
    </row>
    <row r="102" spans="1:17">
      <c r="A102" s="69" t="s">
        <v>3218</v>
      </c>
      <c r="B102" s="70" t="s">
        <v>2853</v>
      </c>
      <c r="C102" s="54" t="s">
        <v>2897</v>
      </c>
      <c r="D102" s="118" t="s">
        <v>3308</v>
      </c>
      <c r="E102" s="54" t="s">
        <v>457</v>
      </c>
      <c r="F102" s="79">
        <v>41512</v>
      </c>
      <c r="G102" s="54" t="s">
        <v>316</v>
      </c>
      <c r="H102" s="72">
        <v>3.6700000000145541</v>
      </c>
      <c r="I102" s="70" t="s">
        <v>320</v>
      </c>
      <c r="J102" s="70" t="s">
        <v>135</v>
      </c>
      <c r="K102" s="71">
        <v>5.0999999999999997E-2</v>
      </c>
      <c r="L102" s="71">
        <v>3.2299999999854473E-2</v>
      </c>
      <c r="M102" s="72">
        <v>5738.445017</v>
      </c>
      <c r="N102" s="80">
        <v>119.74</v>
      </c>
      <c r="O102" s="72">
        <v>6.8712143699999988</v>
      </c>
      <c r="P102" s="73">
        <f t="shared" si="1"/>
        <v>2.2873151283385546E-4</v>
      </c>
      <c r="Q102" s="73">
        <f>O102/'סכום נכסי הקרן'!$C$41</f>
        <v>2.2210179623334021E-5</v>
      </c>
    </row>
    <row r="103" spans="1:17">
      <c r="A103" s="69" t="s">
        <v>3218</v>
      </c>
      <c r="B103" s="70" t="s">
        <v>2853</v>
      </c>
      <c r="C103" s="54" t="s">
        <v>2898</v>
      </c>
      <c r="D103" s="118" t="s">
        <v>3308</v>
      </c>
      <c r="E103" s="54" t="s">
        <v>457</v>
      </c>
      <c r="F103" s="79">
        <v>40871</v>
      </c>
      <c r="G103" s="54" t="s">
        <v>316</v>
      </c>
      <c r="H103" s="72">
        <v>3.6999999996181665</v>
      </c>
      <c r="I103" s="70" t="s">
        <v>320</v>
      </c>
      <c r="J103" s="70" t="s">
        <v>135</v>
      </c>
      <c r="K103" s="71">
        <v>5.1879999999999996E-2</v>
      </c>
      <c r="L103" s="71">
        <v>2.5499999998363575E-2</v>
      </c>
      <c r="M103" s="72">
        <v>2887.9367570000004</v>
      </c>
      <c r="N103" s="80">
        <v>126.96</v>
      </c>
      <c r="O103" s="72">
        <v>3.666524672</v>
      </c>
      <c r="P103" s="73">
        <f t="shared" si="1"/>
        <v>1.2205262271117527E-4</v>
      </c>
      <c r="Q103" s="73">
        <f>O103/'סכום נכסי הקרן'!$C$41</f>
        <v>1.1851496281945556E-5</v>
      </c>
    </row>
    <row r="104" spans="1:17">
      <c r="A104" s="69" t="s">
        <v>3218</v>
      </c>
      <c r="B104" s="70" t="s">
        <v>2853</v>
      </c>
      <c r="C104" s="54" t="s">
        <v>2899</v>
      </c>
      <c r="D104" s="118" t="s">
        <v>3308</v>
      </c>
      <c r="E104" s="54" t="s">
        <v>457</v>
      </c>
      <c r="F104" s="79">
        <v>41547</v>
      </c>
      <c r="G104" s="54" t="s">
        <v>316</v>
      </c>
      <c r="H104" s="72">
        <v>3.6700000000338808</v>
      </c>
      <c r="I104" s="70" t="s">
        <v>320</v>
      </c>
      <c r="J104" s="70" t="s">
        <v>135</v>
      </c>
      <c r="K104" s="71">
        <v>5.0999999999999997E-2</v>
      </c>
      <c r="L104" s="71">
        <v>3.2299999999461898E-2</v>
      </c>
      <c r="M104" s="72">
        <v>4198.8706700000002</v>
      </c>
      <c r="N104" s="80">
        <v>119.5</v>
      </c>
      <c r="O104" s="72">
        <v>5.0176504489999996</v>
      </c>
      <c r="P104" s="73">
        <f t="shared" si="1"/>
        <v>1.67029394844982E-4</v>
      </c>
      <c r="Q104" s="73">
        <f>O104/'סכום נכסי הקרן'!$C$41</f>
        <v>1.6218809624970649E-5</v>
      </c>
    </row>
    <row r="105" spans="1:17">
      <c r="A105" s="69" t="s">
        <v>3218</v>
      </c>
      <c r="B105" s="70" t="s">
        <v>2853</v>
      </c>
      <c r="C105" s="54" t="s">
        <v>2900</v>
      </c>
      <c r="D105" s="118" t="s">
        <v>3308</v>
      </c>
      <c r="E105" s="54" t="s">
        <v>457</v>
      </c>
      <c r="F105" s="79">
        <v>41571</v>
      </c>
      <c r="G105" s="54" t="s">
        <v>316</v>
      </c>
      <c r="H105" s="72">
        <v>3.7099999996512585</v>
      </c>
      <c r="I105" s="70" t="s">
        <v>320</v>
      </c>
      <c r="J105" s="70" t="s">
        <v>135</v>
      </c>
      <c r="K105" s="71">
        <v>5.0999999999999997E-2</v>
      </c>
      <c r="L105" s="71">
        <v>2.3699999998573328E-2</v>
      </c>
      <c r="M105" s="72">
        <v>2047.349316</v>
      </c>
      <c r="N105" s="80">
        <v>123.25</v>
      </c>
      <c r="O105" s="72">
        <v>2.5233580280000001</v>
      </c>
      <c r="P105" s="73">
        <f t="shared" si="1"/>
        <v>8.3998470734059538E-5</v>
      </c>
      <c r="Q105" s="73">
        <f>O105/'סכום נכסי הקרן'!$C$41</f>
        <v>8.156379940721008E-6</v>
      </c>
    </row>
    <row r="106" spans="1:17">
      <c r="A106" s="69" t="s">
        <v>3218</v>
      </c>
      <c r="B106" s="70" t="s">
        <v>2853</v>
      </c>
      <c r="C106" s="54" t="s">
        <v>2901</v>
      </c>
      <c r="D106" s="118" t="s">
        <v>3308</v>
      </c>
      <c r="E106" s="54" t="s">
        <v>457</v>
      </c>
      <c r="F106" s="79">
        <v>41597</v>
      </c>
      <c r="G106" s="54" t="s">
        <v>316</v>
      </c>
      <c r="H106" s="72">
        <v>3.7099999993686041</v>
      </c>
      <c r="I106" s="70" t="s">
        <v>320</v>
      </c>
      <c r="J106" s="70" t="s">
        <v>135</v>
      </c>
      <c r="K106" s="71">
        <v>5.0999999999999997E-2</v>
      </c>
      <c r="L106" s="71">
        <v>2.3800000000308002E-2</v>
      </c>
      <c r="M106" s="72">
        <v>528.74744199999998</v>
      </c>
      <c r="N106" s="80">
        <v>122.81</v>
      </c>
      <c r="O106" s="72">
        <v>0.64935477100000005</v>
      </c>
      <c r="P106" s="73">
        <f t="shared" si="1"/>
        <v>2.1615960605914239E-5</v>
      </c>
      <c r="Q106" s="73">
        <f>O106/'סכום נכסי הקרן'!$C$41</f>
        <v>2.0989428253246209E-6</v>
      </c>
    </row>
    <row r="107" spans="1:17">
      <c r="A107" s="69" t="s">
        <v>3218</v>
      </c>
      <c r="B107" s="70" t="s">
        <v>2853</v>
      </c>
      <c r="C107" s="54" t="s">
        <v>2902</v>
      </c>
      <c r="D107" s="118" t="s">
        <v>3308</v>
      </c>
      <c r="E107" s="54" t="s">
        <v>457</v>
      </c>
      <c r="F107" s="79">
        <v>41630</v>
      </c>
      <c r="G107" s="54" t="s">
        <v>316</v>
      </c>
      <c r="H107" s="72">
        <v>3.7000000002442097</v>
      </c>
      <c r="I107" s="70" t="s">
        <v>320</v>
      </c>
      <c r="J107" s="70" t="s">
        <v>135</v>
      </c>
      <c r="K107" s="71">
        <v>5.0999999999999997E-2</v>
      </c>
      <c r="L107" s="71">
        <v>2.5600000001682336E-2</v>
      </c>
      <c r="M107" s="72">
        <v>6015.4389719999999</v>
      </c>
      <c r="N107" s="80">
        <v>122.53</v>
      </c>
      <c r="O107" s="72">
        <v>7.3707177960000001</v>
      </c>
      <c r="P107" s="73">
        <f t="shared" si="1"/>
        <v>2.453591667160431E-4</v>
      </c>
      <c r="Q107" s="73">
        <f>O107/'סכום נכסי הקרן'!$C$41</f>
        <v>2.3824750238736141E-5</v>
      </c>
    </row>
    <row r="108" spans="1:17">
      <c r="A108" s="69" t="s">
        <v>3218</v>
      </c>
      <c r="B108" s="70" t="s">
        <v>2853</v>
      </c>
      <c r="C108" s="54" t="s">
        <v>2903</v>
      </c>
      <c r="D108" s="118" t="s">
        <v>3308</v>
      </c>
      <c r="E108" s="54" t="s">
        <v>457</v>
      </c>
      <c r="F108" s="79">
        <v>41666</v>
      </c>
      <c r="G108" s="54" t="s">
        <v>316</v>
      </c>
      <c r="H108" s="72">
        <v>3.7000000005616087</v>
      </c>
      <c r="I108" s="70" t="s">
        <v>320</v>
      </c>
      <c r="J108" s="70" t="s">
        <v>135</v>
      </c>
      <c r="K108" s="71">
        <v>5.0999999999999997E-2</v>
      </c>
      <c r="L108" s="71">
        <v>2.5500000004914078E-2</v>
      </c>
      <c r="M108" s="72">
        <v>1163.504944</v>
      </c>
      <c r="N108" s="80">
        <v>122.43</v>
      </c>
      <c r="O108" s="72">
        <v>1.4244791059999999</v>
      </c>
      <c r="P108" s="73">
        <f t="shared" si="1"/>
        <v>4.7418584746555944E-5</v>
      </c>
      <c r="Q108" s="73">
        <f>O108/'סכום נכסי הקרן'!$C$41</f>
        <v>4.6044170812191197E-6</v>
      </c>
    </row>
    <row r="109" spans="1:17">
      <c r="A109" s="69" t="s">
        <v>3218</v>
      </c>
      <c r="B109" s="70" t="s">
        <v>2853</v>
      </c>
      <c r="C109" s="54" t="s">
        <v>2904</v>
      </c>
      <c r="D109" s="118" t="s">
        <v>3308</v>
      </c>
      <c r="E109" s="54" t="s">
        <v>457</v>
      </c>
      <c r="F109" s="79">
        <v>41696</v>
      </c>
      <c r="G109" s="54" t="s">
        <v>316</v>
      </c>
      <c r="H109" s="72">
        <v>3.6999999990574484</v>
      </c>
      <c r="I109" s="70" t="s">
        <v>320</v>
      </c>
      <c r="J109" s="70" t="s">
        <v>135</v>
      </c>
      <c r="K109" s="71">
        <v>5.0999999999999997E-2</v>
      </c>
      <c r="L109" s="71">
        <v>2.5499999993112126E-2</v>
      </c>
      <c r="M109" s="72">
        <v>1119.8730800000001</v>
      </c>
      <c r="N109" s="80">
        <v>123.16</v>
      </c>
      <c r="O109" s="72">
        <v>1.3792356690000001</v>
      </c>
      <c r="P109" s="73">
        <f t="shared" si="1"/>
        <v>4.5912504564281961E-5</v>
      </c>
      <c r="Q109" s="73">
        <f>O109/'סכום נכסי הקרן'!$C$41</f>
        <v>4.4581743927455544E-6</v>
      </c>
    </row>
    <row r="110" spans="1:17">
      <c r="A110" s="69" t="s">
        <v>3218</v>
      </c>
      <c r="B110" s="70" t="s">
        <v>2853</v>
      </c>
      <c r="C110" s="54" t="s">
        <v>2905</v>
      </c>
      <c r="D110" s="118" t="s">
        <v>3308</v>
      </c>
      <c r="E110" s="54" t="s">
        <v>457</v>
      </c>
      <c r="F110" s="79">
        <v>41725</v>
      </c>
      <c r="G110" s="54" t="s">
        <v>316</v>
      </c>
      <c r="H110" s="72">
        <v>3.7000000005814124</v>
      </c>
      <c r="I110" s="70" t="s">
        <v>320</v>
      </c>
      <c r="J110" s="70" t="s">
        <v>135</v>
      </c>
      <c r="K110" s="71">
        <v>5.0999999999999997E-2</v>
      </c>
      <c r="L110" s="71">
        <v>2.5500000003270445E-2</v>
      </c>
      <c r="M110" s="72">
        <v>2230.2614309999999</v>
      </c>
      <c r="N110" s="80">
        <v>123.39</v>
      </c>
      <c r="O110" s="72">
        <v>2.7519197420000001</v>
      </c>
      <c r="P110" s="73">
        <f t="shared" si="1"/>
        <v>9.1606917189663144E-5</v>
      </c>
      <c r="Q110" s="73">
        <f>O110/'סכום נכסי הקרן'!$C$41</f>
        <v>8.8951717247644306E-6</v>
      </c>
    </row>
    <row r="111" spans="1:17">
      <c r="A111" s="69" t="s">
        <v>3218</v>
      </c>
      <c r="B111" s="70" t="s">
        <v>2853</v>
      </c>
      <c r="C111" s="54" t="s">
        <v>2906</v>
      </c>
      <c r="D111" s="118" t="s">
        <v>3308</v>
      </c>
      <c r="E111" s="54" t="s">
        <v>457</v>
      </c>
      <c r="F111" s="79">
        <v>41787</v>
      </c>
      <c r="G111" s="54" t="s">
        <v>316</v>
      </c>
      <c r="H111" s="72">
        <v>3.6999999997102755</v>
      </c>
      <c r="I111" s="70" t="s">
        <v>320</v>
      </c>
      <c r="J111" s="70" t="s">
        <v>135</v>
      </c>
      <c r="K111" s="71">
        <v>5.0999999999999997E-2</v>
      </c>
      <c r="L111" s="71">
        <v>2.5500000001448621E-2</v>
      </c>
      <c r="M111" s="72">
        <v>1404.0990400000001</v>
      </c>
      <c r="N111" s="80">
        <v>122.91</v>
      </c>
      <c r="O111" s="72">
        <v>1.7257782050000001</v>
      </c>
      <c r="P111" s="73">
        <f t="shared" si="1"/>
        <v>5.7448340044344397E-5</v>
      </c>
      <c r="Q111" s="73">
        <f>O111/'סכום נכסי הקרן'!$C$41</f>
        <v>5.5783216559848028E-6</v>
      </c>
    </row>
    <row r="112" spans="1:17">
      <c r="A112" s="69" t="s">
        <v>3218</v>
      </c>
      <c r="B112" s="70" t="s">
        <v>2853</v>
      </c>
      <c r="C112" s="54" t="s">
        <v>2907</v>
      </c>
      <c r="D112" s="118" t="s">
        <v>3308</v>
      </c>
      <c r="E112" s="54" t="s">
        <v>457</v>
      </c>
      <c r="F112" s="79">
        <v>41815</v>
      </c>
      <c r="G112" s="54" t="s">
        <v>316</v>
      </c>
      <c r="H112" s="72">
        <v>3.7000000014441077</v>
      </c>
      <c r="I112" s="70" t="s">
        <v>320</v>
      </c>
      <c r="J112" s="70" t="s">
        <v>135</v>
      </c>
      <c r="K112" s="71">
        <v>5.0999999999999997E-2</v>
      </c>
      <c r="L112" s="71">
        <v>2.5500000006189034E-2</v>
      </c>
      <c r="M112" s="72">
        <v>789.46010799999999</v>
      </c>
      <c r="N112" s="80">
        <v>122.8</v>
      </c>
      <c r="O112" s="72">
        <v>0.96945704799999988</v>
      </c>
      <c r="P112" s="73">
        <f t="shared" si="1"/>
        <v>3.2271643013298047E-5</v>
      </c>
      <c r="Q112" s="73">
        <f>O112/'סכום נכסי הקרן'!$C$41</f>
        <v>3.133625879465489E-6</v>
      </c>
    </row>
    <row r="113" spans="1:17">
      <c r="A113" s="69" t="s">
        <v>3218</v>
      </c>
      <c r="B113" s="70" t="s">
        <v>2853</v>
      </c>
      <c r="C113" s="54" t="s">
        <v>2908</v>
      </c>
      <c r="D113" s="118" t="s">
        <v>3308</v>
      </c>
      <c r="E113" s="54" t="s">
        <v>457</v>
      </c>
      <c r="F113" s="79">
        <v>41836</v>
      </c>
      <c r="G113" s="54" t="s">
        <v>316</v>
      </c>
      <c r="H113" s="72">
        <v>3.7000000004871882</v>
      </c>
      <c r="I113" s="70" t="s">
        <v>320</v>
      </c>
      <c r="J113" s="70" t="s">
        <v>135</v>
      </c>
      <c r="K113" s="71">
        <v>5.0999999999999997E-2</v>
      </c>
      <c r="L113" s="71">
        <v>2.5500000003827905E-2</v>
      </c>
      <c r="M113" s="72">
        <v>2346.9723549999999</v>
      </c>
      <c r="N113" s="80">
        <v>122.44</v>
      </c>
      <c r="O113" s="72">
        <v>2.873632958</v>
      </c>
      <c r="P113" s="73">
        <f t="shared" si="1"/>
        <v>9.5658551519266195E-5</v>
      </c>
      <c r="Q113" s="73">
        <f>O113/'סכום נכסי הקרן'!$C$41</f>
        <v>9.28859161305903E-6</v>
      </c>
    </row>
    <row r="114" spans="1:17">
      <c r="A114" s="69" t="s">
        <v>3218</v>
      </c>
      <c r="B114" s="70" t="s">
        <v>2853</v>
      </c>
      <c r="C114" s="54" t="s">
        <v>2909</v>
      </c>
      <c r="D114" s="118" t="s">
        <v>3308</v>
      </c>
      <c r="E114" s="54" t="s">
        <v>457</v>
      </c>
      <c r="F114" s="79">
        <v>40903</v>
      </c>
      <c r="G114" s="54" t="s">
        <v>316</v>
      </c>
      <c r="H114" s="72">
        <v>3.6700000001898134</v>
      </c>
      <c r="I114" s="70" t="s">
        <v>320</v>
      </c>
      <c r="J114" s="70" t="s">
        <v>135</v>
      </c>
      <c r="K114" s="71">
        <v>5.2619999999999993E-2</v>
      </c>
      <c r="L114" s="71">
        <v>3.2100000002982784E-2</v>
      </c>
      <c r="M114" s="72">
        <v>2963.0642419999999</v>
      </c>
      <c r="N114" s="80">
        <v>124.46</v>
      </c>
      <c r="O114" s="72">
        <v>3.68782969</v>
      </c>
      <c r="P114" s="73">
        <f t="shared" si="1"/>
        <v>1.2276183199146914E-4</v>
      </c>
      <c r="Q114" s="73">
        <f>O114/'סכום נכסי הקרן'!$C$41</f>
        <v>1.1920361587432796E-5</v>
      </c>
    </row>
    <row r="115" spans="1:17">
      <c r="A115" s="69" t="s">
        <v>3218</v>
      </c>
      <c r="B115" s="70" t="s">
        <v>2853</v>
      </c>
      <c r="C115" s="54" t="s">
        <v>2910</v>
      </c>
      <c r="D115" s="118" t="s">
        <v>3308</v>
      </c>
      <c r="E115" s="54" t="s">
        <v>457</v>
      </c>
      <c r="F115" s="79">
        <v>41911</v>
      </c>
      <c r="G115" s="54" t="s">
        <v>316</v>
      </c>
      <c r="H115" s="72">
        <v>3.6999999992020549</v>
      </c>
      <c r="I115" s="70" t="s">
        <v>320</v>
      </c>
      <c r="J115" s="70" t="s">
        <v>135</v>
      </c>
      <c r="K115" s="71">
        <v>5.0999999999999997E-2</v>
      </c>
      <c r="L115" s="71">
        <v>2.5499999992463853E-2</v>
      </c>
      <c r="M115" s="72">
        <v>921.18343700000003</v>
      </c>
      <c r="N115" s="80">
        <v>122.44</v>
      </c>
      <c r="O115" s="72">
        <v>1.1278970070000001</v>
      </c>
      <c r="P115" s="73">
        <f t="shared" si="1"/>
        <v>3.7545850680814623E-5</v>
      </c>
      <c r="Q115" s="73">
        <f>O115/'סכום נכסי הקרן'!$C$41</f>
        <v>3.6457595081683994E-6</v>
      </c>
    </row>
    <row r="116" spans="1:17">
      <c r="A116" s="69" t="s">
        <v>3218</v>
      </c>
      <c r="B116" s="70" t="s">
        <v>2853</v>
      </c>
      <c r="C116" s="54" t="s">
        <v>2911</v>
      </c>
      <c r="D116" s="118" t="s">
        <v>3308</v>
      </c>
      <c r="E116" s="54" t="s">
        <v>457</v>
      </c>
      <c r="F116" s="79">
        <v>40933</v>
      </c>
      <c r="G116" s="54" t="s">
        <v>316</v>
      </c>
      <c r="H116" s="72">
        <v>3.7</v>
      </c>
      <c r="I116" s="70" t="s">
        <v>320</v>
      </c>
      <c r="J116" s="70" t="s">
        <v>135</v>
      </c>
      <c r="K116" s="71">
        <v>5.1330999999999995E-2</v>
      </c>
      <c r="L116" s="71">
        <v>2.5499999999639228E-2</v>
      </c>
      <c r="M116" s="72">
        <v>10926.461304999999</v>
      </c>
      <c r="N116" s="80">
        <v>126.84</v>
      </c>
      <c r="O116" s="72">
        <v>13.859123629999997</v>
      </c>
      <c r="P116" s="73">
        <f t="shared" si="1"/>
        <v>4.6134760811447872E-4</v>
      </c>
      <c r="Q116" s="73">
        <f>O116/'סכום נכסי הקרן'!$C$41</f>
        <v>4.4797558141719432E-5</v>
      </c>
    </row>
    <row r="117" spans="1:17">
      <c r="A117" s="69" t="s">
        <v>3218</v>
      </c>
      <c r="B117" s="70" t="s">
        <v>2853</v>
      </c>
      <c r="C117" s="54" t="s">
        <v>2912</v>
      </c>
      <c r="D117" s="118" t="s">
        <v>3308</v>
      </c>
      <c r="E117" s="54" t="s">
        <v>457</v>
      </c>
      <c r="F117" s="79">
        <v>40993</v>
      </c>
      <c r="G117" s="54" t="s">
        <v>316</v>
      </c>
      <c r="H117" s="72">
        <v>3.6999999998512916</v>
      </c>
      <c r="I117" s="70" t="s">
        <v>320</v>
      </c>
      <c r="J117" s="70" t="s">
        <v>135</v>
      </c>
      <c r="K117" s="71">
        <v>5.1451999999999998E-2</v>
      </c>
      <c r="L117" s="71">
        <v>2.5499999999008607E-2</v>
      </c>
      <c r="M117" s="72">
        <v>6358.9165130000001</v>
      </c>
      <c r="N117" s="80">
        <v>126.9</v>
      </c>
      <c r="O117" s="72">
        <v>8.0694653160000005</v>
      </c>
      <c r="P117" s="73">
        <f t="shared" si="1"/>
        <v>2.686193313292023E-4</v>
      </c>
      <c r="Q117" s="73">
        <f>O117/'סכום נכסי הקרן'!$C$41</f>
        <v>2.6083347787128331E-5</v>
      </c>
    </row>
    <row r="118" spans="1:17">
      <c r="A118" s="69" t="s">
        <v>3218</v>
      </c>
      <c r="B118" s="70" t="s">
        <v>2853</v>
      </c>
      <c r="C118" s="54" t="s">
        <v>2913</v>
      </c>
      <c r="D118" s="118" t="s">
        <v>3308</v>
      </c>
      <c r="E118" s="54" t="s">
        <v>457</v>
      </c>
      <c r="F118" s="79">
        <v>41053</v>
      </c>
      <c r="G118" s="54" t="s">
        <v>316</v>
      </c>
      <c r="H118" s="72">
        <v>3.7700000001821024</v>
      </c>
      <c r="I118" s="70" t="s">
        <v>320</v>
      </c>
      <c r="J118" s="70" t="s">
        <v>135</v>
      </c>
      <c r="K118" s="71">
        <v>5.0999999999999997E-2</v>
      </c>
      <c r="L118" s="71">
        <v>2.6000000001071194E-2</v>
      </c>
      <c r="M118" s="72">
        <v>4477.0815160000002</v>
      </c>
      <c r="N118" s="80">
        <v>125.11</v>
      </c>
      <c r="O118" s="72">
        <v>5.6012766739999984</v>
      </c>
      <c r="P118" s="73">
        <f t="shared" si="1"/>
        <v>1.8645735942088008E-4</v>
      </c>
      <c r="Q118" s="73">
        <f>O118/'סכום נכסי הקרן'!$C$41</f>
        <v>1.8105294690366493E-5</v>
      </c>
    </row>
    <row r="119" spans="1:17">
      <c r="A119" s="69" t="s">
        <v>3218</v>
      </c>
      <c r="B119" s="70" t="s">
        <v>2853</v>
      </c>
      <c r="C119" s="54" t="s">
        <v>2914</v>
      </c>
      <c r="D119" s="118" t="s">
        <v>3308</v>
      </c>
      <c r="E119" s="54" t="s">
        <v>457</v>
      </c>
      <c r="F119" s="79">
        <v>41085</v>
      </c>
      <c r="G119" s="54" t="s">
        <v>316</v>
      </c>
      <c r="H119" s="72">
        <v>3.6999999997963404</v>
      </c>
      <c r="I119" s="70" t="s">
        <v>320</v>
      </c>
      <c r="J119" s="70" t="s">
        <v>135</v>
      </c>
      <c r="K119" s="71">
        <v>5.0999999999999997E-2</v>
      </c>
      <c r="L119" s="71">
        <v>2.5599999999340536E-2</v>
      </c>
      <c r="M119" s="72">
        <v>8241.8014509999994</v>
      </c>
      <c r="N119" s="80">
        <v>125.11</v>
      </c>
      <c r="O119" s="72">
        <v>10.311317752999999</v>
      </c>
      <c r="P119" s="73">
        <f t="shared" si="1"/>
        <v>3.4324694034459029E-4</v>
      </c>
      <c r="Q119" s="73">
        <f>O119/'סכום נכסי הקרן'!$C$41</f>
        <v>3.3329802727054633E-5</v>
      </c>
    </row>
    <row r="120" spans="1:17">
      <c r="A120" s="69" t="s">
        <v>3218</v>
      </c>
      <c r="B120" s="70" t="s">
        <v>2853</v>
      </c>
      <c r="C120" s="54" t="s">
        <v>2915</v>
      </c>
      <c r="D120" s="118" t="s">
        <v>3308</v>
      </c>
      <c r="E120" s="54" t="s">
        <v>457</v>
      </c>
      <c r="F120" s="79">
        <v>41115</v>
      </c>
      <c r="G120" s="54" t="s">
        <v>316</v>
      </c>
      <c r="H120" s="72">
        <v>3.7000000003272593</v>
      </c>
      <c r="I120" s="70" t="s">
        <v>320</v>
      </c>
      <c r="J120" s="70" t="s">
        <v>135</v>
      </c>
      <c r="K120" s="71">
        <v>5.0999999999999997E-2</v>
      </c>
      <c r="L120" s="71">
        <v>2.5700000002072641E-2</v>
      </c>
      <c r="M120" s="72">
        <v>3654.8295760000001</v>
      </c>
      <c r="N120" s="80">
        <v>125.41</v>
      </c>
      <c r="O120" s="72">
        <v>4.5835218649999998</v>
      </c>
      <c r="P120" s="73">
        <f t="shared" si="1"/>
        <v>1.5257796276388111E-4</v>
      </c>
      <c r="Q120" s="73">
        <f>O120/'סכום נכסי הקרן'!$C$41</f>
        <v>1.4815553473865636E-5</v>
      </c>
    </row>
    <row r="121" spans="1:17">
      <c r="A121" s="69" t="s">
        <v>3218</v>
      </c>
      <c r="B121" s="70" t="s">
        <v>2853</v>
      </c>
      <c r="C121" s="54" t="s">
        <v>2916</v>
      </c>
      <c r="D121" s="118" t="s">
        <v>3308</v>
      </c>
      <c r="E121" s="54" t="s">
        <v>457</v>
      </c>
      <c r="F121" s="79">
        <v>41179</v>
      </c>
      <c r="G121" s="54" t="s">
        <v>316</v>
      </c>
      <c r="H121" s="72">
        <v>3.6999999997026491</v>
      </c>
      <c r="I121" s="70" t="s">
        <v>320</v>
      </c>
      <c r="J121" s="70" t="s">
        <v>135</v>
      </c>
      <c r="K121" s="71">
        <v>5.0999999999999997E-2</v>
      </c>
      <c r="L121" s="71">
        <v>2.5599999998670665E-2</v>
      </c>
      <c r="M121" s="72">
        <v>4608.7404100000003</v>
      </c>
      <c r="N121" s="80">
        <v>124.05</v>
      </c>
      <c r="O121" s="72">
        <v>5.7171427210000001</v>
      </c>
      <c r="P121" s="73">
        <f t="shared" si="1"/>
        <v>1.9031435103681609E-4</v>
      </c>
      <c r="Q121" s="73">
        <f>O121/'סכום נכסי הקרן'!$C$41</f>
        <v>1.8479814473558137E-5</v>
      </c>
    </row>
    <row r="122" spans="1:17">
      <c r="A122" s="69" t="s">
        <v>3219</v>
      </c>
      <c r="B122" s="70" t="s">
        <v>2844</v>
      </c>
      <c r="C122" s="54">
        <v>9079</v>
      </c>
      <c r="D122" s="118" t="s">
        <v>3308</v>
      </c>
      <c r="E122" s="54" t="s">
        <v>2882</v>
      </c>
      <c r="F122" s="79">
        <v>44705</v>
      </c>
      <c r="G122" s="54" t="s">
        <v>2843</v>
      </c>
      <c r="H122" s="72">
        <v>7.4000000000154156</v>
      </c>
      <c r="I122" s="70" t="s">
        <v>337</v>
      </c>
      <c r="J122" s="70" t="s">
        <v>135</v>
      </c>
      <c r="K122" s="71">
        <v>2.3671999999999999E-2</v>
      </c>
      <c r="L122" s="71">
        <v>2.6000000000056055E-2</v>
      </c>
      <c r="M122" s="72">
        <v>136602.15776900001</v>
      </c>
      <c r="N122" s="80">
        <v>104.47</v>
      </c>
      <c r="O122" s="72">
        <v>142.70826206699999</v>
      </c>
      <c r="P122" s="73">
        <f t="shared" si="1"/>
        <v>4.7505251501089793E-3</v>
      </c>
      <c r="Q122" s="73">
        <f>O122/'סכום נכסי הקרן'!$C$41</f>
        <v>4.6128325555965671E-4</v>
      </c>
    </row>
    <row r="123" spans="1:17">
      <c r="A123" s="69" t="s">
        <v>3219</v>
      </c>
      <c r="B123" s="70" t="s">
        <v>2844</v>
      </c>
      <c r="C123" s="54">
        <v>9017</v>
      </c>
      <c r="D123" s="118" t="s">
        <v>3308</v>
      </c>
      <c r="E123" s="54" t="s">
        <v>2882</v>
      </c>
      <c r="F123" s="79">
        <v>44651</v>
      </c>
      <c r="G123" s="54" t="s">
        <v>2843</v>
      </c>
      <c r="H123" s="72">
        <v>7.4999999999983959</v>
      </c>
      <c r="I123" s="70" t="s">
        <v>337</v>
      </c>
      <c r="J123" s="70" t="s">
        <v>135</v>
      </c>
      <c r="K123" s="71">
        <v>1.797E-2</v>
      </c>
      <c r="L123" s="71">
        <v>3.7700000000004813E-2</v>
      </c>
      <c r="M123" s="72">
        <v>334690.54690700001</v>
      </c>
      <c r="N123" s="80">
        <v>93.1</v>
      </c>
      <c r="O123" s="72">
        <v>311.59691490500001</v>
      </c>
      <c r="P123" s="73">
        <f t="shared" si="1"/>
        <v>1.0372552783647586E-2</v>
      </c>
      <c r="Q123" s="73">
        <f>O123/'סכום נכסי הקרן'!$C$41</f>
        <v>1.0071907347749911E-3</v>
      </c>
    </row>
    <row r="124" spans="1:17">
      <c r="A124" s="69" t="s">
        <v>3219</v>
      </c>
      <c r="B124" s="70" t="s">
        <v>2844</v>
      </c>
      <c r="C124" s="54">
        <v>9080</v>
      </c>
      <c r="D124" s="118" t="s">
        <v>3308</v>
      </c>
      <c r="E124" s="54" t="s">
        <v>2882</v>
      </c>
      <c r="F124" s="79">
        <v>44705</v>
      </c>
      <c r="G124" s="54" t="s">
        <v>2843</v>
      </c>
      <c r="H124" s="72">
        <v>7.0299999999818308</v>
      </c>
      <c r="I124" s="70" t="s">
        <v>337</v>
      </c>
      <c r="J124" s="70" t="s">
        <v>135</v>
      </c>
      <c r="K124" s="71">
        <v>2.3184999999999997E-2</v>
      </c>
      <c r="L124" s="71">
        <v>2.7399999999944094E-2</v>
      </c>
      <c r="M124" s="72">
        <v>97077.675174999997</v>
      </c>
      <c r="N124" s="80">
        <v>103.18</v>
      </c>
      <c r="O124" s="72">
        <v>100.16474509399998</v>
      </c>
      <c r="P124" s="73">
        <f t="shared" si="1"/>
        <v>3.3343208993737339E-3</v>
      </c>
      <c r="Q124" s="73">
        <f>O124/'סכום נכסי הקרן'!$C$41</f>
        <v>3.2376765745749907E-4</v>
      </c>
    </row>
    <row r="125" spans="1:17">
      <c r="A125" s="69" t="s">
        <v>3219</v>
      </c>
      <c r="B125" s="70" t="s">
        <v>2844</v>
      </c>
      <c r="C125" s="54">
        <v>9019</v>
      </c>
      <c r="D125" s="118" t="s">
        <v>3308</v>
      </c>
      <c r="E125" s="54" t="s">
        <v>2882</v>
      </c>
      <c r="F125" s="79">
        <v>44651</v>
      </c>
      <c r="G125" s="54" t="s">
        <v>2843</v>
      </c>
      <c r="H125" s="72">
        <v>7.0900000000139611</v>
      </c>
      <c r="I125" s="70" t="s">
        <v>337</v>
      </c>
      <c r="J125" s="70" t="s">
        <v>135</v>
      </c>
      <c r="K125" s="71">
        <v>1.8769999999999998E-2</v>
      </c>
      <c r="L125" s="71">
        <v>3.9000000000103424E-2</v>
      </c>
      <c r="M125" s="72">
        <v>206742.544406</v>
      </c>
      <c r="N125" s="80">
        <v>93.53</v>
      </c>
      <c r="O125" s="72">
        <v>193.36630277000003</v>
      </c>
      <c r="P125" s="73">
        <f t="shared" si="1"/>
        <v>6.4368486532419816E-3</v>
      </c>
      <c r="Q125" s="73">
        <f>O125/'סכום נכסי הקרן'!$C$41</f>
        <v>6.250278460780569E-4</v>
      </c>
    </row>
    <row r="126" spans="1:17">
      <c r="A126" s="69" t="s">
        <v>3220</v>
      </c>
      <c r="B126" s="70" t="s">
        <v>2844</v>
      </c>
      <c r="C126" s="54">
        <v>4100</v>
      </c>
      <c r="D126" s="118" t="s">
        <v>3308</v>
      </c>
      <c r="E126" s="54" t="s">
        <v>461</v>
      </c>
      <c r="F126" s="79">
        <v>42052</v>
      </c>
      <c r="G126" s="54" t="s">
        <v>133</v>
      </c>
      <c r="H126" s="72">
        <v>3.970000000052937</v>
      </c>
      <c r="I126" s="70" t="s">
        <v>657</v>
      </c>
      <c r="J126" s="70" t="s">
        <v>135</v>
      </c>
      <c r="K126" s="71">
        <v>2.9779E-2</v>
      </c>
      <c r="L126" s="71">
        <v>2.0000000000240624E-2</v>
      </c>
      <c r="M126" s="72">
        <v>35321.067227</v>
      </c>
      <c r="N126" s="80">
        <v>117.66</v>
      </c>
      <c r="O126" s="72">
        <v>41.558768239999999</v>
      </c>
      <c r="P126" s="73">
        <f t="shared" si="1"/>
        <v>1.3834235724837073E-3</v>
      </c>
      <c r="Q126" s="73">
        <f>O126/'סכום נכסי הקרן'!$C$41</f>
        <v>1.3433254412275152E-4</v>
      </c>
    </row>
    <row r="127" spans="1:17">
      <c r="A127" s="69" t="s">
        <v>3221</v>
      </c>
      <c r="B127" s="70" t="s">
        <v>2853</v>
      </c>
      <c r="C127" s="54" t="s">
        <v>2917</v>
      </c>
      <c r="D127" s="118" t="s">
        <v>3308</v>
      </c>
      <c r="E127" s="54" t="s">
        <v>461</v>
      </c>
      <c r="F127" s="79">
        <v>41767</v>
      </c>
      <c r="G127" s="54" t="s">
        <v>133</v>
      </c>
      <c r="H127" s="72">
        <v>4.2499999998195799</v>
      </c>
      <c r="I127" s="70" t="s">
        <v>657</v>
      </c>
      <c r="J127" s="70" t="s">
        <v>135</v>
      </c>
      <c r="K127" s="71">
        <v>5.3499999999999999E-2</v>
      </c>
      <c r="L127" s="71">
        <v>2.509999999776279E-2</v>
      </c>
      <c r="M127" s="72">
        <v>2176.4866099999999</v>
      </c>
      <c r="N127" s="80">
        <v>127.33</v>
      </c>
      <c r="O127" s="72">
        <v>2.7713204620000007</v>
      </c>
      <c r="P127" s="73">
        <f t="shared" si="1"/>
        <v>9.2252735497274193E-5</v>
      </c>
      <c r="Q127" s="73">
        <f>O127/'סכום נכסי הקרן'!$C$41</f>
        <v>8.9578816698802914E-6</v>
      </c>
    </row>
    <row r="128" spans="1:17">
      <c r="A128" s="69" t="s">
        <v>3221</v>
      </c>
      <c r="B128" s="70" t="s">
        <v>2853</v>
      </c>
      <c r="C128" s="54" t="s">
        <v>2918</v>
      </c>
      <c r="D128" s="118" t="s">
        <v>3308</v>
      </c>
      <c r="E128" s="54" t="s">
        <v>461</v>
      </c>
      <c r="F128" s="79">
        <v>41269</v>
      </c>
      <c r="G128" s="54" t="s">
        <v>133</v>
      </c>
      <c r="H128" s="72">
        <v>4.2900000000118768</v>
      </c>
      <c r="I128" s="70" t="s">
        <v>657</v>
      </c>
      <c r="J128" s="70" t="s">
        <v>135</v>
      </c>
      <c r="K128" s="71">
        <v>5.3499999999999999E-2</v>
      </c>
      <c r="L128" s="71">
        <v>1.9299999999923156E-2</v>
      </c>
      <c r="M128" s="72">
        <v>10809.648321000001</v>
      </c>
      <c r="N128" s="80">
        <v>132.41999999999999</v>
      </c>
      <c r="O128" s="72">
        <v>14.314135926999999</v>
      </c>
      <c r="P128" s="73">
        <f t="shared" si="1"/>
        <v>4.7649422491997619E-4</v>
      </c>
      <c r="Q128" s="73">
        <f>O128/'סכום נכסי הקרן'!$C$41</f>
        <v>4.6268317792490719E-5</v>
      </c>
    </row>
    <row r="129" spans="1:17">
      <c r="A129" s="69" t="s">
        <v>3221</v>
      </c>
      <c r="B129" s="70" t="s">
        <v>2853</v>
      </c>
      <c r="C129" s="54" t="s">
        <v>2919</v>
      </c>
      <c r="D129" s="118" t="s">
        <v>3308</v>
      </c>
      <c r="E129" s="54" t="s">
        <v>461</v>
      </c>
      <c r="F129" s="79">
        <v>41767</v>
      </c>
      <c r="G129" s="54" t="s">
        <v>133</v>
      </c>
      <c r="H129" s="72">
        <v>4.2500000009221433</v>
      </c>
      <c r="I129" s="70" t="s">
        <v>657</v>
      </c>
      <c r="J129" s="70" t="s">
        <v>135</v>
      </c>
      <c r="K129" s="71">
        <v>5.3499999999999999E-2</v>
      </c>
      <c r="L129" s="71">
        <v>2.5100000003135291E-2</v>
      </c>
      <c r="M129" s="72">
        <v>1703.3374570000001</v>
      </c>
      <c r="N129" s="80">
        <v>127.33</v>
      </c>
      <c r="O129" s="72">
        <v>2.1688596320000002</v>
      </c>
      <c r="P129" s="73">
        <f t="shared" si="1"/>
        <v>7.2197797658238275E-5</v>
      </c>
      <c r="Q129" s="73">
        <f>O129/'סכום נכסי הקרן'!$C$41</f>
        <v>7.010516542000732E-6</v>
      </c>
    </row>
    <row r="130" spans="1:17">
      <c r="A130" s="69" t="s">
        <v>3221</v>
      </c>
      <c r="B130" s="70" t="s">
        <v>2853</v>
      </c>
      <c r="C130" s="54" t="s">
        <v>2920</v>
      </c>
      <c r="D130" s="118" t="s">
        <v>3308</v>
      </c>
      <c r="E130" s="54" t="s">
        <v>461</v>
      </c>
      <c r="F130" s="79">
        <v>41767</v>
      </c>
      <c r="G130" s="54" t="s">
        <v>133</v>
      </c>
      <c r="H130" s="72">
        <v>4.2499999994587423</v>
      </c>
      <c r="I130" s="70" t="s">
        <v>657</v>
      </c>
      <c r="J130" s="70" t="s">
        <v>135</v>
      </c>
      <c r="K130" s="71">
        <v>5.3499999999999999E-2</v>
      </c>
      <c r="L130" s="71">
        <v>2.5099999998628816E-2</v>
      </c>
      <c r="M130" s="72">
        <v>2176.4865169999998</v>
      </c>
      <c r="N130" s="80">
        <v>127.33</v>
      </c>
      <c r="O130" s="72">
        <v>2.7713203379999993</v>
      </c>
      <c r="P130" s="73">
        <f t="shared" si="1"/>
        <v>9.2252731369516514E-5</v>
      </c>
      <c r="Q130" s="73">
        <f>O130/'סכום נכסי הקרן'!$C$41</f>
        <v>8.9578812690687087E-6</v>
      </c>
    </row>
    <row r="131" spans="1:17">
      <c r="A131" s="69" t="s">
        <v>3221</v>
      </c>
      <c r="B131" s="70" t="s">
        <v>2853</v>
      </c>
      <c r="C131" s="54" t="s">
        <v>2921</v>
      </c>
      <c r="D131" s="118" t="s">
        <v>3308</v>
      </c>
      <c r="E131" s="54" t="s">
        <v>461</v>
      </c>
      <c r="F131" s="79">
        <v>41269</v>
      </c>
      <c r="G131" s="54" t="s">
        <v>133</v>
      </c>
      <c r="H131" s="72">
        <v>4.2899999999783018</v>
      </c>
      <c r="I131" s="70" t="s">
        <v>657</v>
      </c>
      <c r="J131" s="70" t="s">
        <v>135</v>
      </c>
      <c r="K131" s="71">
        <v>5.3499999999999999E-2</v>
      </c>
      <c r="L131" s="71">
        <v>1.9299999999598912E-2</v>
      </c>
      <c r="M131" s="72">
        <v>11485.250698</v>
      </c>
      <c r="N131" s="80">
        <v>132.41999999999999</v>
      </c>
      <c r="O131" s="72">
        <v>15.208768577000001</v>
      </c>
      <c r="P131" s="73">
        <f t="shared" si="1"/>
        <v>5.0627508583424015E-4</v>
      </c>
      <c r="Q131" s="73">
        <f>O131/'סכום נכסי הקרן'!$C$41</f>
        <v>4.9160084921770276E-5</v>
      </c>
    </row>
    <row r="132" spans="1:17">
      <c r="A132" s="69" t="s">
        <v>3221</v>
      </c>
      <c r="B132" s="70" t="s">
        <v>2853</v>
      </c>
      <c r="C132" s="54" t="s">
        <v>2922</v>
      </c>
      <c r="D132" s="118" t="s">
        <v>3308</v>
      </c>
      <c r="E132" s="54" t="s">
        <v>461</v>
      </c>
      <c r="F132" s="79">
        <v>41281</v>
      </c>
      <c r="G132" s="54" t="s">
        <v>133</v>
      </c>
      <c r="H132" s="72">
        <v>4.2800000000208822</v>
      </c>
      <c r="I132" s="70" t="s">
        <v>657</v>
      </c>
      <c r="J132" s="70" t="s">
        <v>135</v>
      </c>
      <c r="K132" s="71">
        <v>5.3499999999999999E-2</v>
      </c>
      <c r="L132" s="71">
        <v>1.940000000010441E-2</v>
      </c>
      <c r="M132" s="72">
        <v>14469.759013999999</v>
      </c>
      <c r="N132" s="80">
        <v>132.38</v>
      </c>
      <c r="O132" s="72">
        <v>19.155066470000001</v>
      </c>
      <c r="P132" s="73">
        <f t="shared" si="1"/>
        <v>6.3764090249394457E-4</v>
      </c>
      <c r="Q132" s="73">
        <f>O132/'סכום נכסי הקרן'!$C$41</f>
        <v>6.1915906575856533E-5</v>
      </c>
    </row>
    <row r="133" spans="1:17">
      <c r="A133" s="69" t="s">
        <v>3221</v>
      </c>
      <c r="B133" s="70" t="s">
        <v>2853</v>
      </c>
      <c r="C133" s="54" t="s">
        <v>2923</v>
      </c>
      <c r="D133" s="118" t="s">
        <v>3308</v>
      </c>
      <c r="E133" s="54" t="s">
        <v>461</v>
      </c>
      <c r="F133" s="79">
        <v>41767</v>
      </c>
      <c r="G133" s="54" t="s">
        <v>133</v>
      </c>
      <c r="H133" s="72">
        <v>4.2500000005379173</v>
      </c>
      <c r="I133" s="70" t="s">
        <v>657</v>
      </c>
      <c r="J133" s="70" t="s">
        <v>135</v>
      </c>
      <c r="K133" s="71">
        <v>5.3499999999999999E-2</v>
      </c>
      <c r="L133" s="71">
        <v>2.510000000101436E-2</v>
      </c>
      <c r="M133" s="72">
        <v>2555.005932</v>
      </c>
      <c r="N133" s="80">
        <v>127.33</v>
      </c>
      <c r="O133" s="72">
        <v>3.253289117</v>
      </c>
      <c r="P133" s="73">
        <f t="shared" si="1"/>
        <v>1.0829668546890758E-4</v>
      </c>
      <c r="Q133" s="73">
        <f>O133/'סכום נכסי הקרן'!$C$41</f>
        <v>1.0515773743092773E-5</v>
      </c>
    </row>
    <row r="134" spans="1:17">
      <c r="A134" s="69" t="s">
        <v>3221</v>
      </c>
      <c r="B134" s="70" t="s">
        <v>2853</v>
      </c>
      <c r="C134" s="54" t="s">
        <v>2924</v>
      </c>
      <c r="D134" s="118" t="s">
        <v>3308</v>
      </c>
      <c r="E134" s="54" t="s">
        <v>461</v>
      </c>
      <c r="F134" s="79">
        <v>41281</v>
      </c>
      <c r="G134" s="54" t="s">
        <v>133</v>
      </c>
      <c r="H134" s="72">
        <v>4.2800000000202925</v>
      </c>
      <c r="I134" s="70" t="s">
        <v>657</v>
      </c>
      <c r="J134" s="70" t="s">
        <v>135</v>
      </c>
      <c r="K134" s="71">
        <v>5.3499999999999999E-2</v>
      </c>
      <c r="L134" s="71">
        <v>1.9399999999956518E-2</v>
      </c>
      <c r="M134" s="72">
        <v>10423.131518</v>
      </c>
      <c r="N134" s="80">
        <v>132.38</v>
      </c>
      <c r="O134" s="72">
        <v>13.798141148999999</v>
      </c>
      <c r="P134" s="73">
        <f t="shared" si="1"/>
        <v>4.5931760084292684E-4</v>
      </c>
      <c r="Q134" s="73">
        <f>O134/'סכום נכסי הקרן'!$C$41</f>
        <v>4.4600441331800064E-5</v>
      </c>
    </row>
    <row r="135" spans="1:17">
      <c r="A135" s="69" t="s">
        <v>3221</v>
      </c>
      <c r="B135" s="70" t="s">
        <v>2853</v>
      </c>
      <c r="C135" s="54" t="s">
        <v>2925</v>
      </c>
      <c r="D135" s="118" t="s">
        <v>3308</v>
      </c>
      <c r="E135" s="54" t="s">
        <v>461</v>
      </c>
      <c r="F135" s="79">
        <v>41767</v>
      </c>
      <c r="G135" s="54" t="s">
        <v>133</v>
      </c>
      <c r="H135" s="72">
        <v>4.2500000008489858</v>
      </c>
      <c r="I135" s="70" t="s">
        <v>657</v>
      </c>
      <c r="J135" s="70" t="s">
        <v>135</v>
      </c>
      <c r="K135" s="71">
        <v>5.3499999999999999E-2</v>
      </c>
      <c r="L135" s="71">
        <v>2.5100000002829956E-2</v>
      </c>
      <c r="M135" s="72">
        <v>2081.3795890000001</v>
      </c>
      <c r="N135" s="80">
        <v>127.33</v>
      </c>
      <c r="O135" s="72">
        <v>2.6502206749999999</v>
      </c>
      <c r="P135" s="73">
        <f t="shared" si="1"/>
        <v>8.8221521217989838E-5</v>
      </c>
      <c r="Q135" s="73">
        <f>O135/'סכום נכסי הקרן'!$C$41</f>
        <v>8.5664445996935975E-6</v>
      </c>
    </row>
    <row r="136" spans="1:17">
      <c r="A136" s="69" t="s">
        <v>3221</v>
      </c>
      <c r="B136" s="70" t="s">
        <v>2853</v>
      </c>
      <c r="C136" s="54" t="s">
        <v>2926</v>
      </c>
      <c r="D136" s="118" t="s">
        <v>3308</v>
      </c>
      <c r="E136" s="54" t="s">
        <v>461</v>
      </c>
      <c r="F136" s="79">
        <v>41281</v>
      </c>
      <c r="G136" s="54" t="s">
        <v>133</v>
      </c>
      <c r="H136" s="72">
        <v>4.2799999998768961</v>
      </c>
      <c r="I136" s="70" t="s">
        <v>657</v>
      </c>
      <c r="J136" s="70" t="s">
        <v>135</v>
      </c>
      <c r="K136" s="71">
        <v>5.3499999999999999E-2</v>
      </c>
      <c r="L136" s="71">
        <v>1.9399999999444827E-2</v>
      </c>
      <c r="M136" s="72">
        <v>12517.976933</v>
      </c>
      <c r="N136" s="80">
        <v>132.38</v>
      </c>
      <c r="O136" s="72">
        <v>16.571297417999997</v>
      </c>
      <c r="P136" s="73">
        <f t="shared" si="1"/>
        <v>5.5163144735926835E-4</v>
      </c>
      <c r="Q136" s="73">
        <f>O136/'סכום נכסי הקרן'!$C$41</f>
        <v>5.3564256975069646E-5</v>
      </c>
    </row>
    <row r="137" spans="1:17">
      <c r="A137" s="69" t="s">
        <v>3223</v>
      </c>
      <c r="B137" s="70" t="s">
        <v>2853</v>
      </c>
      <c r="C137" s="54">
        <v>7127</v>
      </c>
      <c r="D137" s="118" t="s">
        <v>3308</v>
      </c>
      <c r="E137" s="54" t="s">
        <v>2882</v>
      </c>
      <c r="F137" s="79">
        <v>43631</v>
      </c>
      <c r="G137" s="54" t="s">
        <v>2843</v>
      </c>
      <c r="H137" s="72">
        <v>4.7199999999846298</v>
      </c>
      <c r="I137" s="70" t="s">
        <v>337</v>
      </c>
      <c r="J137" s="70" t="s">
        <v>135</v>
      </c>
      <c r="K137" s="71">
        <v>3.1E-2</v>
      </c>
      <c r="L137" s="71">
        <v>2.6699999999899301E-2</v>
      </c>
      <c r="M137" s="72">
        <v>66358.995047000004</v>
      </c>
      <c r="N137" s="80">
        <v>113.73</v>
      </c>
      <c r="O137" s="72">
        <v>75.470083027999991</v>
      </c>
      <c r="P137" s="73">
        <f t="shared" ref="P137:P199" si="2">IFERROR(O137/$O$8,0)</f>
        <v>2.5122758998845094E-3</v>
      </c>
      <c r="Q137" s="73">
        <f>O137/'סכום נכסי הקרן'!$C$41</f>
        <v>2.439458311122103E-4</v>
      </c>
    </row>
    <row r="138" spans="1:17">
      <c r="A138" s="69" t="s">
        <v>3223</v>
      </c>
      <c r="B138" s="70" t="s">
        <v>2853</v>
      </c>
      <c r="C138" s="54">
        <v>7128</v>
      </c>
      <c r="D138" s="118" t="s">
        <v>3308</v>
      </c>
      <c r="E138" s="54" t="s">
        <v>2882</v>
      </c>
      <c r="F138" s="79">
        <v>43634</v>
      </c>
      <c r="G138" s="54" t="s">
        <v>2843</v>
      </c>
      <c r="H138" s="72">
        <v>4.7400000000663587</v>
      </c>
      <c r="I138" s="70" t="s">
        <v>337</v>
      </c>
      <c r="J138" s="70" t="s">
        <v>135</v>
      </c>
      <c r="K138" s="71">
        <v>2.4900000000000002E-2</v>
      </c>
      <c r="L138" s="71">
        <v>2.680000000049769E-2</v>
      </c>
      <c r="M138" s="72">
        <v>27876.857057000001</v>
      </c>
      <c r="N138" s="80">
        <v>112.44</v>
      </c>
      <c r="O138" s="72">
        <v>31.344736407999999</v>
      </c>
      <c r="P138" s="73">
        <f t="shared" si="2"/>
        <v>1.0434151216825258E-3</v>
      </c>
      <c r="Q138" s="73">
        <f>O138/'סכום נכסי הקרן'!$C$41</f>
        <v>1.0131720368196544E-4</v>
      </c>
    </row>
    <row r="139" spans="1:17">
      <c r="A139" s="69" t="s">
        <v>3223</v>
      </c>
      <c r="B139" s="70" t="s">
        <v>2853</v>
      </c>
      <c r="C139" s="54">
        <v>7130</v>
      </c>
      <c r="D139" s="118" t="s">
        <v>3308</v>
      </c>
      <c r="E139" s="54" t="s">
        <v>2882</v>
      </c>
      <c r="F139" s="79">
        <v>43634</v>
      </c>
      <c r="G139" s="54" t="s">
        <v>2843</v>
      </c>
      <c r="H139" s="72">
        <v>4.9900000000786147</v>
      </c>
      <c r="I139" s="70" t="s">
        <v>337</v>
      </c>
      <c r="J139" s="70" t="s">
        <v>135</v>
      </c>
      <c r="K139" s="71">
        <v>3.6000000000000004E-2</v>
      </c>
      <c r="L139" s="71">
        <v>2.7100000000601178E-2</v>
      </c>
      <c r="M139" s="72">
        <v>18548.615817999998</v>
      </c>
      <c r="N139" s="80">
        <v>116.58</v>
      </c>
      <c r="O139" s="72">
        <v>21.623976470000006</v>
      </c>
      <c r="P139" s="73">
        <f t="shared" si="2"/>
        <v>7.1982688723285979E-4</v>
      </c>
      <c r="Q139" s="73">
        <f>O139/'סכום נכסי הקרן'!$C$41</f>
        <v>6.9896291355184224E-5</v>
      </c>
    </row>
    <row r="140" spans="1:17">
      <c r="A140" s="69" t="s">
        <v>3224</v>
      </c>
      <c r="B140" s="70" t="s">
        <v>2853</v>
      </c>
      <c r="C140" s="54" t="s">
        <v>2928</v>
      </c>
      <c r="D140" s="118" t="s">
        <v>3308</v>
      </c>
      <c r="E140" s="54" t="s">
        <v>2882</v>
      </c>
      <c r="F140" s="79">
        <v>45273</v>
      </c>
      <c r="G140" s="54" t="s">
        <v>2843</v>
      </c>
      <c r="H140" s="72">
        <v>3.5300000000216896</v>
      </c>
      <c r="I140" s="70" t="s">
        <v>131</v>
      </c>
      <c r="J140" s="70" t="s">
        <v>135</v>
      </c>
      <c r="K140" s="71">
        <v>6.9500000000000006E-2</v>
      </c>
      <c r="L140" s="71">
        <v>7.0800000000458885E-2</v>
      </c>
      <c r="M140" s="72">
        <v>55669.682630000003</v>
      </c>
      <c r="N140" s="80">
        <v>100.21</v>
      </c>
      <c r="O140" s="72">
        <v>55.786591342999998</v>
      </c>
      <c r="P140" s="73">
        <f t="shared" si="2"/>
        <v>1.8570445843517551E-3</v>
      </c>
      <c r="Q140" s="73">
        <f>O140/'סכום נכסי הקרן'!$C$41</f>
        <v>1.803218685347989E-4</v>
      </c>
    </row>
    <row r="141" spans="1:17">
      <c r="A141" s="69" t="s">
        <v>3224</v>
      </c>
      <c r="B141" s="70" t="s">
        <v>2853</v>
      </c>
      <c r="C141" s="54" t="s">
        <v>2929</v>
      </c>
      <c r="D141" s="118" t="s">
        <v>3308</v>
      </c>
      <c r="E141" s="54" t="s">
        <v>2882</v>
      </c>
      <c r="F141" s="79">
        <v>45273</v>
      </c>
      <c r="G141" s="54" t="s">
        <v>2843</v>
      </c>
      <c r="H141" s="72">
        <v>4.7300000000472142</v>
      </c>
      <c r="I141" s="70" t="s">
        <v>131</v>
      </c>
      <c r="J141" s="70" t="s">
        <v>135</v>
      </c>
      <c r="K141" s="71">
        <v>6.9500000000000006E-2</v>
      </c>
      <c r="L141" s="71">
        <v>7.0500000000562071E-2</v>
      </c>
      <c r="M141" s="72">
        <v>44297.263069000001</v>
      </c>
      <c r="N141" s="80">
        <v>100.41</v>
      </c>
      <c r="O141" s="72">
        <v>44.478883729999993</v>
      </c>
      <c r="P141" s="73">
        <f t="shared" si="2"/>
        <v>1.4806294516356445E-3</v>
      </c>
      <c r="Q141" s="73">
        <f>O141/'סכום נכסי הקרן'!$C$41</f>
        <v>1.4377138361478442E-4</v>
      </c>
    </row>
    <row r="142" spans="1:17">
      <c r="A142" s="69" t="s">
        <v>3217</v>
      </c>
      <c r="B142" s="70" t="s">
        <v>2844</v>
      </c>
      <c r="C142" s="54">
        <v>2378</v>
      </c>
      <c r="D142" s="118" t="s">
        <v>3308</v>
      </c>
      <c r="E142" s="54" t="s">
        <v>461</v>
      </c>
      <c r="F142" s="79">
        <v>40489</v>
      </c>
      <c r="G142" s="54" t="s">
        <v>133</v>
      </c>
      <c r="H142" s="72">
        <v>1.6099999999985075</v>
      </c>
      <c r="I142" s="70" t="s">
        <v>337</v>
      </c>
      <c r="J142" s="70" t="s">
        <v>135</v>
      </c>
      <c r="K142" s="71">
        <v>5.7000000000000002E-2</v>
      </c>
      <c r="L142" s="71">
        <v>2.0199999999771168E-2</v>
      </c>
      <c r="M142" s="72">
        <v>16012.562253</v>
      </c>
      <c r="N142" s="80">
        <v>125.54</v>
      </c>
      <c r="O142" s="72">
        <v>20.102170723</v>
      </c>
      <c r="P142" s="73">
        <f t="shared" si="2"/>
        <v>6.6916845744054837E-4</v>
      </c>
      <c r="Q142" s="73">
        <f>O142/'סכום נכסי הקרן'!$C$41</f>
        <v>6.4977280366346145E-5</v>
      </c>
    </row>
    <row r="143" spans="1:17">
      <c r="A143" s="69" t="s">
        <v>3225</v>
      </c>
      <c r="B143" s="70" t="s">
        <v>2853</v>
      </c>
      <c r="C143" s="54" t="s">
        <v>2930</v>
      </c>
      <c r="D143" s="118" t="s">
        <v>3308</v>
      </c>
      <c r="E143" s="54" t="s">
        <v>530</v>
      </c>
      <c r="F143" s="79">
        <v>43801</v>
      </c>
      <c r="G143" s="54" t="s">
        <v>316</v>
      </c>
      <c r="H143" s="72">
        <v>4.5700000000003476</v>
      </c>
      <c r="I143" s="70" t="s">
        <v>320</v>
      </c>
      <c r="J143" s="70" t="s">
        <v>136</v>
      </c>
      <c r="K143" s="71">
        <v>2.3629999999999998E-2</v>
      </c>
      <c r="L143" s="71">
        <v>5.4200000000002552E-2</v>
      </c>
      <c r="M143" s="72">
        <v>155702.42745700001</v>
      </c>
      <c r="N143" s="80">
        <v>87.31</v>
      </c>
      <c r="O143" s="72">
        <v>545.35211603300002</v>
      </c>
      <c r="P143" s="73">
        <f t="shared" si="2"/>
        <v>1.8153881950181742E-2</v>
      </c>
      <c r="Q143" s="73">
        <f>O143/'סכום נכסי הקרן'!$C$41</f>
        <v>1.7627696943849289E-3</v>
      </c>
    </row>
    <row r="144" spans="1:17">
      <c r="A144" s="69" t="s">
        <v>3226</v>
      </c>
      <c r="B144" s="70" t="s">
        <v>2853</v>
      </c>
      <c r="C144" s="54">
        <v>9365</v>
      </c>
      <c r="D144" s="118" t="s">
        <v>3308</v>
      </c>
      <c r="E144" s="54" t="s">
        <v>301</v>
      </c>
      <c r="F144" s="79">
        <v>44906</v>
      </c>
      <c r="G144" s="54" t="s">
        <v>2843</v>
      </c>
      <c r="H144" s="72">
        <v>1.7600000010389161</v>
      </c>
      <c r="I144" s="70" t="s">
        <v>337</v>
      </c>
      <c r="J144" s="70" t="s">
        <v>135</v>
      </c>
      <c r="K144" s="71">
        <v>7.6799999999999993E-2</v>
      </c>
      <c r="L144" s="71">
        <v>7.680000002890898E-2</v>
      </c>
      <c r="M144" s="72">
        <v>879.90670299999999</v>
      </c>
      <c r="N144" s="80">
        <v>100.64</v>
      </c>
      <c r="O144" s="72">
        <v>0.88553808300000003</v>
      </c>
      <c r="P144" s="73">
        <f t="shared" si="2"/>
        <v>2.9478117620798712E-5</v>
      </c>
      <c r="Q144" s="73">
        <f>O144/'סכום נכסי הקרן'!$C$41</f>
        <v>2.8623702925939824E-6</v>
      </c>
    </row>
    <row r="145" spans="1:17">
      <c r="A145" s="69" t="s">
        <v>3226</v>
      </c>
      <c r="B145" s="70" t="s">
        <v>2853</v>
      </c>
      <c r="C145" s="54">
        <v>9509</v>
      </c>
      <c r="D145" s="118" t="s">
        <v>3308</v>
      </c>
      <c r="E145" s="54" t="s">
        <v>301</v>
      </c>
      <c r="F145" s="79">
        <v>44991</v>
      </c>
      <c r="G145" s="54" t="s">
        <v>2843</v>
      </c>
      <c r="H145" s="72">
        <v>1.7699999999956881</v>
      </c>
      <c r="I145" s="70" t="s">
        <v>337</v>
      </c>
      <c r="J145" s="70" t="s">
        <v>135</v>
      </c>
      <c r="K145" s="71">
        <v>7.6799999999999993E-2</v>
      </c>
      <c r="L145" s="71">
        <v>7.309999999941677E-2</v>
      </c>
      <c r="M145" s="72">
        <v>43516.444552000001</v>
      </c>
      <c r="N145" s="80">
        <v>101.26</v>
      </c>
      <c r="O145" s="72">
        <v>44.064756847000005</v>
      </c>
      <c r="P145" s="73">
        <f t="shared" si="2"/>
        <v>1.4668438435388683E-3</v>
      </c>
      <c r="Q145" s="73">
        <f>O145/'סכום נכסי הקרן'!$C$41</f>
        <v>1.4243277999059255E-4</v>
      </c>
    </row>
    <row r="146" spans="1:17">
      <c r="A146" s="69" t="s">
        <v>3226</v>
      </c>
      <c r="B146" s="70" t="s">
        <v>2853</v>
      </c>
      <c r="C146" s="54">
        <v>9316</v>
      </c>
      <c r="D146" s="118" t="s">
        <v>3308</v>
      </c>
      <c r="E146" s="54" t="s">
        <v>301</v>
      </c>
      <c r="F146" s="79">
        <v>44885</v>
      </c>
      <c r="G146" s="54" t="s">
        <v>2843</v>
      </c>
      <c r="H146" s="72">
        <v>1.7599999999994125</v>
      </c>
      <c r="I146" s="70" t="s">
        <v>337</v>
      </c>
      <c r="J146" s="70" t="s">
        <v>135</v>
      </c>
      <c r="K146" s="71">
        <v>7.6799999999999993E-2</v>
      </c>
      <c r="L146" s="71">
        <v>8.0899999999976491E-2</v>
      </c>
      <c r="M146" s="72">
        <v>340434.02566200006</v>
      </c>
      <c r="N146" s="80">
        <v>99.97</v>
      </c>
      <c r="O146" s="72">
        <v>340.33193661999996</v>
      </c>
      <c r="P146" s="73">
        <f t="shared" si="2"/>
        <v>1.1329094762148779E-2</v>
      </c>
      <c r="Q146" s="73">
        <f>O146/'סכום נכסי הקרן'!$C$41</f>
        <v>1.1000724234262729E-3</v>
      </c>
    </row>
    <row r="147" spans="1:17">
      <c r="A147" s="69" t="s">
        <v>3227</v>
      </c>
      <c r="B147" s="70" t="s">
        <v>2853</v>
      </c>
      <c r="C147" s="54" t="s">
        <v>2931</v>
      </c>
      <c r="D147" s="118" t="s">
        <v>3308</v>
      </c>
      <c r="E147" s="54" t="s">
        <v>547</v>
      </c>
      <c r="F147" s="79">
        <v>45015</v>
      </c>
      <c r="G147" s="54" t="s">
        <v>133</v>
      </c>
      <c r="H147" s="72">
        <v>4.9700000000067899</v>
      </c>
      <c r="I147" s="70" t="s">
        <v>320</v>
      </c>
      <c r="J147" s="70" t="s">
        <v>135</v>
      </c>
      <c r="K147" s="71">
        <v>4.4999999999999998E-2</v>
      </c>
      <c r="L147" s="71">
        <v>3.7100000000030338E-2</v>
      </c>
      <c r="M147" s="72">
        <v>64998.617717000001</v>
      </c>
      <c r="N147" s="80">
        <v>106.49</v>
      </c>
      <c r="O147" s="72">
        <v>69.217024248999991</v>
      </c>
      <c r="P147" s="73">
        <f t="shared" si="2"/>
        <v>2.3041217778701655E-3</v>
      </c>
      <c r="Q147" s="73">
        <f>O147/'סכום נכסי הקרן'!$C$41</f>
        <v>2.2373374759998308E-4</v>
      </c>
    </row>
    <row r="148" spans="1:17">
      <c r="A148" s="69" t="s">
        <v>3228</v>
      </c>
      <c r="B148" s="70" t="s">
        <v>2853</v>
      </c>
      <c r="C148" s="54" t="s">
        <v>2932</v>
      </c>
      <c r="D148" s="118" t="s">
        <v>3308</v>
      </c>
      <c r="E148" s="54" t="s">
        <v>547</v>
      </c>
      <c r="F148" s="79">
        <v>44074</v>
      </c>
      <c r="G148" s="54" t="s">
        <v>133</v>
      </c>
      <c r="H148" s="72">
        <v>8.6000000000569656</v>
      </c>
      <c r="I148" s="70" t="s">
        <v>657</v>
      </c>
      <c r="J148" s="70" t="s">
        <v>135</v>
      </c>
      <c r="K148" s="71">
        <v>2.35E-2</v>
      </c>
      <c r="L148" s="71">
        <v>4.0900000000318487E-2</v>
      </c>
      <c r="M148" s="72">
        <v>80307.386146000004</v>
      </c>
      <c r="N148" s="80">
        <v>96.18</v>
      </c>
      <c r="O148" s="72">
        <v>77.239642906</v>
      </c>
      <c r="P148" s="73">
        <f t="shared" si="2"/>
        <v>2.5711816603731074E-3</v>
      </c>
      <c r="Q148" s="73">
        <f>O148/'סכום נכסי הקרן'!$C$41</f>
        <v>2.4966567052170689E-4</v>
      </c>
    </row>
    <row r="149" spans="1:17">
      <c r="A149" s="69" t="s">
        <v>3228</v>
      </c>
      <c r="B149" s="70" t="s">
        <v>2853</v>
      </c>
      <c r="C149" s="54" t="s">
        <v>2933</v>
      </c>
      <c r="D149" s="118" t="s">
        <v>3308</v>
      </c>
      <c r="E149" s="54" t="s">
        <v>547</v>
      </c>
      <c r="F149" s="79">
        <v>44189</v>
      </c>
      <c r="G149" s="54" t="s">
        <v>133</v>
      </c>
      <c r="H149" s="72">
        <v>8.5000000000521823</v>
      </c>
      <c r="I149" s="70" t="s">
        <v>657</v>
      </c>
      <c r="J149" s="70" t="s">
        <v>135</v>
      </c>
      <c r="K149" s="71">
        <v>2.4700000000000003E-2</v>
      </c>
      <c r="L149" s="71">
        <v>4.330000000021917E-2</v>
      </c>
      <c r="M149" s="72">
        <v>10046.894274</v>
      </c>
      <c r="N149" s="80">
        <v>95.37</v>
      </c>
      <c r="O149" s="72">
        <v>9.5817237629999994</v>
      </c>
      <c r="P149" s="73">
        <f t="shared" si="2"/>
        <v>3.1895994708532033E-4</v>
      </c>
      <c r="Q149" s="73">
        <f>O149/'סכום נכסי הקרן'!$C$41</f>
        <v>3.0971498547118971E-5</v>
      </c>
    </row>
    <row r="150" spans="1:17">
      <c r="A150" s="69" t="s">
        <v>3228</v>
      </c>
      <c r="B150" s="70" t="s">
        <v>2853</v>
      </c>
      <c r="C150" s="54" t="s">
        <v>2934</v>
      </c>
      <c r="D150" s="118" t="s">
        <v>3308</v>
      </c>
      <c r="E150" s="54" t="s">
        <v>547</v>
      </c>
      <c r="F150" s="79">
        <v>44322</v>
      </c>
      <c r="G150" s="54" t="s">
        <v>133</v>
      </c>
      <c r="H150" s="72">
        <v>8.4099999999528254</v>
      </c>
      <c r="I150" s="70" t="s">
        <v>657</v>
      </c>
      <c r="J150" s="70" t="s">
        <v>135</v>
      </c>
      <c r="K150" s="71">
        <v>2.5600000000000001E-2</v>
      </c>
      <c r="L150" s="71">
        <v>4.5899999999778007E-2</v>
      </c>
      <c r="M150" s="72">
        <v>46249.884030000001</v>
      </c>
      <c r="N150" s="80">
        <v>93.5</v>
      </c>
      <c r="O150" s="72">
        <v>43.243640643999996</v>
      </c>
      <c r="P150" s="73">
        <f t="shared" si="2"/>
        <v>1.4395102251693714E-3</v>
      </c>
      <c r="Q150" s="73">
        <f>O150/'סכום נכסי הקרן'!$C$41</f>
        <v>1.3977864385420825E-4</v>
      </c>
    </row>
    <row r="151" spans="1:17">
      <c r="A151" s="69" t="s">
        <v>3228</v>
      </c>
      <c r="B151" s="70" t="s">
        <v>2853</v>
      </c>
      <c r="C151" s="54" t="s">
        <v>2935</v>
      </c>
      <c r="D151" s="118" t="s">
        <v>3308</v>
      </c>
      <c r="E151" s="54" t="s">
        <v>547</v>
      </c>
      <c r="F151" s="79">
        <v>44418</v>
      </c>
      <c r="G151" s="54" t="s">
        <v>133</v>
      </c>
      <c r="H151" s="72">
        <v>8.5300000000621452</v>
      </c>
      <c r="I151" s="70" t="s">
        <v>657</v>
      </c>
      <c r="J151" s="70" t="s">
        <v>135</v>
      </c>
      <c r="K151" s="71">
        <v>2.2700000000000001E-2</v>
      </c>
      <c r="L151" s="71">
        <v>4.4300000000289372E-2</v>
      </c>
      <c r="M151" s="72">
        <v>46091.416061000004</v>
      </c>
      <c r="N151" s="80">
        <v>91.47</v>
      </c>
      <c r="O151" s="72">
        <v>42.159817746000002</v>
      </c>
      <c r="P151" s="73">
        <f t="shared" si="2"/>
        <v>1.4034315296500069E-3</v>
      </c>
      <c r="Q151" s="73">
        <f>O151/'סכום נכסי הקרן'!$C$41</f>
        <v>1.3627534735547562E-4</v>
      </c>
    </row>
    <row r="152" spans="1:17">
      <c r="A152" s="69" t="s">
        <v>3228</v>
      </c>
      <c r="B152" s="70" t="s">
        <v>2853</v>
      </c>
      <c r="C152" s="54" t="s">
        <v>2936</v>
      </c>
      <c r="D152" s="118" t="s">
        <v>3308</v>
      </c>
      <c r="E152" s="54" t="s">
        <v>547</v>
      </c>
      <c r="F152" s="79">
        <v>44530</v>
      </c>
      <c r="G152" s="54" t="s">
        <v>133</v>
      </c>
      <c r="H152" s="72">
        <v>8.5699999999597658</v>
      </c>
      <c r="I152" s="70" t="s">
        <v>657</v>
      </c>
      <c r="J152" s="70" t="s">
        <v>135</v>
      </c>
      <c r="K152" s="71">
        <v>1.7899999999999999E-2</v>
      </c>
      <c r="L152" s="71">
        <v>4.7099999999728651E-2</v>
      </c>
      <c r="M152" s="72">
        <v>37979.857336000001</v>
      </c>
      <c r="N152" s="80">
        <v>84.42</v>
      </c>
      <c r="O152" s="72">
        <v>32.062596497000001</v>
      </c>
      <c r="P152" s="73">
        <f t="shared" si="2"/>
        <v>1.0673115125267568E-3</v>
      </c>
      <c r="Q152" s="73">
        <f>O152/'סכום נכסי הקרן'!$C$41</f>
        <v>1.0363757977017539E-4</v>
      </c>
    </row>
    <row r="153" spans="1:17">
      <c r="A153" s="69" t="s">
        <v>3228</v>
      </c>
      <c r="B153" s="70" t="s">
        <v>2853</v>
      </c>
      <c r="C153" s="54" t="s">
        <v>2937</v>
      </c>
      <c r="D153" s="118" t="s">
        <v>3308</v>
      </c>
      <c r="E153" s="54" t="s">
        <v>547</v>
      </c>
      <c r="F153" s="79">
        <v>44612</v>
      </c>
      <c r="G153" s="54" t="s">
        <v>133</v>
      </c>
      <c r="H153" s="72">
        <v>8.4099999999159643</v>
      </c>
      <c r="I153" s="70" t="s">
        <v>657</v>
      </c>
      <c r="J153" s="70" t="s">
        <v>135</v>
      </c>
      <c r="K153" s="71">
        <v>2.3599999999999999E-2</v>
      </c>
      <c r="L153" s="71">
        <v>4.77999999994973E-2</v>
      </c>
      <c r="M153" s="72">
        <v>44540.237242000003</v>
      </c>
      <c r="N153" s="80">
        <v>88.43</v>
      </c>
      <c r="O153" s="72">
        <v>39.386932890999994</v>
      </c>
      <c r="P153" s="73">
        <f t="shared" si="2"/>
        <v>1.3111267180627884E-3</v>
      </c>
      <c r="Q153" s="73">
        <f>O153/'סכום נכסי הקרן'!$C$41</f>
        <v>1.2731240901763815E-4</v>
      </c>
    </row>
    <row r="154" spans="1:17">
      <c r="A154" s="69" t="s">
        <v>3228</v>
      </c>
      <c r="B154" s="70" t="s">
        <v>2853</v>
      </c>
      <c r="C154" s="54" t="s">
        <v>2938</v>
      </c>
      <c r="D154" s="118" t="s">
        <v>3308</v>
      </c>
      <c r="E154" s="54" t="s">
        <v>547</v>
      </c>
      <c r="F154" s="79">
        <v>44662</v>
      </c>
      <c r="G154" s="54" t="s">
        <v>133</v>
      </c>
      <c r="H154" s="72">
        <v>8.4499999999637261</v>
      </c>
      <c r="I154" s="70" t="s">
        <v>657</v>
      </c>
      <c r="J154" s="70" t="s">
        <v>135</v>
      </c>
      <c r="K154" s="71">
        <v>2.4E-2</v>
      </c>
      <c r="L154" s="71">
        <v>4.5699999999848313E-2</v>
      </c>
      <c r="M154" s="72">
        <v>50727.840688999997</v>
      </c>
      <c r="N154" s="80">
        <v>89.67</v>
      </c>
      <c r="O154" s="72">
        <v>45.487657417000001</v>
      </c>
      <c r="P154" s="73">
        <f t="shared" si="2"/>
        <v>1.5142098813980911E-3</v>
      </c>
      <c r="Q154" s="73">
        <f>O154/'סכום נכסי הקרן'!$C$41</f>
        <v>1.4703209468870819E-4</v>
      </c>
    </row>
    <row r="155" spans="1:17">
      <c r="A155" s="69" t="s">
        <v>3228</v>
      </c>
      <c r="B155" s="70" t="s">
        <v>2853</v>
      </c>
      <c r="C155" s="54" t="s">
        <v>2939</v>
      </c>
      <c r="D155" s="118" t="s">
        <v>3308</v>
      </c>
      <c r="E155" s="54" t="s">
        <v>547</v>
      </c>
      <c r="F155" s="79">
        <v>45197</v>
      </c>
      <c r="G155" s="54" t="s">
        <v>133</v>
      </c>
      <c r="H155" s="72">
        <v>8.1999999949213667</v>
      </c>
      <c r="I155" s="70" t="s">
        <v>657</v>
      </c>
      <c r="J155" s="70" t="s">
        <v>135</v>
      </c>
      <c r="K155" s="71">
        <v>4.1200000000000001E-2</v>
      </c>
      <c r="L155" s="71">
        <v>4.1399999975876491E-2</v>
      </c>
      <c r="M155" s="72">
        <v>783.77298499999995</v>
      </c>
      <c r="N155" s="80">
        <v>100.49</v>
      </c>
      <c r="O155" s="72">
        <v>0.78761348499999995</v>
      </c>
      <c r="P155" s="73">
        <f t="shared" si="2"/>
        <v>2.6218367562354944E-5</v>
      </c>
      <c r="Q155" s="73">
        <f>O155/'סכום נכסי הקרן'!$C$41</f>
        <v>2.5458435778085178E-6</v>
      </c>
    </row>
    <row r="156" spans="1:17">
      <c r="A156" s="69" t="s">
        <v>3228</v>
      </c>
      <c r="B156" s="70" t="s">
        <v>2853</v>
      </c>
      <c r="C156" s="54" t="s">
        <v>2940</v>
      </c>
      <c r="D156" s="118" t="s">
        <v>3308</v>
      </c>
      <c r="E156" s="54" t="s">
        <v>547</v>
      </c>
      <c r="F156" s="79">
        <v>45197</v>
      </c>
      <c r="G156" s="54" t="s">
        <v>133</v>
      </c>
      <c r="H156" s="72">
        <v>8.1999999998580773</v>
      </c>
      <c r="I156" s="70" t="s">
        <v>657</v>
      </c>
      <c r="J156" s="70" t="s">
        <v>135</v>
      </c>
      <c r="K156" s="71">
        <v>4.1200000000000001E-2</v>
      </c>
      <c r="L156" s="71">
        <v>4.1399999999173501E-2</v>
      </c>
      <c r="M156" s="72">
        <v>23839.761665999995</v>
      </c>
      <c r="N156" s="80">
        <v>100.49</v>
      </c>
      <c r="O156" s="72">
        <v>23.956576606999999</v>
      </c>
      <c r="P156" s="73">
        <f t="shared" si="2"/>
        <v>7.9747533908467816E-4</v>
      </c>
      <c r="Q156" s="73">
        <f>O156/'סכום נכסי הקרן'!$C$41</f>
        <v>7.7436074753352809E-5</v>
      </c>
    </row>
    <row r="157" spans="1:17">
      <c r="A157" s="69" t="s">
        <v>3229</v>
      </c>
      <c r="B157" s="70" t="s">
        <v>2844</v>
      </c>
      <c r="C157" s="54">
        <v>7490</v>
      </c>
      <c r="D157" s="118" t="s">
        <v>3308</v>
      </c>
      <c r="E157" s="54" t="s">
        <v>301</v>
      </c>
      <c r="F157" s="79">
        <v>43899</v>
      </c>
      <c r="G157" s="54" t="s">
        <v>2843</v>
      </c>
      <c r="H157" s="72">
        <v>3.279999999992159</v>
      </c>
      <c r="I157" s="70" t="s">
        <v>131</v>
      </c>
      <c r="J157" s="70" t="s">
        <v>135</v>
      </c>
      <c r="K157" s="71">
        <v>2.3889999999999998E-2</v>
      </c>
      <c r="L157" s="71">
        <v>4.7399999999836975E-2</v>
      </c>
      <c r="M157" s="72">
        <v>104475.720522</v>
      </c>
      <c r="N157" s="80">
        <v>92.77</v>
      </c>
      <c r="O157" s="72">
        <v>96.922120916999987</v>
      </c>
      <c r="P157" s="73">
        <f t="shared" si="2"/>
        <v>3.2263792323526763E-3</v>
      </c>
      <c r="Q157" s="73">
        <f>O157/'סכום נכסי הקרן'!$C$41</f>
        <v>3.1328635654851063E-4</v>
      </c>
    </row>
    <row r="158" spans="1:17">
      <c r="A158" s="69" t="s">
        <v>3229</v>
      </c>
      <c r="B158" s="70" t="s">
        <v>2844</v>
      </c>
      <c r="C158" s="54">
        <v>7491</v>
      </c>
      <c r="D158" s="118" t="s">
        <v>3308</v>
      </c>
      <c r="E158" s="54" t="s">
        <v>301</v>
      </c>
      <c r="F158" s="79">
        <v>43899</v>
      </c>
      <c r="G158" s="54" t="s">
        <v>2843</v>
      </c>
      <c r="H158" s="72">
        <v>3.390000000013099</v>
      </c>
      <c r="I158" s="70" t="s">
        <v>131</v>
      </c>
      <c r="J158" s="70" t="s">
        <v>135</v>
      </c>
      <c r="K158" s="71">
        <v>1.2969999999999999E-2</v>
      </c>
      <c r="L158" s="71">
        <v>2.1200000000154807E-2</v>
      </c>
      <c r="M158" s="72">
        <v>62105.820290000003</v>
      </c>
      <c r="N158" s="80">
        <v>108.17</v>
      </c>
      <c r="O158" s="72">
        <v>67.179866508000003</v>
      </c>
      <c r="P158" s="73">
        <f t="shared" si="2"/>
        <v>2.2363081212311681E-3</v>
      </c>
      <c r="Q158" s="73">
        <f>O158/'סכום נכסי הקרן'!$C$41</f>
        <v>2.1714893785423868E-4</v>
      </c>
    </row>
    <row r="159" spans="1:17">
      <c r="A159" s="69" t="s">
        <v>3230</v>
      </c>
      <c r="B159" s="70" t="s">
        <v>2853</v>
      </c>
      <c r="C159" s="54" t="s">
        <v>2941</v>
      </c>
      <c r="D159" s="118" t="s">
        <v>3308</v>
      </c>
      <c r="E159" s="54" t="s">
        <v>547</v>
      </c>
      <c r="F159" s="79">
        <v>43924</v>
      </c>
      <c r="G159" s="54" t="s">
        <v>133</v>
      </c>
      <c r="H159" s="72">
        <v>7.8000000001738776</v>
      </c>
      <c r="I159" s="70" t="s">
        <v>657</v>
      </c>
      <c r="J159" s="70" t="s">
        <v>135</v>
      </c>
      <c r="K159" s="71">
        <v>2.7900000000000001E-2</v>
      </c>
      <c r="L159" s="71">
        <v>3.1900000000304289E-2</v>
      </c>
      <c r="M159" s="72">
        <v>10625.782105</v>
      </c>
      <c r="N159" s="80">
        <v>108.25</v>
      </c>
      <c r="O159" s="72">
        <v>11.502408435</v>
      </c>
      <c r="P159" s="73">
        <f t="shared" si="2"/>
        <v>3.8289640533663782E-4</v>
      </c>
      <c r="Q159" s="73">
        <f>O159/'סכום נכסי הקרן'!$C$41</f>
        <v>3.7179826401239525E-5</v>
      </c>
    </row>
    <row r="160" spans="1:17">
      <c r="A160" s="69" t="s">
        <v>3230</v>
      </c>
      <c r="B160" s="70" t="s">
        <v>2853</v>
      </c>
      <c r="C160" s="54" t="s">
        <v>2942</v>
      </c>
      <c r="D160" s="118" t="s">
        <v>3308</v>
      </c>
      <c r="E160" s="54" t="s">
        <v>547</v>
      </c>
      <c r="F160" s="79">
        <v>44015</v>
      </c>
      <c r="G160" s="54" t="s">
        <v>133</v>
      </c>
      <c r="H160" s="72">
        <v>7.5800000003975692</v>
      </c>
      <c r="I160" s="70" t="s">
        <v>657</v>
      </c>
      <c r="J160" s="70" t="s">
        <v>135</v>
      </c>
      <c r="K160" s="71">
        <v>2.75E-2</v>
      </c>
      <c r="L160" s="71">
        <v>4.1700000002555804E-2</v>
      </c>
      <c r="M160" s="72">
        <v>8759.6914820000002</v>
      </c>
      <c r="N160" s="80">
        <v>100.5</v>
      </c>
      <c r="O160" s="72">
        <v>8.8034896750000016</v>
      </c>
      <c r="P160" s="73">
        <f t="shared" si="2"/>
        <v>2.9305380434229957E-4</v>
      </c>
      <c r="Q160" s="73">
        <f>O160/'סכום נכסי הקרן'!$C$41</f>
        <v>2.8455972476655031E-5</v>
      </c>
    </row>
    <row r="161" spans="1:17">
      <c r="A161" s="69" t="s">
        <v>3230</v>
      </c>
      <c r="B161" s="70" t="s">
        <v>2853</v>
      </c>
      <c r="C161" s="54" t="s">
        <v>2943</v>
      </c>
      <c r="D161" s="118" t="s">
        <v>3308</v>
      </c>
      <c r="E161" s="54" t="s">
        <v>547</v>
      </c>
      <c r="F161" s="79">
        <v>44108</v>
      </c>
      <c r="G161" s="54" t="s">
        <v>133</v>
      </c>
      <c r="H161" s="72">
        <v>7.4900000002168259</v>
      </c>
      <c r="I161" s="70" t="s">
        <v>657</v>
      </c>
      <c r="J161" s="70" t="s">
        <v>135</v>
      </c>
      <c r="K161" s="71">
        <v>2.75E-2</v>
      </c>
      <c r="L161" s="71">
        <v>4.600000000144551E-2</v>
      </c>
      <c r="M161" s="72">
        <v>14208.261186</v>
      </c>
      <c r="N161" s="80">
        <v>97.38</v>
      </c>
      <c r="O161" s="72">
        <v>13.8360045</v>
      </c>
      <c r="P161" s="73">
        <f t="shared" si="2"/>
        <v>4.6057801000626221E-4</v>
      </c>
      <c r="Q161" s="73">
        <f>O161/'סכום נכסי הקרן'!$C$41</f>
        <v>4.4722828988707259E-5</v>
      </c>
    </row>
    <row r="162" spans="1:17">
      <c r="A162" s="69" t="s">
        <v>3230</v>
      </c>
      <c r="B162" s="70" t="s">
        <v>2853</v>
      </c>
      <c r="C162" s="54" t="s">
        <v>2944</v>
      </c>
      <c r="D162" s="118" t="s">
        <v>3308</v>
      </c>
      <c r="E162" s="54" t="s">
        <v>547</v>
      </c>
      <c r="F162" s="79">
        <v>44200</v>
      </c>
      <c r="G162" s="54" t="s">
        <v>133</v>
      </c>
      <c r="H162" s="72">
        <v>7.3600000002667088</v>
      </c>
      <c r="I162" s="70" t="s">
        <v>657</v>
      </c>
      <c r="J162" s="70" t="s">
        <v>135</v>
      </c>
      <c r="K162" s="71">
        <v>2.75E-2</v>
      </c>
      <c r="L162" s="71">
        <v>5.1600000001507482E-2</v>
      </c>
      <c r="M162" s="72">
        <v>7371.4370959999997</v>
      </c>
      <c r="N162" s="80">
        <v>93.59</v>
      </c>
      <c r="O162" s="72">
        <v>6.8989278809999997</v>
      </c>
      <c r="P162" s="73">
        <f t="shared" si="2"/>
        <v>2.2965405038771845E-4</v>
      </c>
      <c r="Q162" s="73">
        <f>O162/'סכום נכסי הקרן'!$C$41</f>
        <v>2.229975943036066E-5</v>
      </c>
    </row>
    <row r="163" spans="1:17">
      <c r="A163" s="69" t="s">
        <v>3230</v>
      </c>
      <c r="B163" s="70" t="s">
        <v>2853</v>
      </c>
      <c r="C163" s="54" t="s">
        <v>2945</v>
      </c>
      <c r="D163" s="118" t="s">
        <v>3308</v>
      </c>
      <c r="E163" s="54" t="s">
        <v>547</v>
      </c>
      <c r="F163" s="79">
        <v>44290</v>
      </c>
      <c r="G163" s="54" t="s">
        <v>133</v>
      </c>
      <c r="H163" s="72">
        <v>7.2699999999076903</v>
      </c>
      <c r="I163" s="70" t="s">
        <v>657</v>
      </c>
      <c r="J163" s="70" t="s">
        <v>135</v>
      </c>
      <c r="K163" s="71">
        <v>2.75E-2</v>
      </c>
      <c r="L163" s="71">
        <v>5.5399999998929521E-2</v>
      </c>
      <c r="M163" s="72">
        <v>14158.671386</v>
      </c>
      <c r="N163" s="80">
        <v>91.05</v>
      </c>
      <c r="O163" s="72">
        <v>12.891470197</v>
      </c>
      <c r="P163" s="73">
        <f t="shared" si="2"/>
        <v>4.2913600450110413E-4</v>
      </c>
      <c r="Q163" s="73">
        <f>O163/'סכום נכסי הקרן'!$C$41</f>
        <v>4.1669762179785889E-5</v>
      </c>
    </row>
    <row r="164" spans="1:17">
      <c r="A164" s="69" t="s">
        <v>3230</v>
      </c>
      <c r="B164" s="70" t="s">
        <v>2853</v>
      </c>
      <c r="C164" s="54" t="s">
        <v>2946</v>
      </c>
      <c r="D164" s="118" t="s">
        <v>3308</v>
      </c>
      <c r="E164" s="54" t="s">
        <v>547</v>
      </c>
      <c r="F164" s="79">
        <v>44496</v>
      </c>
      <c r="G164" s="54" t="s">
        <v>133</v>
      </c>
      <c r="H164" s="72">
        <v>6.7100000000100932</v>
      </c>
      <c r="I164" s="70" t="s">
        <v>657</v>
      </c>
      <c r="J164" s="70" t="s">
        <v>135</v>
      </c>
      <c r="K164" s="71">
        <v>2.75E-2</v>
      </c>
      <c r="L164" s="71">
        <v>8.1600000000437323E-2</v>
      </c>
      <c r="M164" s="72">
        <v>15860.740766999999</v>
      </c>
      <c r="N164" s="80">
        <v>74.97</v>
      </c>
      <c r="O164" s="72">
        <v>11.890797427999997</v>
      </c>
      <c r="P164" s="73">
        <f t="shared" si="2"/>
        <v>3.9582524107850784E-4</v>
      </c>
      <c r="Q164" s="73">
        <f>O164/'סכום נכסי הקרן'!$C$41</f>
        <v>3.8435236119777499E-5</v>
      </c>
    </row>
    <row r="165" spans="1:17">
      <c r="A165" s="69" t="s">
        <v>3230</v>
      </c>
      <c r="B165" s="70" t="s">
        <v>2853</v>
      </c>
      <c r="C165" s="54" t="s">
        <v>2947</v>
      </c>
      <c r="D165" s="118" t="s">
        <v>3308</v>
      </c>
      <c r="E165" s="54" t="s">
        <v>547</v>
      </c>
      <c r="F165" s="79">
        <v>44615</v>
      </c>
      <c r="G165" s="54" t="s">
        <v>133</v>
      </c>
      <c r="H165" s="72">
        <v>6.9499999999190587</v>
      </c>
      <c r="I165" s="70" t="s">
        <v>657</v>
      </c>
      <c r="J165" s="70" t="s">
        <v>135</v>
      </c>
      <c r="K165" s="71">
        <v>2.75E-2</v>
      </c>
      <c r="L165" s="71">
        <v>7.0199999998899199E-2</v>
      </c>
      <c r="M165" s="72">
        <v>19253.491856000001</v>
      </c>
      <c r="N165" s="80">
        <v>80.209999999999994</v>
      </c>
      <c r="O165" s="72">
        <v>15.443225935000001</v>
      </c>
      <c r="P165" s="73">
        <f t="shared" si="2"/>
        <v>5.140797886571516E-4</v>
      </c>
      <c r="Q165" s="73">
        <f>O165/'סכום נכסי הקרן'!$C$41</f>
        <v>4.9917933499152439E-5</v>
      </c>
    </row>
    <row r="166" spans="1:17">
      <c r="A166" s="69" t="s">
        <v>3230</v>
      </c>
      <c r="B166" s="70" t="s">
        <v>2853</v>
      </c>
      <c r="C166" s="54" t="s">
        <v>2948</v>
      </c>
      <c r="D166" s="118" t="s">
        <v>3308</v>
      </c>
      <c r="E166" s="54" t="s">
        <v>547</v>
      </c>
      <c r="F166" s="79">
        <v>44753</v>
      </c>
      <c r="G166" s="54" t="s">
        <v>133</v>
      </c>
      <c r="H166" s="72">
        <v>7.5700000001022358</v>
      </c>
      <c r="I166" s="70" t="s">
        <v>657</v>
      </c>
      <c r="J166" s="70" t="s">
        <v>135</v>
      </c>
      <c r="K166" s="71">
        <v>2.9100000000000001E-2</v>
      </c>
      <c r="L166" s="71">
        <v>4.0700000000659813E-2</v>
      </c>
      <c r="M166" s="72">
        <v>28421.821913</v>
      </c>
      <c r="N166" s="80">
        <v>97.05</v>
      </c>
      <c r="O166" s="72">
        <v>27.583377174000002</v>
      </c>
      <c r="P166" s="73">
        <f t="shared" si="2"/>
        <v>9.1820561116853338E-4</v>
      </c>
      <c r="Q166" s="73">
        <f>O166/'סכום נכסי הקרן'!$C$41</f>
        <v>8.9159168767530649E-5</v>
      </c>
    </row>
    <row r="167" spans="1:17">
      <c r="A167" s="69" t="s">
        <v>3230</v>
      </c>
      <c r="B167" s="70" t="s">
        <v>2853</v>
      </c>
      <c r="C167" s="54" t="s">
        <v>2949</v>
      </c>
      <c r="D167" s="118" t="s">
        <v>3308</v>
      </c>
      <c r="E167" s="54" t="s">
        <v>547</v>
      </c>
      <c r="F167" s="79">
        <v>44959</v>
      </c>
      <c r="G167" s="54" t="s">
        <v>133</v>
      </c>
      <c r="H167" s="72">
        <v>7.449999999955442</v>
      </c>
      <c r="I167" s="70" t="s">
        <v>657</v>
      </c>
      <c r="J167" s="70" t="s">
        <v>135</v>
      </c>
      <c r="K167" s="71">
        <v>3.4599999999999999E-2</v>
      </c>
      <c r="L167" s="71">
        <v>4.2199999999435585E-2</v>
      </c>
      <c r="M167" s="72">
        <v>13752.494167999999</v>
      </c>
      <c r="N167" s="80">
        <v>97.91</v>
      </c>
      <c r="O167" s="72">
        <v>13.465066207999998</v>
      </c>
      <c r="P167" s="73">
        <f t="shared" si="2"/>
        <v>4.4823007962184502E-4</v>
      </c>
      <c r="Q167" s="73">
        <f>O167/'סכום נכסי הקרן'!$C$41</f>
        <v>4.3523826068573832E-5</v>
      </c>
    </row>
    <row r="168" spans="1:17">
      <c r="A168" s="69" t="s">
        <v>3230</v>
      </c>
      <c r="B168" s="70" t="s">
        <v>2853</v>
      </c>
      <c r="C168" s="54" t="s">
        <v>2950</v>
      </c>
      <c r="D168" s="118" t="s">
        <v>3308</v>
      </c>
      <c r="E168" s="54" t="s">
        <v>547</v>
      </c>
      <c r="F168" s="79">
        <v>45153</v>
      </c>
      <c r="G168" s="54" t="s">
        <v>133</v>
      </c>
      <c r="H168" s="72">
        <v>7.3300000000747856</v>
      </c>
      <c r="I168" s="70" t="s">
        <v>657</v>
      </c>
      <c r="J168" s="70" t="s">
        <v>135</v>
      </c>
      <c r="K168" s="71">
        <v>3.9705999999999998E-2</v>
      </c>
      <c r="L168" s="71">
        <v>4.380000000058528E-2</v>
      </c>
      <c r="M168" s="72">
        <v>15625.633046999999</v>
      </c>
      <c r="N168" s="80">
        <v>98.41</v>
      </c>
      <c r="O168" s="72">
        <v>15.377184945000002</v>
      </c>
      <c r="P168" s="73">
        <f t="shared" si="2"/>
        <v>5.118813918762714E-4</v>
      </c>
      <c r="Q168" s="73">
        <f>O168/'סכום נכסי הקרן'!$C$41</f>
        <v>4.9704465810412171E-5</v>
      </c>
    </row>
    <row r="169" spans="1:17">
      <c r="A169" s="69" t="s">
        <v>3230</v>
      </c>
      <c r="B169" s="70" t="s">
        <v>2853</v>
      </c>
      <c r="C169" s="54" t="s">
        <v>2951</v>
      </c>
      <c r="D169" s="118" t="s">
        <v>3308</v>
      </c>
      <c r="E169" s="54" t="s">
        <v>547</v>
      </c>
      <c r="F169" s="79">
        <v>43011</v>
      </c>
      <c r="G169" s="54" t="s">
        <v>133</v>
      </c>
      <c r="H169" s="72">
        <v>7.5700000001852317</v>
      </c>
      <c r="I169" s="70" t="s">
        <v>657</v>
      </c>
      <c r="J169" s="70" t="s">
        <v>135</v>
      </c>
      <c r="K169" s="71">
        <v>3.5499999999999997E-2</v>
      </c>
      <c r="L169" s="71">
        <v>3.620000000113989E-2</v>
      </c>
      <c r="M169" s="72">
        <v>8746.2154709999995</v>
      </c>
      <c r="N169" s="80">
        <v>112.34</v>
      </c>
      <c r="O169" s="72">
        <v>9.8254984739999998</v>
      </c>
      <c r="P169" s="73">
        <f t="shared" si="2"/>
        <v>3.2707480938405924E-4</v>
      </c>
      <c r="Q169" s="73">
        <f>O169/'סכום נכסי הקרן'!$C$41</f>
        <v>3.1759464083833319E-5</v>
      </c>
    </row>
    <row r="170" spans="1:17">
      <c r="A170" s="69" t="s">
        <v>3230</v>
      </c>
      <c r="B170" s="70" t="s">
        <v>2853</v>
      </c>
      <c r="C170" s="54" t="s">
        <v>2952</v>
      </c>
      <c r="D170" s="118" t="s">
        <v>3308</v>
      </c>
      <c r="E170" s="54" t="s">
        <v>547</v>
      </c>
      <c r="F170" s="79">
        <v>43104</v>
      </c>
      <c r="G170" s="54" t="s">
        <v>133</v>
      </c>
      <c r="H170" s="72">
        <v>7.4100000000645645</v>
      </c>
      <c r="I170" s="70" t="s">
        <v>657</v>
      </c>
      <c r="J170" s="70" t="s">
        <v>135</v>
      </c>
      <c r="K170" s="71">
        <v>3.4700000000000002E-2</v>
      </c>
      <c r="L170" s="71">
        <v>4.3800000000657827E-2</v>
      </c>
      <c r="M170" s="72">
        <v>15541.075466</v>
      </c>
      <c r="N170" s="80">
        <v>105.64</v>
      </c>
      <c r="O170" s="72">
        <v>16.417592034000002</v>
      </c>
      <c r="P170" s="73">
        <f t="shared" si="2"/>
        <v>5.4651484596686731E-4</v>
      </c>
      <c r="Q170" s="73">
        <f>O170/'סכום נכסי הקרן'!$C$41</f>
        <v>5.3067427156658174E-5</v>
      </c>
    </row>
    <row r="171" spans="1:17">
      <c r="A171" s="69" t="s">
        <v>3230</v>
      </c>
      <c r="B171" s="70" t="s">
        <v>2853</v>
      </c>
      <c r="C171" s="54" t="s">
        <v>2953</v>
      </c>
      <c r="D171" s="118" t="s">
        <v>3308</v>
      </c>
      <c r="E171" s="54" t="s">
        <v>547</v>
      </c>
      <c r="F171" s="79">
        <v>43194</v>
      </c>
      <c r="G171" s="54" t="s">
        <v>133</v>
      </c>
      <c r="H171" s="72">
        <v>7.5800000001328565</v>
      </c>
      <c r="I171" s="70" t="s">
        <v>657</v>
      </c>
      <c r="J171" s="70" t="s">
        <v>135</v>
      </c>
      <c r="K171" s="71">
        <v>3.44E-2</v>
      </c>
      <c r="L171" s="71">
        <v>3.6900000000574508E-2</v>
      </c>
      <c r="M171" s="72">
        <v>10027.062561000001</v>
      </c>
      <c r="N171" s="80">
        <v>111.1</v>
      </c>
      <c r="O171" s="72">
        <v>11.140066943999999</v>
      </c>
      <c r="P171" s="73">
        <f t="shared" si="2"/>
        <v>3.7083464842787976E-4</v>
      </c>
      <c r="Q171" s="73">
        <f>O171/'סכום נכסי הקרן'!$C$41</f>
        <v>3.60086113631477E-5</v>
      </c>
    </row>
    <row r="172" spans="1:17">
      <c r="A172" s="69" t="s">
        <v>3230</v>
      </c>
      <c r="B172" s="70" t="s">
        <v>2853</v>
      </c>
      <c r="C172" s="54" t="s">
        <v>2954</v>
      </c>
      <c r="D172" s="118" t="s">
        <v>3308</v>
      </c>
      <c r="E172" s="54" t="s">
        <v>547</v>
      </c>
      <c r="F172" s="79">
        <v>43285</v>
      </c>
      <c r="G172" s="54" t="s">
        <v>133</v>
      </c>
      <c r="H172" s="72">
        <v>7.5300000002472665</v>
      </c>
      <c r="I172" s="70" t="s">
        <v>657</v>
      </c>
      <c r="J172" s="70" t="s">
        <v>135</v>
      </c>
      <c r="K172" s="71">
        <v>3.6600000000000001E-2</v>
      </c>
      <c r="L172" s="71">
        <v>3.7000000001407213E-2</v>
      </c>
      <c r="M172" s="72">
        <v>13376.780941999999</v>
      </c>
      <c r="N172" s="80">
        <v>111.56</v>
      </c>
      <c r="O172" s="72">
        <v>14.923137327000001</v>
      </c>
      <c r="P172" s="73">
        <f t="shared" si="2"/>
        <v>4.9676688766036692E-4</v>
      </c>
      <c r="Q172" s="73">
        <f>O172/'סכום נכסי הקרן'!$C$41</f>
        <v>4.8236824341190046E-5</v>
      </c>
    </row>
    <row r="173" spans="1:17">
      <c r="A173" s="69" t="s">
        <v>3230</v>
      </c>
      <c r="B173" s="70" t="s">
        <v>2853</v>
      </c>
      <c r="C173" s="54" t="s">
        <v>2955</v>
      </c>
      <c r="D173" s="118" t="s">
        <v>3308</v>
      </c>
      <c r="E173" s="54" t="s">
        <v>547</v>
      </c>
      <c r="F173" s="79">
        <v>43377</v>
      </c>
      <c r="G173" s="54" t="s">
        <v>133</v>
      </c>
      <c r="H173" s="72">
        <v>7.4999999999488214</v>
      </c>
      <c r="I173" s="70" t="s">
        <v>657</v>
      </c>
      <c r="J173" s="70" t="s">
        <v>135</v>
      </c>
      <c r="K173" s="71">
        <v>3.6200000000000003E-2</v>
      </c>
      <c r="L173" s="71">
        <v>3.869999999966222E-2</v>
      </c>
      <c r="M173" s="72">
        <v>26744.508035999999</v>
      </c>
      <c r="N173" s="80">
        <v>109.59</v>
      </c>
      <c r="O173" s="72">
        <v>29.309308077000001</v>
      </c>
      <c r="P173" s="73">
        <f t="shared" si="2"/>
        <v>9.7565903428010071E-4</v>
      </c>
      <c r="Q173" s="73">
        <f>O173/'סכום נכסי הקרן'!$C$41</f>
        <v>9.4737983997114744E-5</v>
      </c>
    </row>
    <row r="174" spans="1:17">
      <c r="A174" s="69" t="s">
        <v>3230</v>
      </c>
      <c r="B174" s="70" t="s">
        <v>2853</v>
      </c>
      <c r="C174" s="54" t="s">
        <v>2956</v>
      </c>
      <c r="D174" s="118" t="s">
        <v>3308</v>
      </c>
      <c r="E174" s="54" t="s">
        <v>547</v>
      </c>
      <c r="F174" s="79">
        <v>43469</v>
      </c>
      <c r="G174" s="54" t="s">
        <v>133</v>
      </c>
      <c r="H174" s="72">
        <v>7.5800000000863585</v>
      </c>
      <c r="I174" s="70" t="s">
        <v>657</v>
      </c>
      <c r="J174" s="70" t="s">
        <v>135</v>
      </c>
      <c r="K174" s="71">
        <v>3.8199999999999998E-2</v>
      </c>
      <c r="L174" s="71">
        <v>3.3800000000312365E-2</v>
      </c>
      <c r="M174" s="72">
        <v>18892.490526000001</v>
      </c>
      <c r="N174" s="80">
        <v>115.23</v>
      </c>
      <c r="O174" s="72">
        <v>21.769817113999999</v>
      </c>
      <c r="P174" s="73">
        <f t="shared" si="2"/>
        <v>7.2468168426559777E-4</v>
      </c>
      <c r="Q174" s="73">
        <f>O174/'סכום נכסי הקרן'!$C$41</f>
        <v>7.0367699569977345E-5</v>
      </c>
    </row>
    <row r="175" spans="1:17">
      <c r="A175" s="69" t="s">
        <v>3230</v>
      </c>
      <c r="B175" s="70" t="s">
        <v>2853</v>
      </c>
      <c r="C175" s="54" t="s">
        <v>2957</v>
      </c>
      <c r="D175" s="118" t="s">
        <v>3308</v>
      </c>
      <c r="E175" s="54" t="s">
        <v>547</v>
      </c>
      <c r="F175" s="79">
        <v>43559</v>
      </c>
      <c r="G175" s="54" t="s">
        <v>133</v>
      </c>
      <c r="H175" s="72">
        <v>7.5899999999382102</v>
      </c>
      <c r="I175" s="70" t="s">
        <v>657</v>
      </c>
      <c r="J175" s="70" t="s">
        <v>135</v>
      </c>
      <c r="K175" s="71">
        <v>3.3700000000000001E-2</v>
      </c>
      <c r="L175" s="71">
        <v>3.6299999999739839E-2</v>
      </c>
      <c r="M175" s="72">
        <v>44860.480416999999</v>
      </c>
      <c r="N175" s="80">
        <v>109.67</v>
      </c>
      <c r="O175" s="72">
        <v>49.198487055999998</v>
      </c>
      <c r="P175" s="73">
        <f t="shared" si="2"/>
        <v>1.6377373441567851E-3</v>
      </c>
      <c r="Q175" s="73">
        <f>O175/'סכום נכסי הקרן'!$C$41</f>
        <v>1.5902680019427688E-4</v>
      </c>
    </row>
    <row r="176" spans="1:17">
      <c r="A176" s="69" t="s">
        <v>3230</v>
      </c>
      <c r="B176" s="70" t="s">
        <v>2853</v>
      </c>
      <c r="C176" s="54" t="s">
        <v>2958</v>
      </c>
      <c r="D176" s="118" t="s">
        <v>3308</v>
      </c>
      <c r="E176" s="54" t="s">
        <v>547</v>
      </c>
      <c r="F176" s="79">
        <v>43742</v>
      </c>
      <c r="G176" s="54" t="s">
        <v>133</v>
      </c>
      <c r="H176" s="72">
        <v>7.4700000000196756</v>
      </c>
      <c r="I176" s="70" t="s">
        <v>657</v>
      </c>
      <c r="J176" s="70" t="s">
        <v>135</v>
      </c>
      <c r="K176" s="71">
        <v>2.75E-2</v>
      </c>
      <c r="L176" s="71">
        <v>4.6400000000174899E-2</v>
      </c>
      <c r="M176" s="72">
        <v>52227.139795000003</v>
      </c>
      <c r="N176" s="80">
        <v>96.34</v>
      </c>
      <c r="O176" s="72">
        <v>50.315628183000001</v>
      </c>
      <c r="P176" s="73">
        <f t="shared" si="2"/>
        <v>1.6749251491455603E-3</v>
      </c>
      <c r="Q176" s="73">
        <f>O176/'סכום נכסי הקרן'!$C$41</f>
        <v>1.6263779291830156E-4</v>
      </c>
    </row>
    <row r="177" spans="1:17">
      <c r="A177" s="69" t="s">
        <v>3230</v>
      </c>
      <c r="B177" s="70" t="s">
        <v>2853</v>
      </c>
      <c r="C177" s="54" t="s">
        <v>2959</v>
      </c>
      <c r="D177" s="118" t="s">
        <v>3308</v>
      </c>
      <c r="E177" s="54" t="s">
        <v>547</v>
      </c>
      <c r="F177" s="79">
        <v>42935</v>
      </c>
      <c r="G177" s="54" t="s">
        <v>133</v>
      </c>
      <c r="H177" s="72">
        <v>7.5400000000367404</v>
      </c>
      <c r="I177" s="70" t="s">
        <v>657</v>
      </c>
      <c r="J177" s="70" t="s">
        <v>135</v>
      </c>
      <c r="K177" s="71">
        <v>3.73E-2</v>
      </c>
      <c r="L177" s="71">
        <v>3.6000000000170881E-2</v>
      </c>
      <c r="M177" s="72">
        <v>40967.532634000003</v>
      </c>
      <c r="N177" s="80">
        <v>114.27</v>
      </c>
      <c r="O177" s="72">
        <v>46.813601882000007</v>
      </c>
      <c r="P177" s="73">
        <f t="shared" si="2"/>
        <v>1.5583484087502988E-3</v>
      </c>
      <c r="Q177" s="73">
        <f>O177/'סכום נכסי הקרן'!$C$41</f>
        <v>1.5131801318177591E-4</v>
      </c>
    </row>
    <row r="178" spans="1:17">
      <c r="A178" s="69" t="s">
        <v>3230</v>
      </c>
      <c r="B178" s="70" t="s">
        <v>2853</v>
      </c>
      <c r="C178" s="54" t="s">
        <v>2960</v>
      </c>
      <c r="D178" s="118" t="s">
        <v>3308</v>
      </c>
      <c r="E178" s="54" t="s">
        <v>547</v>
      </c>
      <c r="F178" s="79">
        <v>45284</v>
      </c>
      <c r="G178" s="54" t="s">
        <v>133</v>
      </c>
      <c r="H178" s="72">
        <v>7.1999999996595117</v>
      </c>
      <c r="I178" s="70" t="s">
        <v>657</v>
      </c>
      <c r="J178" s="70" t="s">
        <v>135</v>
      </c>
      <c r="K178" s="71">
        <v>4.4500000000000005E-2</v>
      </c>
      <c r="L178" s="71">
        <v>4.6899999997974985E-2</v>
      </c>
      <c r="M178" s="72">
        <v>11280.029386</v>
      </c>
      <c r="N178" s="80">
        <v>98.94</v>
      </c>
      <c r="O178" s="72">
        <v>11.160461554000001</v>
      </c>
      <c r="P178" s="73">
        <f t="shared" si="2"/>
        <v>3.7151355171160264E-4</v>
      </c>
      <c r="Q178" s="73">
        <f>O178/'סכום נכסי הקרן'!$C$41</f>
        <v>3.6074533910030466E-5</v>
      </c>
    </row>
    <row r="179" spans="1:17">
      <c r="A179" s="69" t="s">
        <v>3211</v>
      </c>
      <c r="B179" s="70" t="s">
        <v>2853</v>
      </c>
      <c r="C179" s="54" t="s">
        <v>2961</v>
      </c>
      <c r="D179" s="118" t="s">
        <v>3308</v>
      </c>
      <c r="E179" s="54" t="s">
        <v>301</v>
      </c>
      <c r="F179" s="79">
        <v>40742</v>
      </c>
      <c r="G179" s="54" t="s">
        <v>2843</v>
      </c>
      <c r="H179" s="72">
        <v>4.9399999999936277</v>
      </c>
      <c r="I179" s="70" t="s">
        <v>337</v>
      </c>
      <c r="J179" s="70" t="s">
        <v>135</v>
      </c>
      <c r="K179" s="71">
        <v>0.06</v>
      </c>
      <c r="L179" s="71">
        <v>1.9099999999950591E-2</v>
      </c>
      <c r="M179" s="72">
        <v>152599.21552100001</v>
      </c>
      <c r="N179" s="80">
        <v>141.91999999999999</v>
      </c>
      <c r="O179" s="72">
        <v>216.56880307700001</v>
      </c>
      <c r="P179" s="73">
        <f t="shared" si="2"/>
        <v>7.2092220229216276E-3</v>
      </c>
      <c r="Q179" s="73">
        <f>O179/'סכום נכסי הקרן'!$C$41</f>
        <v>7.000264812216338E-4</v>
      </c>
    </row>
    <row r="180" spans="1:17">
      <c r="A180" s="69" t="s">
        <v>3211</v>
      </c>
      <c r="B180" s="70" t="s">
        <v>2853</v>
      </c>
      <c r="C180" s="54" t="s">
        <v>2962</v>
      </c>
      <c r="D180" s="118" t="s">
        <v>3308</v>
      </c>
      <c r="E180" s="54" t="s">
        <v>301</v>
      </c>
      <c r="F180" s="79">
        <v>42201</v>
      </c>
      <c r="G180" s="54" t="s">
        <v>2843</v>
      </c>
      <c r="H180" s="72">
        <v>4.5699999999650744</v>
      </c>
      <c r="I180" s="70" t="s">
        <v>337</v>
      </c>
      <c r="J180" s="70" t="s">
        <v>135</v>
      </c>
      <c r="K180" s="71">
        <v>4.2030000000000005E-2</v>
      </c>
      <c r="L180" s="71">
        <v>3.0100000000063503E-2</v>
      </c>
      <c r="M180" s="72">
        <v>10591.210217</v>
      </c>
      <c r="N180" s="80">
        <v>118.95</v>
      </c>
      <c r="O180" s="72">
        <v>12.598243592000001</v>
      </c>
      <c r="P180" s="73">
        <f t="shared" si="2"/>
        <v>4.1937496935459261E-4</v>
      </c>
      <c r="Q180" s="73">
        <f>O180/'סכום נכסי הקרן'!$C$41</f>
        <v>4.0721950742578407E-5</v>
      </c>
    </row>
    <row r="181" spans="1:17">
      <c r="A181" s="69" t="s">
        <v>3231</v>
      </c>
      <c r="B181" s="70" t="s">
        <v>2853</v>
      </c>
      <c r="C181" s="54" t="s">
        <v>2963</v>
      </c>
      <c r="D181" s="118" t="s">
        <v>3308</v>
      </c>
      <c r="E181" s="54" t="s">
        <v>301</v>
      </c>
      <c r="F181" s="79">
        <v>42521</v>
      </c>
      <c r="G181" s="54" t="s">
        <v>2843</v>
      </c>
      <c r="H181" s="72">
        <v>1.2100000000524349</v>
      </c>
      <c r="I181" s="70" t="s">
        <v>131</v>
      </c>
      <c r="J181" s="70" t="s">
        <v>135</v>
      </c>
      <c r="K181" s="71">
        <v>2.3E-2</v>
      </c>
      <c r="L181" s="71">
        <v>3.2500000001709835E-2</v>
      </c>
      <c r="M181" s="72">
        <v>7827.2507960000003</v>
      </c>
      <c r="N181" s="80">
        <v>112.08</v>
      </c>
      <c r="O181" s="72">
        <v>8.7727829740000001</v>
      </c>
      <c r="P181" s="73">
        <f t="shared" si="2"/>
        <v>2.9203162837810139E-4</v>
      </c>
      <c r="Q181" s="73">
        <f>O181/'סכום נכסי הקרן'!$C$41</f>
        <v>2.8356717627639158E-5</v>
      </c>
    </row>
    <row r="182" spans="1:17">
      <c r="A182" s="69" t="s">
        <v>3232</v>
      </c>
      <c r="B182" s="70" t="s">
        <v>2853</v>
      </c>
      <c r="C182" s="54" t="s">
        <v>2964</v>
      </c>
      <c r="D182" s="118" t="s">
        <v>3308</v>
      </c>
      <c r="E182" s="54" t="s">
        <v>547</v>
      </c>
      <c r="F182" s="79">
        <v>44592</v>
      </c>
      <c r="G182" s="54" t="s">
        <v>133</v>
      </c>
      <c r="H182" s="72">
        <v>11.08000000026404</v>
      </c>
      <c r="I182" s="70" t="s">
        <v>657</v>
      </c>
      <c r="J182" s="70" t="s">
        <v>135</v>
      </c>
      <c r="K182" s="71">
        <v>2.7473999999999998E-2</v>
      </c>
      <c r="L182" s="71">
        <v>4.2500000001333541E-2</v>
      </c>
      <c r="M182" s="72">
        <v>17504.326173000001</v>
      </c>
      <c r="N182" s="80">
        <v>85.68</v>
      </c>
      <c r="O182" s="72">
        <v>14.997706688000001</v>
      </c>
      <c r="P182" s="73">
        <f t="shared" si="2"/>
        <v>4.9924917999388113E-4</v>
      </c>
      <c r="Q182" s="73">
        <f>O182/'סכום נכסי הקרן'!$C$41</f>
        <v>4.8477858722163266E-5</v>
      </c>
    </row>
    <row r="183" spans="1:17">
      <c r="A183" s="69" t="s">
        <v>3232</v>
      </c>
      <c r="B183" s="70" t="s">
        <v>2853</v>
      </c>
      <c r="C183" s="54" t="s">
        <v>2965</v>
      </c>
      <c r="D183" s="118" t="s">
        <v>3308</v>
      </c>
      <c r="E183" s="54" t="s">
        <v>547</v>
      </c>
      <c r="F183" s="79">
        <v>44837</v>
      </c>
      <c r="G183" s="54" t="s">
        <v>133</v>
      </c>
      <c r="H183" s="72">
        <v>10.900000000151021</v>
      </c>
      <c r="I183" s="70" t="s">
        <v>657</v>
      </c>
      <c r="J183" s="70" t="s">
        <v>135</v>
      </c>
      <c r="K183" s="71">
        <v>3.9636999999999999E-2</v>
      </c>
      <c r="L183" s="71">
        <v>3.9000000000196981E-2</v>
      </c>
      <c r="M183" s="72">
        <v>15466.120966</v>
      </c>
      <c r="N183" s="80">
        <v>98.47</v>
      </c>
      <c r="O183" s="72">
        <v>15.229489283000001</v>
      </c>
      <c r="P183" s="73">
        <f t="shared" si="2"/>
        <v>5.0696484432162753E-4</v>
      </c>
      <c r="Q183" s="73">
        <f>O183/'סכום נכסי הקרן'!$C$41</f>
        <v>4.922706152552632E-5</v>
      </c>
    </row>
    <row r="184" spans="1:17">
      <c r="A184" s="69" t="s">
        <v>3232</v>
      </c>
      <c r="B184" s="70" t="s">
        <v>2853</v>
      </c>
      <c r="C184" s="54" t="s">
        <v>2966</v>
      </c>
      <c r="D184" s="118" t="s">
        <v>3308</v>
      </c>
      <c r="E184" s="54" t="s">
        <v>547</v>
      </c>
      <c r="F184" s="79">
        <v>45076</v>
      </c>
      <c r="G184" s="54" t="s">
        <v>133</v>
      </c>
      <c r="H184" s="72">
        <v>10.729999999964459</v>
      </c>
      <c r="I184" s="70" t="s">
        <v>657</v>
      </c>
      <c r="J184" s="70" t="s">
        <v>135</v>
      </c>
      <c r="K184" s="71">
        <v>4.4936999999999998E-2</v>
      </c>
      <c r="L184" s="71">
        <v>4.169999999992461E-2</v>
      </c>
      <c r="M184" s="72">
        <v>18868.086862</v>
      </c>
      <c r="N184" s="80">
        <v>98.42</v>
      </c>
      <c r="O184" s="72">
        <v>18.569971142</v>
      </c>
      <c r="P184" s="73">
        <f t="shared" si="2"/>
        <v>6.1816403387669294E-4</v>
      </c>
      <c r="Q184" s="73">
        <f>O184/'סכום נכסי הקרן'!$C$41</f>
        <v>6.0024672853271689E-5</v>
      </c>
    </row>
    <row r="185" spans="1:17">
      <c r="A185" s="69" t="s">
        <v>3232</v>
      </c>
      <c r="B185" s="70" t="s">
        <v>2853</v>
      </c>
      <c r="C185" s="54" t="s">
        <v>2967</v>
      </c>
      <c r="D185" s="118" t="s">
        <v>3308</v>
      </c>
      <c r="E185" s="54" t="s">
        <v>547</v>
      </c>
      <c r="F185" s="79">
        <v>45291</v>
      </c>
      <c r="G185" s="54" t="s">
        <v>133</v>
      </c>
      <c r="H185" s="72">
        <v>10.65000000025309</v>
      </c>
      <c r="I185" s="70" t="s">
        <v>657</v>
      </c>
      <c r="J185" s="70" t="s">
        <v>135</v>
      </c>
      <c r="K185" s="71">
        <v>4.7819E-2</v>
      </c>
      <c r="L185" s="71">
        <v>4.2400000001033902E-2</v>
      </c>
      <c r="M185" s="72">
        <v>9308.4304659999998</v>
      </c>
      <c r="N185" s="80">
        <v>99.75</v>
      </c>
      <c r="O185" s="72">
        <v>9.2852330209999998</v>
      </c>
      <c r="P185" s="73">
        <f t="shared" si="2"/>
        <v>3.0909025414501811E-4</v>
      </c>
      <c r="Q185" s="73">
        <f>O185/'סכום נכסי הקרן'!$C$41</f>
        <v>3.0013136271998228E-5</v>
      </c>
    </row>
    <row r="186" spans="1:17">
      <c r="A186" s="69" t="s">
        <v>3233</v>
      </c>
      <c r="B186" s="70" t="s">
        <v>2844</v>
      </c>
      <c r="C186" s="54" t="s">
        <v>2968</v>
      </c>
      <c r="D186" s="118" t="s">
        <v>3308</v>
      </c>
      <c r="E186" s="54" t="s">
        <v>547</v>
      </c>
      <c r="F186" s="79">
        <v>42432</v>
      </c>
      <c r="G186" s="54" t="s">
        <v>133</v>
      </c>
      <c r="H186" s="72">
        <v>4.3699999999713448</v>
      </c>
      <c r="I186" s="70" t="s">
        <v>657</v>
      </c>
      <c r="J186" s="70" t="s">
        <v>135</v>
      </c>
      <c r="K186" s="71">
        <v>2.5399999999999999E-2</v>
      </c>
      <c r="L186" s="71">
        <v>2.1199999999880047E-2</v>
      </c>
      <c r="M186" s="72">
        <v>51781.038865000002</v>
      </c>
      <c r="N186" s="80">
        <v>115.92</v>
      </c>
      <c r="O186" s="72">
        <v>60.024580356000001</v>
      </c>
      <c r="P186" s="73">
        <f t="shared" si="2"/>
        <v>1.9981203223681707E-3</v>
      </c>
      <c r="Q186" s="73">
        <f>O186/'סכום נכסי הקרן'!$C$41</f>
        <v>1.9402053839895074E-4</v>
      </c>
    </row>
    <row r="187" spans="1:17">
      <c r="A187" s="69" t="s">
        <v>3234</v>
      </c>
      <c r="B187" s="70" t="s">
        <v>2853</v>
      </c>
      <c r="C187" s="54" t="s">
        <v>2969</v>
      </c>
      <c r="D187" s="118" t="s">
        <v>3308</v>
      </c>
      <c r="E187" s="54" t="s">
        <v>547</v>
      </c>
      <c r="F187" s="79">
        <v>42242</v>
      </c>
      <c r="G187" s="54" t="s">
        <v>133</v>
      </c>
      <c r="H187" s="72">
        <v>2.9199999999929958</v>
      </c>
      <c r="I187" s="70" t="s">
        <v>543</v>
      </c>
      <c r="J187" s="70" t="s">
        <v>135</v>
      </c>
      <c r="K187" s="71">
        <v>2.3599999999999999E-2</v>
      </c>
      <c r="L187" s="71">
        <v>2.7799999999916825E-2</v>
      </c>
      <c r="M187" s="72">
        <v>82965.978489000001</v>
      </c>
      <c r="N187" s="80">
        <v>110.13</v>
      </c>
      <c r="O187" s="72">
        <v>91.370443891999997</v>
      </c>
      <c r="P187" s="73">
        <f t="shared" si="2"/>
        <v>3.041572964302389E-3</v>
      </c>
      <c r="Q187" s="73">
        <f>O187/'סכום נכסי הקרן'!$C$41</f>
        <v>2.9534138535472346E-4</v>
      </c>
    </row>
    <row r="188" spans="1:17">
      <c r="A188" s="69" t="s">
        <v>3235</v>
      </c>
      <c r="B188" s="70" t="s">
        <v>2844</v>
      </c>
      <c r="C188" s="54">
        <v>7134</v>
      </c>
      <c r="D188" s="118" t="s">
        <v>3308</v>
      </c>
      <c r="E188" s="54" t="s">
        <v>547</v>
      </c>
      <c r="F188" s="79">
        <v>43705</v>
      </c>
      <c r="G188" s="54" t="s">
        <v>133</v>
      </c>
      <c r="H188" s="72">
        <v>5.1799999998823028</v>
      </c>
      <c r="I188" s="70" t="s">
        <v>657</v>
      </c>
      <c r="J188" s="70" t="s">
        <v>135</v>
      </c>
      <c r="K188" s="71">
        <v>0.04</v>
      </c>
      <c r="L188" s="71">
        <v>3.4699999998234546E-2</v>
      </c>
      <c r="M188" s="72">
        <v>5220.2859440000002</v>
      </c>
      <c r="N188" s="80">
        <v>113.93</v>
      </c>
      <c r="O188" s="72">
        <v>5.9474716150000004</v>
      </c>
      <c r="P188" s="73">
        <f t="shared" si="2"/>
        <v>1.9798162403065355E-4</v>
      </c>
      <c r="Q188" s="73">
        <f>O188/'סכום נכסי הקרן'!$C$41</f>
        <v>1.922431840440899E-5</v>
      </c>
    </row>
    <row r="189" spans="1:17">
      <c r="A189" s="69" t="s">
        <v>3235</v>
      </c>
      <c r="B189" s="70" t="s">
        <v>2844</v>
      </c>
      <c r="C189" s="54" t="s">
        <v>2970</v>
      </c>
      <c r="D189" s="118" t="s">
        <v>3308</v>
      </c>
      <c r="E189" s="54" t="s">
        <v>547</v>
      </c>
      <c r="F189" s="79">
        <v>43256</v>
      </c>
      <c r="G189" s="54" t="s">
        <v>133</v>
      </c>
      <c r="H189" s="72">
        <v>5.1899999999807287</v>
      </c>
      <c r="I189" s="70" t="s">
        <v>657</v>
      </c>
      <c r="J189" s="70" t="s">
        <v>135</v>
      </c>
      <c r="K189" s="71">
        <v>0.04</v>
      </c>
      <c r="L189" s="71">
        <v>3.4099999999849667E-2</v>
      </c>
      <c r="M189" s="72">
        <v>85768.852734</v>
      </c>
      <c r="N189" s="80">
        <v>115.56</v>
      </c>
      <c r="O189" s="72">
        <v>99.114478789000017</v>
      </c>
      <c r="P189" s="73">
        <f t="shared" si="2"/>
        <v>3.29935924807234E-3</v>
      </c>
      <c r="Q189" s="73">
        <f>O189/'סכום נכסי הקרן'!$C$41</f>
        <v>3.2037282766027585E-4</v>
      </c>
    </row>
    <row r="190" spans="1:17">
      <c r="A190" s="69" t="s">
        <v>3236</v>
      </c>
      <c r="B190" s="70" t="s">
        <v>2853</v>
      </c>
      <c r="C190" s="54" t="s">
        <v>2971</v>
      </c>
      <c r="D190" s="118" t="s">
        <v>3308</v>
      </c>
      <c r="E190" s="54" t="s">
        <v>547</v>
      </c>
      <c r="F190" s="79">
        <v>44294</v>
      </c>
      <c r="G190" s="54" t="s">
        <v>133</v>
      </c>
      <c r="H190" s="72">
        <v>7.4899999999636906</v>
      </c>
      <c r="I190" s="70" t="s">
        <v>657</v>
      </c>
      <c r="J190" s="70" t="s">
        <v>135</v>
      </c>
      <c r="K190" s="71">
        <v>0.03</v>
      </c>
      <c r="L190" s="71">
        <v>4.2799999999764478E-2</v>
      </c>
      <c r="M190" s="72">
        <v>49852.502299</v>
      </c>
      <c r="N190" s="80">
        <v>102.2</v>
      </c>
      <c r="O190" s="72">
        <v>50.949259364999996</v>
      </c>
      <c r="P190" s="73">
        <f t="shared" si="2"/>
        <v>1.6960176971339246E-3</v>
      </c>
      <c r="Q190" s="73">
        <f>O190/'סכום נכסי הקרן'!$C$41</f>
        <v>1.6468591157817178E-4</v>
      </c>
    </row>
    <row r="191" spans="1:17">
      <c r="A191" s="69" t="s">
        <v>3236</v>
      </c>
      <c r="B191" s="70" t="s">
        <v>2853</v>
      </c>
      <c r="C191" s="54" t="s">
        <v>2972</v>
      </c>
      <c r="D191" s="118" t="s">
        <v>3308</v>
      </c>
      <c r="E191" s="54" t="s">
        <v>547</v>
      </c>
      <c r="F191" s="79">
        <v>42326</v>
      </c>
      <c r="G191" s="54" t="s">
        <v>133</v>
      </c>
      <c r="H191" s="72">
        <v>6.1900000000273314</v>
      </c>
      <c r="I191" s="70" t="s">
        <v>657</v>
      </c>
      <c r="J191" s="70" t="s">
        <v>135</v>
      </c>
      <c r="K191" s="71">
        <v>8.0500000000000002E-2</v>
      </c>
      <c r="L191" s="71">
        <v>7.3700000000150603E-2</v>
      </c>
      <c r="M191" s="72">
        <v>16712.428983000002</v>
      </c>
      <c r="N191" s="80">
        <v>107.27</v>
      </c>
      <c r="O191" s="72">
        <v>17.927489129000001</v>
      </c>
      <c r="P191" s="73">
        <f t="shared" si="2"/>
        <v>5.9677685616853617E-4</v>
      </c>
      <c r="Q191" s="73">
        <f>O191/'סכום נכסי הקרן'!$C$41</f>
        <v>5.7947945197125049E-5</v>
      </c>
    </row>
    <row r="192" spans="1:17">
      <c r="A192" s="69" t="s">
        <v>3236</v>
      </c>
      <c r="B192" s="70" t="s">
        <v>2853</v>
      </c>
      <c r="C192" s="54" t="s">
        <v>2973</v>
      </c>
      <c r="D192" s="118" t="s">
        <v>3308</v>
      </c>
      <c r="E192" s="54" t="s">
        <v>547</v>
      </c>
      <c r="F192" s="79">
        <v>42606</v>
      </c>
      <c r="G192" s="54" t="s">
        <v>133</v>
      </c>
      <c r="H192" s="72">
        <v>6.1900000000135265</v>
      </c>
      <c r="I192" s="70" t="s">
        <v>657</v>
      </c>
      <c r="J192" s="70" t="s">
        <v>135</v>
      </c>
      <c r="K192" s="71">
        <v>8.0500000000000002E-2</v>
      </c>
      <c r="L192" s="71">
        <v>7.3700000000193611E-2</v>
      </c>
      <c r="M192" s="72">
        <v>70297.118400000007</v>
      </c>
      <c r="N192" s="80">
        <v>107.27</v>
      </c>
      <c r="O192" s="72">
        <v>75.407994841999994</v>
      </c>
      <c r="P192" s="73">
        <f t="shared" si="2"/>
        <v>2.5102090854979731E-3</v>
      </c>
      <c r="Q192" s="73">
        <f>O192/'סכום נכסי הקרן'!$C$41</f>
        <v>2.4374514027514842E-4</v>
      </c>
    </row>
    <row r="193" spans="1:17">
      <c r="A193" s="69" t="s">
        <v>3236</v>
      </c>
      <c r="B193" s="70" t="s">
        <v>2853</v>
      </c>
      <c r="C193" s="54" t="s">
        <v>2974</v>
      </c>
      <c r="D193" s="118" t="s">
        <v>3308</v>
      </c>
      <c r="E193" s="54" t="s">
        <v>547</v>
      </c>
      <c r="F193" s="79">
        <v>42648</v>
      </c>
      <c r="G193" s="54" t="s">
        <v>133</v>
      </c>
      <c r="H193" s="72">
        <v>6.1900000000300706</v>
      </c>
      <c r="I193" s="70" t="s">
        <v>657</v>
      </c>
      <c r="J193" s="70" t="s">
        <v>135</v>
      </c>
      <c r="K193" s="71">
        <v>8.0500000000000002E-2</v>
      </c>
      <c r="L193" s="71">
        <v>7.3700000000410576E-2</v>
      </c>
      <c r="M193" s="72">
        <v>64483.948749000003</v>
      </c>
      <c r="N193" s="80">
        <v>107.27</v>
      </c>
      <c r="O193" s="72">
        <v>69.172184267999995</v>
      </c>
      <c r="P193" s="73">
        <f t="shared" si="2"/>
        <v>2.3026291280797079E-3</v>
      </c>
      <c r="Q193" s="73">
        <f>O193/'סכום נכסי הקרן'!$C$41</f>
        <v>2.2358880902308977E-4</v>
      </c>
    </row>
    <row r="194" spans="1:17">
      <c r="A194" s="69" t="s">
        <v>3236</v>
      </c>
      <c r="B194" s="70" t="s">
        <v>2853</v>
      </c>
      <c r="C194" s="54" t="s">
        <v>2975</v>
      </c>
      <c r="D194" s="118" t="s">
        <v>3308</v>
      </c>
      <c r="E194" s="54" t="s">
        <v>547</v>
      </c>
      <c r="F194" s="79">
        <v>42718</v>
      </c>
      <c r="G194" s="54" t="s">
        <v>133</v>
      </c>
      <c r="H194" s="72">
        <v>6.1900000000484177</v>
      </c>
      <c r="I194" s="70" t="s">
        <v>657</v>
      </c>
      <c r="J194" s="70" t="s">
        <v>135</v>
      </c>
      <c r="K194" s="71">
        <v>8.0500000000000002E-2</v>
      </c>
      <c r="L194" s="71">
        <v>7.3700000000790397E-2</v>
      </c>
      <c r="M194" s="72">
        <v>45053.313318</v>
      </c>
      <c r="N194" s="80">
        <v>107.27</v>
      </c>
      <c r="O194" s="72">
        <v>48.328865414000006</v>
      </c>
      <c r="P194" s="73">
        <f t="shared" si="2"/>
        <v>1.60878905888189E-3</v>
      </c>
      <c r="Q194" s="73">
        <f>O194/'סכום נכסי הקרן'!$C$41</f>
        <v>1.5621587743257608E-4</v>
      </c>
    </row>
    <row r="195" spans="1:17">
      <c r="A195" s="69" t="s">
        <v>3236</v>
      </c>
      <c r="B195" s="70" t="s">
        <v>2853</v>
      </c>
      <c r="C195" s="54" t="s">
        <v>2976</v>
      </c>
      <c r="D195" s="118" t="s">
        <v>3308</v>
      </c>
      <c r="E195" s="54" t="s">
        <v>547</v>
      </c>
      <c r="F195" s="79">
        <v>42900</v>
      </c>
      <c r="G195" s="54" t="s">
        <v>133</v>
      </c>
      <c r="H195" s="72">
        <v>6.1900000000393032</v>
      </c>
      <c r="I195" s="70" t="s">
        <v>657</v>
      </c>
      <c r="J195" s="70" t="s">
        <v>135</v>
      </c>
      <c r="K195" s="71">
        <v>8.0500000000000002E-2</v>
      </c>
      <c r="L195" s="71">
        <v>7.3700000000480367E-2</v>
      </c>
      <c r="M195" s="72">
        <v>53367.361183000001</v>
      </c>
      <c r="N195" s="80">
        <v>107.27</v>
      </c>
      <c r="O195" s="72">
        <v>57.247377825000001</v>
      </c>
      <c r="P195" s="73">
        <f t="shared" si="2"/>
        <v>1.9056717823931846E-3</v>
      </c>
      <c r="Q195" s="73">
        <f>O195/'סכום נכסי הקרן'!$C$41</f>
        <v>1.8504364381490243E-4</v>
      </c>
    </row>
    <row r="196" spans="1:17">
      <c r="A196" s="69" t="s">
        <v>3236</v>
      </c>
      <c r="B196" s="70" t="s">
        <v>2853</v>
      </c>
      <c r="C196" s="54" t="s">
        <v>2977</v>
      </c>
      <c r="D196" s="118" t="s">
        <v>3308</v>
      </c>
      <c r="E196" s="54" t="s">
        <v>547</v>
      </c>
      <c r="F196" s="79">
        <v>43075</v>
      </c>
      <c r="G196" s="54" t="s">
        <v>133</v>
      </c>
      <c r="H196" s="72">
        <v>6.1900000000078821</v>
      </c>
      <c r="I196" s="70" t="s">
        <v>657</v>
      </c>
      <c r="J196" s="70" t="s">
        <v>135</v>
      </c>
      <c r="K196" s="71">
        <v>8.0500000000000002E-2</v>
      </c>
      <c r="L196" s="71">
        <v>7.3700000000123889E-2</v>
      </c>
      <c r="M196" s="72">
        <v>33114.749929999998</v>
      </c>
      <c r="N196" s="80">
        <v>107.27</v>
      </c>
      <c r="O196" s="72">
        <v>35.522321087999998</v>
      </c>
      <c r="P196" s="73">
        <f t="shared" si="2"/>
        <v>1.1824800980307951E-3</v>
      </c>
      <c r="Q196" s="73">
        <f>O196/'סכום נכסי הקרן'!$C$41</f>
        <v>1.1482062551371486E-4</v>
      </c>
    </row>
    <row r="197" spans="1:17">
      <c r="A197" s="69" t="s">
        <v>3236</v>
      </c>
      <c r="B197" s="70" t="s">
        <v>2853</v>
      </c>
      <c r="C197" s="54" t="s">
        <v>2978</v>
      </c>
      <c r="D197" s="118" t="s">
        <v>3308</v>
      </c>
      <c r="E197" s="54" t="s">
        <v>547</v>
      </c>
      <c r="F197" s="79">
        <v>43292</v>
      </c>
      <c r="G197" s="54" t="s">
        <v>133</v>
      </c>
      <c r="H197" s="72">
        <v>6.190000000031282</v>
      </c>
      <c r="I197" s="70" t="s">
        <v>657</v>
      </c>
      <c r="J197" s="70" t="s">
        <v>135</v>
      </c>
      <c r="K197" s="71">
        <v>8.0500000000000002E-2</v>
      </c>
      <c r="L197" s="71">
        <v>7.3700000000380961E-2</v>
      </c>
      <c r="M197" s="72">
        <v>90296.395220000006</v>
      </c>
      <c r="N197" s="80">
        <v>107.27</v>
      </c>
      <c r="O197" s="72">
        <v>96.861296963000001</v>
      </c>
      <c r="P197" s="73">
        <f t="shared" si="2"/>
        <v>3.2243545021862453E-3</v>
      </c>
      <c r="Q197" s="73">
        <f>O197/'סכום נכסי הקרן'!$C$41</f>
        <v>3.1308975215356709E-4</v>
      </c>
    </row>
    <row r="198" spans="1:17">
      <c r="A198" s="69" t="s">
        <v>3237</v>
      </c>
      <c r="B198" s="70" t="s">
        <v>2853</v>
      </c>
      <c r="C198" s="54" t="s">
        <v>2979</v>
      </c>
      <c r="D198" s="118" t="s">
        <v>3308</v>
      </c>
      <c r="E198" s="54" t="s">
        <v>530</v>
      </c>
      <c r="F198" s="79">
        <v>44376</v>
      </c>
      <c r="G198" s="54" t="s">
        <v>316</v>
      </c>
      <c r="H198" s="72">
        <v>4.2400000000002045</v>
      </c>
      <c r="I198" s="70" t="s">
        <v>131</v>
      </c>
      <c r="J198" s="70" t="s">
        <v>135</v>
      </c>
      <c r="K198" s="71">
        <v>7.400000000000001E-2</v>
      </c>
      <c r="L198" s="71">
        <v>7.2800000000002377E-2</v>
      </c>
      <c r="M198" s="72">
        <v>1181683.6461440001</v>
      </c>
      <c r="N198" s="80">
        <v>99.42</v>
      </c>
      <c r="O198" s="72">
        <v>1174.829927924</v>
      </c>
      <c r="P198" s="73">
        <f t="shared" si="2"/>
        <v>3.9108171025749261E-2</v>
      </c>
      <c r="Q198" s="73">
        <f>O198/'סכום נכסי הקרן'!$C$41</f>
        <v>3.797463202426707E-3</v>
      </c>
    </row>
    <row r="199" spans="1:17">
      <c r="A199" s="69" t="s">
        <v>3237</v>
      </c>
      <c r="B199" s="70" t="s">
        <v>2853</v>
      </c>
      <c r="C199" s="54" t="s">
        <v>2980</v>
      </c>
      <c r="D199" s="118" t="s">
        <v>3308</v>
      </c>
      <c r="E199" s="54" t="s">
        <v>530</v>
      </c>
      <c r="F199" s="79">
        <v>44431</v>
      </c>
      <c r="G199" s="54" t="s">
        <v>316</v>
      </c>
      <c r="H199" s="72">
        <v>4.2400000000069022</v>
      </c>
      <c r="I199" s="70" t="s">
        <v>131</v>
      </c>
      <c r="J199" s="70" t="s">
        <v>135</v>
      </c>
      <c r="K199" s="71">
        <v>7.400000000000001E-2</v>
      </c>
      <c r="L199" s="71">
        <v>7.2700000000120793E-2</v>
      </c>
      <c r="M199" s="72">
        <v>203968.29978599999</v>
      </c>
      <c r="N199" s="80">
        <v>99.46</v>
      </c>
      <c r="O199" s="72">
        <v>202.86687906499995</v>
      </c>
      <c r="P199" s="73">
        <f t="shared" si="2"/>
        <v>6.7531073335469595E-3</v>
      </c>
      <c r="Q199" s="73">
        <f>O199/'סכום נכסי הקרן'!$C$41</f>
        <v>6.5573704749060681E-4</v>
      </c>
    </row>
    <row r="200" spans="1:17">
      <c r="A200" s="69" t="s">
        <v>3237</v>
      </c>
      <c r="B200" s="70" t="s">
        <v>2853</v>
      </c>
      <c r="C200" s="54" t="s">
        <v>2981</v>
      </c>
      <c r="D200" s="118" t="s">
        <v>3308</v>
      </c>
      <c r="E200" s="54" t="s">
        <v>530</v>
      </c>
      <c r="F200" s="79">
        <v>44859</v>
      </c>
      <c r="G200" s="54" t="s">
        <v>316</v>
      </c>
      <c r="H200" s="72">
        <v>4.2500000000003952</v>
      </c>
      <c r="I200" s="70" t="s">
        <v>131</v>
      </c>
      <c r="J200" s="70" t="s">
        <v>135</v>
      </c>
      <c r="K200" s="71">
        <v>7.400000000000001E-2</v>
      </c>
      <c r="L200" s="71">
        <v>6.7100000000011872E-2</v>
      </c>
      <c r="M200" s="72">
        <v>620856.43354999996</v>
      </c>
      <c r="N200" s="80">
        <v>101.74</v>
      </c>
      <c r="O200" s="72">
        <v>631.65936017500007</v>
      </c>
      <c r="P200" s="73">
        <f t="shared" ref="P200:P262" si="3">IFERROR(O200/$O$8,0)</f>
        <v>2.1026909257743472E-2</v>
      </c>
      <c r="Q200" s="73">
        <f>O200/'סכום נכסי הקרן'!$C$41</f>
        <v>2.041745038766269E-3</v>
      </c>
    </row>
    <row r="201" spans="1:17">
      <c r="A201" s="69" t="s">
        <v>3238</v>
      </c>
      <c r="B201" s="70" t="s">
        <v>2853</v>
      </c>
      <c r="C201" s="54" t="s">
        <v>2982</v>
      </c>
      <c r="D201" s="118" t="s">
        <v>3308</v>
      </c>
      <c r="E201" s="54" t="s">
        <v>530</v>
      </c>
      <c r="F201" s="79">
        <v>42516</v>
      </c>
      <c r="G201" s="54" t="s">
        <v>316</v>
      </c>
      <c r="H201" s="72">
        <v>3.380000000004308</v>
      </c>
      <c r="I201" s="70" t="s">
        <v>320</v>
      </c>
      <c r="J201" s="70" t="s">
        <v>135</v>
      </c>
      <c r="K201" s="71">
        <v>2.3269999999999999E-2</v>
      </c>
      <c r="L201" s="71">
        <v>3.0800000000114874E-2</v>
      </c>
      <c r="M201" s="72">
        <v>63032.300059000001</v>
      </c>
      <c r="N201" s="80">
        <v>110.49</v>
      </c>
      <c r="O201" s="72">
        <v>69.644391464999998</v>
      </c>
      <c r="P201" s="73">
        <f t="shared" si="3"/>
        <v>2.3183481350448252E-3</v>
      </c>
      <c r="Q201" s="73">
        <f>O201/'סכום נכסי הקרן'!$C$41</f>
        <v>2.251151486335364E-4</v>
      </c>
    </row>
    <row r="202" spans="1:17">
      <c r="A202" s="69" t="s">
        <v>3239</v>
      </c>
      <c r="B202" s="70" t="s">
        <v>2844</v>
      </c>
      <c r="C202" s="54" t="s">
        <v>2983</v>
      </c>
      <c r="D202" s="118" t="s">
        <v>3308</v>
      </c>
      <c r="E202" s="54" t="s">
        <v>301</v>
      </c>
      <c r="F202" s="79">
        <v>42978</v>
      </c>
      <c r="G202" s="54" t="s">
        <v>2843</v>
      </c>
      <c r="H202" s="72">
        <v>0.55999999999890415</v>
      </c>
      <c r="I202" s="70" t="s">
        <v>131</v>
      </c>
      <c r="J202" s="70" t="s">
        <v>135</v>
      </c>
      <c r="K202" s="71">
        <v>2.76E-2</v>
      </c>
      <c r="L202" s="71">
        <v>5.6899999999805495E-2</v>
      </c>
      <c r="M202" s="72">
        <v>36741.910256000003</v>
      </c>
      <c r="N202" s="80">
        <v>99.35</v>
      </c>
      <c r="O202" s="72">
        <v>36.503088059</v>
      </c>
      <c r="P202" s="73">
        <f t="shared" si="3"/>
        <v>1.2151282299234271E-3</v>
      </c>
      <c r="Q202" s="73">
        <f>O202/'סכום נכסי הקרן'!$C$41</f>
        <v>1.1799080903900971E-4</v>
      </c>
    </row>
    <row r="203" spans="1:17">
      <c r="A203" s="69" t="s">
        <v>3240</v>
      </c>
      <c r="B203" s="70" t="s">
        <v>2853</v>
      </c>
      <c r="C203" s="54" t="s">
        <v>2984</v>
      </c>
      <c r="D203" s="118" t="s">
        <v>3308</v>
      </c>
      <c r="E203" s="54" t="s">
        <v>547</v>
      </c>
      <c r="F203" s="79">
        <v>42794</v>
      </c>
      <c r="G203" s="54" t="s">
        <v>133</v>
      </c>
      <c r="H203" s="72">
        <v>5.1599999999919648</v>
      </c>
      <c r="I203" s="70" t="s">
        <v>657</v>
      </c>
      <c r="J203" s="70" t="s">
        <v>135</v>
      </c>
      <c r="K203" s="71">
        <v>2.8999999999999998E-2</v>
      </c>
      <c r="L203" s="71">
        <v>2.4199999999977399E-2</v>
      </c>
      <c r="M203" s="72">
        <v>136642.74189400001</v>
      </c>
      <c r="N203" s="80">
        <v>116.59</v>
      </c>
      <c r="O203" s="72">
        <v>159.31176740800001</v>
      </c>
      <c r="P203" s="73">
        <f t="shared" si="3"/>
        <v>5.3032287466628931E-3</v>
      </c>
      <c r="Q203" s="73">
        <f>O203/'סכום נכסי הקרן'!$C$41</f>
        <v>5.1495161986082698E-4</v>
      </c>
    </row>
    <row r="204" spans="1:17">
      <c r="A204" s="69" t="s">
        <v>3241</v>
      </c>
      <c r="B204" s="70" t="s">
        <v>2853</v>
      </c>
      <c r="C204" s="54" t="s">
        <v>2985</v>
      </c>
      <c r="D204" s="118" t="s">
        <v>3308</v>
      </c>
      <c r="E204" s="54" t="s">
        <v>547</v>
      </c>
      <c r="F204" s="79">
        <v>44728</v>
      </c>
      <c r="G204" s="54" t="s">
        <v>133</v>
      </c>
      <c r="H204" s="72">
        <v>9.3799999998599795</v>
      </c>
      <c r="I204" s="70" t="s">
        <v>657</v>
      </c>
      <c r="J204" s="70" t="s">
        <v>135</v>
      </c>
      <c r="K204" s="71">
        <v>2.6314999999999998E-2</v>
      </c>
      <c r="L204" s="71">
        <v>3.1699999999744925E-2</v>
      </c>
      <c r="M204" s="72">
        <v>18192.882127000001</v>
      </c>
      <c r="N204" s="80">
        <v>101.28</v>
      </c>
      <c r="O204" s="72">
        <v>18.425751191</v>
      </c>
      <c r="P204" s="73">
        <f t="shared" si="3"/>
        <v>6.1336318706901947E-4</v>
      </c>
      <c r="Q204" s="73">
        <f>O204/'סכום נכסי הקרן'!$C$41</f>
        <v>5.9558503287821434E-5</v>
      </c>
    </row>
    <row r="205" spans="1:17">
      <c r="A205" s="69" t="s">
        <v>3241</v>
      </c>
      <c r="B205" s="70" t="s">
        <v>2853</v>
      </c>
      <c r="C205" s="54" t="s">
        <v>2986</v>
      </c>
      <c r="D205" s="118" t="s">
        <v>3308</v>
      </c>
      <c r="E205" s="54" t="s">
        <v>547</v>
      </c>
      <c r="F205" s="79">
        <v>44923</v>
      </c>
      <c r="G205" s="54" t="s">
        <v>133</v>
      </c>
      <c r="H205" s="72">
        <v>9.0899999998344327</v>
      </c>
      <c r="I205" s="70" t="s">
        <v>657</v>
      </c>
      <c r="J205" s="70" t="s">
        <v>135</v>
      </c>
      <c r="K205" s="71">
        <v>3.0750000000000003E-2</v>
      </c>
      <c r="L205" s="71">
        <v>3.6799999999248968E-2</v>
      </c>
      <c r="M205" s="72">
        <v>5920.7630479999989</v>
      </c>
      <c r="N205" s="80">
        <v>98.95</v>
      </c>
      <c r="O205" s="72">
        <v>5.8585951329999997</v>
      </c>
      <c r="P205" s="73">
        <f t="shared" si="3"/>
        <v>1.9502307098769105E-4</v>
      </c>
      <c r="Q205" s="73">
        <f>O205/'סכום נכסי הקרן'!$C$41</f>
        <v>1.8937038380352626E-5</v>
      </c>
    </row>
    <row r="206" spans="1:17">
      <c r="A206" s="69" t="s">
        <v>3231</v>
      </c>
      <c r="B206" s="70" t="s">
        <v>2853</v>
      </c>
      <c r="C206" s="54" t="s">
        <v>2987</v>
      </c>
      <c r="D206" s="118" t="s">
        <v>3308</v>
      </c>
      <c r="E206" s="54" t="s">
        <v>301</v>
      </c>
      <c r="F206" s="79">
        <v>42474</v>
      </c>
      <c r="G206" s="54" t="s">
        <v>2843</v>
      </c>
      <c r="H206" s="72">
        <v>0.19000000000511455</v>
      </c>
      <c r="I206" s="70" t="s">
        <v>131</v>
      </c>
      <c r="J206" s="70" t="s">
        <v>135</v>
      </c>
      <c r="K206" s="71">
        <v>6.8499999999999991E-2</v>
      </c>
      <c r="L206" s="71">
        <v>6.3100000000801265E-2</v>
      </c>
      <c r="M206" s="72">
        <v>17521.536182</v>
      </c>
      <c r="N206" s="80">
        <v>100.43</v>
      </c>
      <c r="O206" s="72">
        <v>17.596870489000001</v>
      </c>
      <c r="P206" s="73">
        <f t="shared" si="3"/>
        <v>5.8577110119916061E-4</v>
      </c>
      <c r="Q206" s="73">
        <f>O206/'סכום נכסי הקרן'!$C$41</f>
        <v>5.6879269561958911E-5</v>
      </c>
    </row>
    <row r="207" spans="1:17">
      <c r="A207" s="69" t="s">
        <v>3231</v>
      </c>
      <c r="B207" s="70" t="s">
        <v>2853</v>
      </c>
      <c r="C207" s="54" t="s">
        <v>2988</v>
      </c>
      <c r="D207" s="118" t="s">
        <v>3308</v>
      </c>
      <c r="E207" s="54" t="s">
        <v>301</v>
      </c>
      <c r="F207" s="79">
        <v>42562</v>
      </c>
      <c r="G207" s="54" t="s">
        <v>2843</v>
      </c>
      <c r="H207" s="72">
        <v>1.2099999999969921</v>
      </c>
      <c r="I207" s="70" t="s">
        <v>131</v>
      </c>
      <c r="J207" s="70" t="s">
        <v>135</v>
      </c>
      <c r="K207" s="71">
        <v>3.3700000000000001E-2</v>
      </c>
      <c r="L207" s="71">
        <v>6.0300000000962542E-2</v>
      </c>
      <c r="M207" s="72">
        <v>13685.520499</v>
      </c>
      <c r="N207" s="80">
        <v>97.17</v>
      </c>
      <c r="O207" s="72">
        <v>13.298220124</v>
      </c>
      <c r="P207" s="73">
        <f t="shared" si="3"/>
        <v>4.4267604577153394E-4</v>
      </c>
      <c r="Q207" s="73">
        <f>O207/'סכום נכסי הקרן'!$C$41</f>
        <v>4.2984520889671396E-5</v>
      </c>
    </row>
    <row r="208" spans="1:17">
      <c r="A208" s="69" t="s">
        <v>3231</v>
      </c>
      <c r="B208" s="70" t="s">
        <v>2853</v>
      </c>
      <c r="C208" s="54" t="s">
        <v>2989</v>
      </c>
      <c r="D208" s="118" t="s">
        <v>3308</v>
      </c>
      <c r="E208" s="54" t="s">
        <v>301</v>
      </c>
      <c r="F208" s="79">
        <v>42717</v>
      </c>
      <c r="G208" s="54" t="s">
        <v>2843</v>
      </c>
      <c r="H208" s="72">
        <v>1.430000000261652</v>
      </c>
      <c r="I208" s="70" t="s">
        <v>131</v>
      </c>
      <c r="J208" s="70" t="s">
        <v>135</v>
      </c>
      <c r="K208" s="71">
        <v>3.85E-2</v>
      </c>
      <c r="L208" s="71">
        <v>5.9500000002616522E-2</v>
      </c>
      <c r="M208" s="72">
        <v>2942.6164990000002</v>
      </c>
      <c r="N208" s="80">
        <v>97.41</v>
      </c>
      <c r="O208" s="72">
        <v>2.866402575</v>
      </c>
      <c r="P208" s="73">
        <f t="shared" si="3"/>
        <v>9.5417863868888287E-5</v>
      </c>
      <c r="Q208" s="73">
        <f>O208/'סכום נכסי הקרן'!$C$41</f>
        <v>9.265220474199407E-6</v>
      </c>
    </row>
    <row r="209" spans="1:17">
      <c r="A209" s="69" t="s">
        <v>3231</v>
      </c>
      <c r="B209" s="70" t="s">
        <v>2853</v>
      </c>
      <c r="C209" s="54" t="s">
        <v>2990</v>
      </c>
      <c r="D209" s="118" t="s">
        <v>3308</v>
      </c>
      <c r="E209" s="54" t="s">
        <v>301</v>
      </c>
      <c r="F209" s="79">
        <v>42710</v>
      </c>
      <c r="G209" s="54" t="s">
        <v>2843</v>
      </c>
      <c r="H209" s="72">
        <v>1.4300000000233428</v>
      </c>
      <c r="I209" s="70" t="s">
        <v>131</v>
      </c>
      <c r="J209" s="70" t="s">
        <v>135</v>
      </c>
      <c r="K209" s="71">
        <v>3.8399999999999997E-2</v>
      </c>
      <c r="L209" s="71">
        <v>5.9600000000466856E-2</v>
      </c>
      <c r="M209" s="72">
        <v>8797.6091379999998</v>
      </c>
      <c r="N209" s="80">
        <v>97.39</v>
      </c>
      <c r="O209" s="72">
        <v>8.56799146</v>
      </c>
      <c r="P209" s="73">
        <f t="shared" si="3"/>
        <v>2.8521445308849451E-4</v>
      </c>
      <c r="Q209" s="73">
        <f>O209/'סכום נכסי הקרן'!$C$41</f>
        <v>2.7694759483656157E-5</v>
      </c>
    </row>
    <row r="210" spans="1:17">
      <c r="A210" s="69" t="s">
        <v>3231</v>
      </c>
      <c r="B210" s="70" t="s">
        <v>2853</v>
      </c>
      <c r="C210" s="54" t="s">
        <v>2991</v>
      </c>
      <c r="D210" s="118" t="s">
        <v>3308</v>
      </c>
      <c r="E210" s="54" t="s">
        <v>301</v>
      </c>
      <c r="F210" s="79">
        <v>42474</v>
      </c>
      <c r="G210" s="54" t="s">
        <v>2843</v>
      </c>
      <c r="H210" s="72">
        <v>0.19000000001517109</v>
      </c>
      <c r="I210" s="70" t="s">
        <v>131</v>
      </c>
      <c r="J210" s="70" t="s">
        <v>135</v>
      </c>
      <c r="K210" s="71">
        <v>3.1800000000000002E-2</v>
      </c>
      <c r="L210" s="71">
        <v>6.5800000000640554E-2</v>
      </c>
      <c r="M210" s="72">
        <v>17879.243076999999</v>
      </c>
      <c r="N210" s="80">
        <v>99.54</v>
      </c>
      <c r="O210" s="72">
        <v>17.796998467000002</v>
      </c>
      <c r="P210" s="73">
        <f t="shared" si="3"/>
        <v>5.9243303498602933E-4</v>
      </c>
      <c r="Q210" s="73">
        <f>O210/'סכום נכסי הקרן'!$C$41</f>
        <v>5.7526153518664033E-5</v>
      </c>
    </row>
    <row r="211" spans="1:17">
      <c r="A211" s="69" t="s">
        <v>3242</v>
      </c>
      <c r="B211" s="70" t="s">
        <v>2844</v>
      </c>
      <c r="C211" s="54">
        <v>7355</v>
      </c>
      <c r="D211" s="118" t="s">
        <v>3308</v>
      </c>
      <c r="E211" s="54" t="s">
        <v>301</v>
      </c>
      <c r="F211" s="79">
        <v>43842</v>
      </c>
      <c r="G211" s="54" t="s">
        <v>2843</v>
      </c>
      <c r="H211" s="72">
        <v>2.9999999982598828E-2</v>
      </c>
      <c r="I211" s="70" t="s">
        <v>131</v>
      </c>
      <c r="J211" s="70" t="s">
        <v>135</v>
      </c>
      <c r="K211" s="71">
        <v>2.0838000000000002E-2</v>
      </c>
      <c r="L211" s="71">
        <v>6.0899999997646281E-2</v>
      </c>
      <c r="M211" s="72">
        <v>10882.887500000001</v>
      </c>
      <c r="N211" s="80">
        <v>100.33</v>
      </c>
      <c r="O211" s="72">
        <v>10.918801272999998</v>
      </c>
      <c r="P211" s="73">
        <f t="shared" si="3"/>
        <v>3.6346907533689959E-4</v>
      </c>
      <c r="Q211" s="73">
        <f>O211/'סכום נכסי הקרן'!$C$41</f>
        <v>3.5293402954159063E-5</v>
      </c>
    </row>
    <row r="212" spans="1:17">
      <c r="A212" s="69" t="s">
        <v>3243</v>
      </c>
      <c r="B212" s="70" t="s">
        <v>2853</v>
      </c>
      <c r="C212" s="54" t="s">
        <v>2992</v>
      </c>
      <c r="D212" s="118" t="s">
        <v>3308</v>
      </c>
      <c r="E212" s="54" t="s">
        <v>547</v>
      </c>
      <c r="F212" s="79">
        <v>45015</v>
      </c>
      <c r="G212" s="54" t="s">
        <v>133</v>
      </c>
      <c r="H212" s="72">
        <v>5.1100000000092747</v>
      </c>
      <c r="I212" s="70" t="s">
        <v>320</v>
      </c>
      <c r="J212" s="70" t="s">
        <v>135</v>
      </c>
      <c r="K212" s="71">
        <v>4.5499999999999999E-2</v>
      </c>
      <c r="L212" s="71">
        <v>3.7700000000035462E-2</v>
      </c>
      <c r="M212" s="72">
        <v>137575.210941</v>
      </c>
      <c r="N212" s="80">
        <v>106.58</v>
      </c>
      <c r="O212" s="72">
        <v>146.62765262400001</v>
      </c>
      <c r="P212" s="73">
        <f t="shared" si="3"/>
        <v>4.880995265464926E-3</v>
      </c>
      <c r="Q212" s="73">
        <f>O212/'סכום נכסי הקרן'!$C$41</f>
        <v>4.7395210324763378E-4</v>
      </c>
    </row>
    <row r="213" spans="1:17">
      <c r="A213" s="69" t="s">
        <v>3241</v>
      </c>
      <c r="B213" s="70" t="s">
        <v>2853</v>
      </c>
      <c r="C213" s="54" t="s">
        <v>2993</v>
      </c>
      <c r="D213" s="118" t="s">
        <v>3308</v>
      </c>
      <c r="E213" s="54" t="s">
        <v>547</v>
      </c>
      <c r="F213" s="79">
        <v>44143</v>
      </c>
      <c r="G213" s="54" t="s">
        <v>133</v>
      </c>
      <c r="H213" s="72">
        <v>6.5599999999390635</v>
      </c>
      <c r="I213" s="70" t="s">
        <v>657</v>
      </c>
      <c r="J213" s="70" t="s">
        <v>135</v>
      </c>
      <c r="K213" s="71">
        <v>2.5243000000000002E-2</v>
      </c>
      <c r="L213" s="71">
        <v>3.1799999999852141E-2</v>
      </c>
      <c r="M213" s="72">
        <v>41432.998188999998</v>
      </c>
      <c r="N213" s="80">
        <v>107.73</v>
      </c>
      <c r="O213" s="72">
        <v>44.635768186999996</v>
      </c>
      <c r="P213" s="73">
        <f t="shared" si="3"/>
        <v>1.4858518791800975E-3</v>
      </c>
      <c r="Q213" s="73">
        <f>O213/'סכום נכסי הקרן'!$C$41</f>
        <v>1.4427848931436679E-4</v>
      </c>
    </row>
    <row r="214" spans="1:17">
      <c r="A214" s="69" t="s">
        <v>3241</v>
      </c>
      <c r="B214" s="70" t="s">
        <v>2853</v>
      </c>
      <c r="C214" s="54" t="s">
        <v>2994</v>
      </c>
      <c r="D214" s="118" t="s">
        <v>3308</v>
      </c>
      <c r="E214" s="54" t="s">
        <v>547</v>
      </c>
      <c r="F214" s="79">
        <v>43779</v>
      </c>
      <c r="G214" s="54" t="s">
        <v>133</v>
      </c>
      <c r="H214" s="72">
        <v>6.8500000002039982</v>
      </c>
      <c r="I214" s="70" t="s">
        <v>657</v>
      </c>
      <c r="J214" s="70" t="s">
        <v>135</v>
      </c>
      <c r="K214" s="71">
        <v>2.5243000000000002E-2</v>
      </c>
      <c r="L214" s="71">
        <v>3.5400000000961704E-2</v>
      </c>
      <c r="M214" s="72">
        <v>13174.901854999998</v>
      </c>
      <c r="N214" s="80">
        <v>104.18</v>
      </c>
      <c r="O214" s="72">
        <v>13.725612792</v>
      </c>
      <c r="P214" s="73">
        <f t="shared" si="3"/>
        <v>4.5690325020173681E-4</v>
      </c>
      <c r="Q214" s="73">
        <f>O214/'סכום נכסי הקרן'!$C$41</f>
        <v>4.4366004193033387E-5</v>
      </c>
    </row>
    <row r="215" spans="1:17">
      <c r="A215" s="69" t="s">
        <v>3241</v>
      </c>
      <c r="B215" s="70" t="s">
        <v>2853</v>
      </c>
      <c r="C215" s="54" t="s">
        <v>2995</v>
      </c>
      <c r="D215" s="118" t="s">
        <v>3308</v>
      </c>
      <c r="E215" s="54" t="s">
        <v>547</v>
      </c>
      <c r="F215" s="79">
        <v>43835</v>
      </c>
      <c r="G215" s="54" t="s">
        <v>133</v>
      </c>
      <c r="H215" s="72">
        <v>6.8500000000524688</v>
      </c>
      <c r="I215" s="70" t="s">
        <v>657</v>
      </c>
      <c r="J215" s="70" t="s">
        <v>135</v>
      </c>
      <c r="K215" s="71">
        <v>2.5243000000000002E-2</v>
      </c>
      <c r="L215" s="71">
        <v>3.58000000001574E-2</v>
      </c>
      <c r="M215" s="72">
        <v>7336.5657019999999</v>
      </c>
      <c r="N215" s="80">
        <v>103.91</v>
      </c>
      <c r="O215" s="72">
        <v>7.6234254360000016</v>
      </c>
      <c r="P215" s="73">
        <f t="shared" si="3"/>
        <v>2.5377139164301388E-4</v>
      </c>
      <c r="Q215" s="73">
        <f>O215/'סכום נכסי הקרן'!$C$41</f>
        <v>2.4641590141314942E-5</v>
      </c>
    </row>
    <row r="216" spans="1:17">
      <c r="A216" s="69" t="s">
        <v>3241</v>
      </c>
      <c r="B216" s="70" t="s">
        <v>2853</v>
      </c>
      <c r="C216" s="54" t="s">
        <v>2996</v>
      </c>
      <c r="D216" s="118" t="s">
        <v>3308</v>
      </c>
      <c r="E216" s="54" t="s">
        <v>547</v>
      </c>
      <c r="F216" s="79">
        <v>43227</v>
      </c>
      <c r="G216" s="54" t="s">
        <v>133</v>
      </c>
      <c r="H216" s="72">
        <v>6.8800000005513686</v>
      </c>
      <c r="I216" s="70" t="s">
        <v>657</v>
      </c>
      <c r="J216" s="70" t="s">
        <v>135</v>
      </c>
      <c r="K216" s="71">
        <v>2.7806000000000001E-2</v>
      </c>
      <c r="L216" s="71">
        <v>3.1600000003091003E-2</v>
      </c>
      <c r="M216" s="72">
        <v>4333.4992160000002</v>
      </c>
      <c r="N216" s="80">
        <v>110.49</v>
      </c>
      <c r="O216" s="72">
        <v>4.7880832719999997</v>
      </c>
      <c r="P216" s="73">
        <f t="shared" si="3"/>
        <v>1.5938747816698329E-4</v>
      </c>
      <c r="Q216" s="73">
        <f>O216/'סכום נכסי הקרן'!$C$41</f>
        <v>1.5476767831157175E-5</v>
      </c>
    </row>
    <row r="217" spans="1:17">
      <c r="A217" s="69" t="s">
        <v>3241</v>
      </c>
      <c r="B217" s="70" t="s">
        <v>2853</v>
      </c>
      <c r="C217" s="54" t="s">
        <v>2997</v>
      </c>
      <c r="D217" s="118" t="s">
        <v>3308</v>
      </c>
      <c r="E217" s="54" t="s">
        <v>547</v>
      </c>
      <c r="F217" s="79">
        <v>43279</v>
      </c>
      <c r="G217" s="54" t="s">
        <v>133</v>
      </c>
      <c r="H217" s="72">
        <v>6.899999999803029</v>
      </c>
      <c r="I217" s="70" t="s">
        <v>657</v>
      </c>
      <c r="J217" s="70" t="s">
        <v>135</v>
      </c>
      <c r="K217" s="71">
        <v>2.7797000000000002E-2</v>
      </c>
      <c r="L217" s="71">
        <v>3.069999999958815E-2</v>
      </c>
      <c r="M217" s="72">
        <v>5068.1607610000001</v>
      </c>
      <c r="N217" s="80">
        <v>110.19</v>
      </c>
      <c r="O217" s="72">
        <v>5.5846064890000005</v>
      </c>
      <c r="P217" s="73">
        <f t="shared" si="3"/>
        <v>1.8590243616729664E-4</v>
      </c>
      <c r="Q217" s="73">
        <f>O217/'סכום נכסי הקרן'!$C$41</f>
        <v>1.8051410793973931E-5</v>
      </c>
    </row>
    <row r="218" spans="1:17">
      <c r="A218" s="69" t="s">
        <v>3241</v>
      </c>
      <c r="B218" s="70" t="s">
        <v>2853</v>
      </c>
      <c r="C218" s="54" t="s">
        <v>2998</v>
      </c>
      <c r="D218" s="118" t="s">
        <v>3308</v>
      </c>
      <c r="E218" s="54" t="s">
        <v>547</v>
      </c>
      <c r="F218" s="79">
        <v>43321</v>
      </c>
      <c r="G218" s="54" t="s">
        <v>133</v>
      </c>
      <c r="H218" s="72">
        <v>6.8999999999872959</v>
      </c>
      <c r="I218" s="70" t="s">
        <v>657</v>
      </c>
      <c r="J218" s="70" t="s">
        <v>135</v>
      </c>
      <c r="K218" s="71">
        <v>2.8528999999999999E-2</v>
      </c>
      <c r="L218" s="71">
        <v>3.0400000000050817E-2</v>
      </c>
      <c r="M218" s="72">
        <v>28391.108607999999</v>
      </c>
      <c r="N218" s="80">
        <v>110.9</v>
      </c>
      <c r="O218" s="72">
        <v>31.485737445999998</v>
      </c>
      <c r="P218" s="73">
        <f t="shared" si="3"/>
        <v>1.0481088161295648E-3</v>
      </c>
      <c r="Q218" s="73">
        <f>O218/'סכום נכסי הקרן'!$C$41</f>
        <v>1.0177296858936368E-4</v>
      </c>
    </row>
    <row r="219" spans="1:17">
      <c r="A219" s="69" t="s">
        <v>3241</v>
      </c>
      <c r="B219" s="70" t="s">
        <v>2853</v>
      </c>
      <c r="C219" s="54" t="s">
        <v>2999</v>
      </c>
      <c r="D219" s="118" t="s">
        <v>3308</v>
      </c>
      <c r="E219" s="54" t="s">
        <v>547</v>
      </c>
      <c r="F219" s="79">
        <v>43138</v>
      </c>
      <c r="G219" s="54" t="s">
        <v>133</v>
      </c>
      <c r="H219" s="72">
        <v>6.8300000000208039</v>
      </c>
      <c r="I219" s="70" t="s">
        <v>657</v>
      </c>
      <c r="J219" s="70" t="s">
        <v>135</v>
      </c>
      <c r="K219" s="71">
        <v>2.6242999999999999E-2</v>
      </c>
      <c r="L219" s="71">
        <v>3.580000000020804E-2</v>
      </c>
      <c r="M219" s="72">
        <v>27171.695672999998</v>
      </c>
      <c r="N219" s="80">
        <v>106.14</v>
      </c>
      <c r="O219" s="72">
        <v>28.840036179999998</v>
      </c>
      <c r="P219" s="73">
        <f t="shared" si="3"/>
        <v>9.6003773866169264E-4</v>
      </c>
      <c r="Q219" s="73">
        <f>O219/'סכום נכסי הקרן'!$C$41</f>
        <v>9.3221132307832815E-5</v>
      </c>
    </row>
    <row r="220" spans="1:17">
      <c r="A220" s="69" t="s">
        <v>3241</v>
      </c>
      <c r="B220" s="70" t="s">
        <v>2853</v>
      </c>
      <c r="C220" s="54" t="s">
        <v>3000</v>
      </c>
      <c r="D220" s="118" t="s">
        <v>3308</v>
      </c>
      <c r="E220" s="54" t="s">
        <v>547</v>
      </c>
      <c r="F220" s="79">
        <v>43417</v>
      </c>
      <c r="G220" s="54" t="s">
        <v>133</v>
      </c>
      <c r="H220" s="72">
        <v>6.8499999999225141</v>
      </c>
      <c r="I220" s="70" t="s">
        <v>657</v>
      </c>
      <c r="J220" s="70" t="s">
        <v>135</v>
      </c>
      <c r="K220" s="71">
        <v>3.0796999999999998E-2</v>
      </c>
      <c r="L220" s="71">
        <v>3.1299999999712197E-2</v>
      </c>
      <c r="M220" s="72">
        <v>32324.565274</v>
      </c>
      <c r="N220" s="80">
        <v>111.79</v>
      </c>
      <c r="O220" s="72">
        <v>36.135630808000002</v>
      </c>
      <c r="P220" s="73">
        <f t="shared" si="3"/>
        <v>1.2028961777129823E-3</v>
      </c>
      <c r="Q220" s="73">
        <f>O220/'סכום נכסי הקרן'!$C$41</f>
        <v>1.1680305806674504E-4</v>
      </c>
    </row>
    <row r="221" spans="1:17">
      <c r="A221" s="69" t="s">
        <v>3241</v>
      </c>
      <c r="B221" s="70" t="s">
        <v>2853</v>
      </c>
      <c r="C221" s="54" t="s">
        <v>3001</v>
      </c>
      <c r="D221" s="118" t="s">
        <v>3308</v>
      </c>
      <c r="E221" s="54" t="s">
        <v>547</v>
      </c>
      <c r="F221" s="79">
        <v>43485</v>
      </c>
      <c r="G221" s="54" t="s">
        <v>133</v>
      </c>
      <c r="H221" s="72">
        <v>6.8800000000660235</v>
      </c>
      <c r="I221" s="70" t="s">
        <v>657</v>
      </c>
      <c r="J221" s="70" t="s">
        <v>135</v>
      </c>
      <c r="K221" s="71">
        <v>3.0190999999999999E-2</v>
      </c>
      <c r="L221" s="71">
        <v>2.9800000000182437E-2</v>
      </c>
      <c r="M221" s="72">
        <v>40848.503020999997</v>
      </c>
      <c r="N221" s="80">
        <v>112.72</v>
      </c>
      <c r="O221" s="72">
        <v>46.044434891999998</v>
      </c>
      <c r="P221" s="73">
        <f t="shared" si="3"/>
        <v>1.5327440949025612E-3</v>
      </c>
      <c r="Q221" s="73">
        <f>O221/'סכום נכסי הקרן'!$C$41</f>
        <v>1.4883179515853595E-4</v>
      </c>
    </row>
    <row r="222" spans="1:17">
      <c r="A222" s="69" t="s">
        <v>3241</v>
      </c>
      <c r="B222" s="70" t="s">
        <v>2853</v>
      </c>
      <c r="C222" s="54" t="s">
        <v>3002</v>
      </c>
      <c r="D222" s="118" t="s">
        <v>3308</v>
      </c>
      <c r="E222" s="54" t="s">
        <v>547</v>
      </c>
      <c r="F222" s="79">
        <v>43613</v>
      </c>
      <c r="G222" s="54" t="s">
        <v>133</v>
      </c>
      <c r="H222" s="72">
        <v>6.9200000000591881</v>
      </c>
      <c r="I222" s="70" t="s">
        <v>657</v>
      </c>
      <c r="J222" s="70" t="s">
        <v>135</v>
      </c>
      <c r="K222" s="71">
        <v>2.5243000000000002E-2</v>
      </c>
      <c r="L222" s="71">
        <v>3.1699999999721458E-2</v>
      </c>
      <c r="M222" s="72">
        <v>10781.332579999998</v>
      </c>
      <c r="N222" s="80">
        <v>106.56</v>
      </c>
      <c r="O222" s="72">
        <v>11.488587996</v>
      </c>
      <c r="P222" s="73">
        <f t="shared" si="3"/>
        <v>3.8243634547672426E-4</v>
      </c>
      <c r="Q222" s="73">
        <f>O222/'סכום נכסי הקרן'!$C$41</f>
        <v>3.7135153885417066E-5</v>
      </c>
    </row>
    <row r="223" spans="1:17">
      <c r="A223" s="69" t="s">
        <v>3241</v>
      </c>
      <c r="B223" s="70" t="s">
        <v>2853</v>
      </c>
      <c r="C223" s="54" t="s">
        <v>3003</v>
      </c>
      <c r="D223" s="118" t="s">
        <v>3308</v>
      </c>
      <c r="E223" s="54" t="s">
        <v>547</v>
      </c>
      <c r="F223" s="79">
        <v>43657</v>
      </c>
      <c r="G223" s="54" t="s">
        <v>133</v>
      </c>
      <c r="H223" s="72">
        <v>6.8500000002419696</v>
      </c>
      <c r="I223" s="70" t="s">
        <v>657</v>
      </c>
      <c r="J223" s="70" t="s">
        <v>135</v>
      </c>
      <c r="K223" s="71">
        <v>2.5243000000000002E-2</v>
      </c>
      <c r="L223" s="71">
        <v>3.5900000001378773E-2</v>
      </c>
      <c r="M223" s="72">
        <v>10636.91447</v>
      </c>
      <c r="N223" s="80">
        <v>102.96</v>
      </c>
      <c r="O223" s="72">
        <v>10.951767211</v>
      </c>
      <c r="P223" s="73">
        <f t="shared" si="3"/>
        <v>3.6456645761384453E-4</v>
      </c>
      <c r="Q223" s="73">
        <f>O223/'סכום נכסי הקרן'!$C$41</f>
        <v>3.5399960451132008E-5</v>
      </c>
    </row>
    <row r="224" spans="1:17">
      <c r="A224" s="69" t="s">
        <v>3241</v>
      </c>
      <c r="B224" s="70" t="s">
        <v>2853</v>
      </c>
      <c r="C224" s="54" t="s">
        <v>3004</v>
      </c>
      <c r="D224" s="118" t="s">
        <v>3308</v>
      </c>
      <c r="E224" s="54" t="s">
        <v>547</v>
      </c>
      <c r="F224" s="79">
        <v>43541</v>
      </c>
      <c r="G224" s="54" t="s">
        <v>133</v>
      </c>
      <c r="H224" s="72">
        <v>6.9099999992751684</v>
      </c>
      <c r="I224" s="70" t="s">
        <v>657</v>
      </c>
      <c r="J224" s="70" t="s">
        <v>135</v>
      </c>
      <c r="K224" s="71">
        <v>2.7271E-2</v>
      </c>
      <c r="L224" s="71">
        <v>3.0699999995245725E-2</v>
      </c>
      <c r="M224" s="72">
        <v>3507.8535659999998</v>
      </c>
      <c r="N224" s="80">
        <v>109.73</v>
      </c>
      <c r="O224" s="72">
        <v>3.849167869</v>
      </c>
      <c r="P224" s="73">
        <f t="shared" si="3"/>
        <v>1.281325166730081E-4</v>
      </c>
      <c r="Q224" s="73">
        <f>O224/'סכום נכסי הקרן'!$C$41</f>
        <v>1.2441863281709235E-5</v>
      </c>
    </row>
    <row r="225" spans="1:17">
      <c r="A225" s="69" t="s">
        <v>3244</v>
      </c>
      <c r="B225" s="70" t="s">
        <v>2844</v>
      </c>
      <c r="C225" s="54">
        <v>22333</v>
      </c>
      <c r="D225" s="118" t="s">
        <v>3308</v>
      </c>
      <c r="E225" s="54" t="s">
        <v>530</v>
      </c>
      <c r="F225" s="79">
        <v>41639</v>
      </c>
      <c r="G225" s="54" t="s">
        <v>316</v>
      </c>
      <c r="H225" s="72">
        <v>0</v>
      </c>
      <c r="I225" s="70" t="s">
        <v>130</v>
      </c>
      <c r="J225" s="70" t="s">
        <v>135</v>
      </c>
      <c r="K225" s="71">
        <v>3.7000000000000005E-2</v>
      </c>
      <c r="L225" s="71">
        <v>5.3400000000104572E-2</v>
      </c>
      <c r="M225" s="72">
        <v>16874.565332999999</v>
      </c>
      <c r="N225" s="80">
        <v>113.34</v>
      </c>
      <c r="O225" s="72">
        <v>19.125631519999999</v>
      </c>
      <c r="P225" s="73">
        <f t="shared" si="3"/>
        <v>6.3666106104509027E-4</v>
      </c>
      <c r="Q225" s="73">
        <f>O225/'סכום נכסי הקרן'!$C$41</f>
        <v>6.18207624730094E-5</v>
      </c>
    </row>
    <row r="226" spans="1:17">
      <c r="A226" s="69" t="s">
        <v>3244</v>
      </c>
      <c r="B226" s="70" t="s">
        <v>2844</v>
      </c>
      <c r="C226" s="54">
        <v>22334</v>
      </c>
      <c r="D226" s="118" t="s">
        <v>3308</v>
      </c>
      <c r="E226" s="54" t="s">
        <v>530</v>
      </c>
      <c r="F226" s="79">
        <v>42004</v>
      </c>
      <c r="G226" s="54" t="s">
        <v>316</v>
      </c>
      <c r="H226" s="72">
        <v>0.4800000000107717</v>
      </c>
      <c r="I226" s="70" t="s">
        <v>130</v>
      </c>
      <c r="J226" s="70" t="s">
        <v>135</v>
      </c>
      <c r="K226" s="71">
        <v>3.7000000000000005E-2</v>
      </c>
      <c r="L226" s="71">
        <v>0.10489999999763022</v>
      </c>
      <c r="M226" s="72">
        <v>16874.565374000002</v>
      </c>
      <c r="N226" s="80">
        <v>110.03</v>
      </c>
      <c r="O226" s="72">
        <v>18.567083760000003</v>
      </c>
      <c r="P226" s="73">
        <f t="shared" si="3"/>
        <v>6.1806791764200354E-4</v>
      </c>
      <c r="Q226" s="73">
        <f>O226/'סכום נכסי הקרן'!$C$41</f>
        <v>6.0015339819923008E-5</v>
      </c>
    </row>
    <row r="227" spans="1:17">
      <c r="A227" s="69" t="s">
        <v>3244</v>
      </c>
      <c r="B227" s="70" t="s">
        <v>2844</v>
      </c>
      <c r="C227" s="54" t="s">
        <v>3005</v>
      </c>
      <c r="D227" s="118" t="s">
        <v>3308</v>
      </c>
      <c r="E227" s="54" t="s">
        <v>530</v>
      </c>
      <c r="F227" s="79">
        <v>42759</v>
      </c>
      <c r="G227" s="54" t="s">
        <v>316</v>
      </c>
      <c r="H227" s="72">
        <v>1.4299999999874018</v>
      </c>
      <c r="I227" s="70" t="s">
        <v>130</v>
      </c>
      <c r="J227" s="70" t="s">
        <v>135</v>
      </c>
      <c r="K227" s="71">
        <v>7.0499999999999993E-2</v>
      </c>
      <c r="L227" s="71">
        <v>7.1699999999638317E-2</v>
      </c>
      <c r="M227" s="72">
        <v>71621.136169000005</v>
      </c>
      <c r="N227" s="80">
        <v>103.07</v>
      </c>
      <c r="O227" s="72">
        <v>73.819349650999996</v>
      </c>
      <c r="P227" s="73">
        <f t="shared" si="3"/>
        <v>2.4573256796941662E-3</v>
      </c>
      <c r="Q227" s="73">
        <f>O227/'סכום נכסי הקרן'!$C$41</f>
        <v>2.3861008071363811E-4</v>
      </c>
    </row>
    <row r="228" spans="1:17">
      <c r="A228" s="69" t="s">
        <v>3244</v>
      </c>
      <c r="B228" s="70" t="s">
        <v>2844</v>
      </c>
      <c r="C228" s="54" t="s">
        <v>3006</v>
      </c>
      <c r="D228" s="118" t="s">
        <v>3308</v>
      </c>
      <c r="E228" s="54" t="s">
        <v>530</v>
      </c>
      <c r="F228" s="79">
        <v>42759</v>
      </c>
      <c r="G228" s="54" t="s">
        <v>316</v>
      </c>
      <c r="H228" s="72">
        <v>1.4799999999871662</v>
      </c>
      <c r="I228" s="70" t="s">
        <v>130</v>
      </c>
      <c r="J228" s="70" t="s">
        <v>135</v>
      </c>
      <c r="K228" s="71">
        <v>3.8800000000000001E-2</v>
      </c>
      <c r="L228" s="71">
        <v>5.0299999999669394E-2</v>
      </c>
      <c r="M228" s="72">
        <v>71621.136169000005</v>
      </c>
      <c r="N228" s="80">
        <v>100.09</v>
      </c>
      <c r="O228" s="72">
        <v>71.685596679</v>
      </c>
      <c r="P228" s="73">
        <f t="shared" si="3"/>
        <v>2.3862965254546815E-3</v>
      </c>
      <c r="Q228" s="73">
        <f>O228/'סכום נכסי הקרן'!$C$41</f>
        <v>2.3171304123443715E-4</v>
      </c>
    </row>
    <row r="229" spans="1:17">
      <c r="A229" s="69" t="s">
        <v>3245</v>
      </c>
      <c r="B229" s="70" t="s">
        <v>2853</v>
      </c>
      <c r="C229" s="54">
        <v>9806</v>
      </c>
      <c r="D229" s="118" t="s">
        <v>3308</v>
      </c>
      <c r="E229" s="54" t="s">
        <v>594</v>
      </c>
      <c r="F229" s="79">
        <v>45216</v>
      </c>
      <c r="G229" s="54" t="s">
        <v>133</v>
      </c>
      <c r="H229" s="72">
        <v>5.8200000000054635</v>
      </c>
      <c r="I229" s="70" t="s">
        <v>159</v>
      </c>
      <c r="J229" s="70" t="s">
        <v>135</v>
      </c>
      <c r="K229" s="71">
        <v>7.3617000000000002E-2</v>
      </c>
      <c r="L229" s="71">
        <v>6.600000000009501E-2</v>
      </c>
      <c r="M229" s="72">
        <v>157546.75697700001</v>
      </c>
      <c r="N229" s="80">
        <v>106.9</v>
      </c>
      <c r="O229" s="72">
        <v>168.41748524399998</v>
      </c>
      <c r="P229" s="73">
        <f t="shared" si="3"/>
        <v>5.6063432332607681E-3</v>
      </c>
      <c r="Q229" s="73">
        <f>O229/'סכום נכסי הקרן'!$C$41</f>
        <v>5.443844999671357E-4</v>
      </c>
    </row>
    <row r="230" spans="1:17">
      <c r="A230" s="69" t="s">
        <v>3245</v>
      </c>
      <c r="B230" s="70" t="s">
        <v>2844</v>
      </c>
      <c r="C230" s="54">
        <v>7561</v>
      </c>
      <c r="D230" s="118" t="s">
        <v>3308</v>
      </c>
      <c r="E230" s="54" t="s">
        <v>594</v>
      </c>
      <c r="F230" s="79">
        <v>43920</v>
      </c>
      <c r="G230" s="54" t="s">
        <v>133</v>
      </c>
      <c r="H230" s="72">
        <v>4.0300000000027527</v>
      </c>
      <c r="I230" s="70" t="s">
        <v>159</v>
      </c>
      <c r="J230" s="70" t="s">
        <v>135</v>
      </c>
      <c r="K230" s="71">
        <v>4.8917999999999996E-2</v>
      </c>
      <c r="L230" s="71">
        <v>5.3700000000022514E-2</v>
      </c>
      <c r="M230" s="72">
        <v>200801.69963799999</v>
      </c>
      <c r="N230" s="80">
        <v>99.52</v>
      </c>
      <c r="O230" s="72">
        <v>199.83785341499998</v>
      </c>
      <c r="P230" s="73">
        <f t="shared" si="3"/>
        <v>6.6522760129055919E-3</v>
      </c>
      <c r="Q230" s="73">
        <f>O230/'סכום נכסי הקרן'!$C$41</f>
        <v>6.4594617208670274E-4</v>
      </c>
    </row>
    <row r="231" spans="1:17">
      <c r="A231" s="69" t="s">
        <v>3245</v>
      </c>
      <c r="B231" s="70" t="s">
        <v>2844</v>
      </c>
      <c r="C231" s="54">
        <v>8991</v>
      </c>
      <c r="D231" s="118" t="s">
        <v>3308</v>
      </c>
      <c r="E231" s="54" t="s">
        <v>594</v>
      </c>
      <c r="F231" s="79">
        <v>44636</v>
      </c>
      <c r="G231" s="54" t="s">
        <v>133</v>
      </c>
      <c r="H231" s="72">
        <v>4.2500000000000009</v>
      </c>
      <c r="I231" s="70" t="s">
        <v>159</v>
      </c>
      <c r="J231" s="70" t="s">
        <v>135</v>
      </c>
      <c r="K231" s="71">
        <v>4.2824000000000001E-2</v>
      </c>
      <c r="L231" s="71">
        <v>7.1299999999978561E-2</v>
      </c>
      <c r="M231" s="72">
        <v>186279.16957500001</v>
      </c>
      <c r="N231" s="80">
        <v>90.07</v>
      </c>
      <c r="O231" s="72">
        <v>167.78165207199996</v>
      </c>
      <c r="P231" s="73">
        <f t="shared" si="3"/>
        <v>5.5851773846188613E-3</v>
      </c>
      <c r="Q231" s="73">
        <f>O231/'סכום נכסי הקרן'!$C$41</f>
        <v>5.4232926370173095E-4</v>
      </c>
    </row>
    <row r="232" spans="1:17">
      <c r="A232" s="69" t="s">
        <v>3245</v>
      </c>
      <c r="B232" s="70" t="s">
        <v>2844</v>
      </c>
      <c r="C232" s="54">
        <v>9112</v>
      </c>
      <c r="D232" s="118" t="s">
        <v>3308</v>
      </c>
      <c r="E232" s="54" t="s">
        <v>594</v>
      </c>
      <c r="F232" s="79">
        <v>44722</v>
      </c>
      <c r="G232" s="54" t="s">
        <v>133</v>
      </c>
      <c r="H232" s="72">
        <v>4.2100000000060023</v>
      </c>
      <c r="I232" s="70" t="s">
        <v>159</v>
      </c>
      <c r="J232" s="70" t="s">
        <v>135</v>
      </c>
      <c r="K232" s="71">
        <v>5.2750000000000005E-2</v>
      </c>
      <c r="L232" s="71">
        <v>6.5700000000118303E-2</v>
      </c>
      <c r="M232" s="72">
        <v>298999.83183500002</v>
      </c>
      <c r="N232" s="80">
        <v>96.4</v>
      </c>
      <c r="O232" s="72">
        <v>288.23584508699997</v>
      </c>
      <c r="P232" s="73">
        <f t="shared" si="3"/>
        <v>9.5949008937257652E-3</v>
      </c>
      <c r="Q232" s="73">
        <f>O232/'סכום נכסי הקרן'!$C$41</f>
        <v>9.3167954724511818E-4</v>
      </c>
    </row>
    <row r="233" spans="1:17">
      <c r="A233" s="69" t="s">
        <v>3245</v>
      </c>
      <c r="B233" s="70" t="s">
        <v>2844</v>
      </c>
      <c r="C233" s="54">
        <v>9247</v>
      </c>
      <c r="D233" s="118" t="s">
        <v>3308</v>
      </c>
      <c r="E233" s="54" t="s">
        <v>594</v>
      </c>
      <c r="F233" s="79">
        <v>44816</v>
      </c>
      <c r="G233" s="54" t="s">
        <v>133</v>
      </c>
      <c r="H233" s="72">
        <v>4.119999999993734</v>
      </c>
      <c r="I233" s="70" t="s">
        <v>159</v>
      </c>
      <c r="J233" s="70" t="s">
        <v>135</v>
      </c>
      <c r="K233" s="71">
        <v>5.6036999999999997E-2</v>
      </c>
      <c r="L233" s="71">
        <v>7.8299999999914702E-2</v>
      </c>
      <c r="M233" s="72">
        <v>370046.67653400003</v>
      </c>
      <c r="N233" s="80">
        <v>93.15</v>
      </c>
      <c r="O233" s="72">
        <v>344.69849031800004</v>
      </c>
      <c r="P233" s="73">
        <f t="shared" si="3"/>
        <v>1.1474450208716491E-2</v>
      </c>
      <c r="Q233" s="73">
        <f>O233/'סכום נכסי הקרן'!$C$41</f>
        <v>1.1141866595343677E-3</v>
      </c>
    </row>
    <row r="234" spans="1:17">
      <c r="A234" s="69" t="s">
        <v>3245</v>
      </c>
      <c r="B234" s="70" t="s">
        <v>2844</v>
      </c>
      <c r="C234" s="54">
        <v>9486</v>
      </c>
      <c r="D234" s="118" t="s">
        <v>3308</v>
      </c>
      <c r="E234" s="54" t="s">
        <v>594</v>
      </c>
      <c r="F234" s="79">
        <v>44976</v>
      </c>
      <c r="G234" s="54" t="s">
        <v>133</v>
      </c>
      <c r="H234" s="72">
        <v>4.1499999999982409</v>
      </c>
      <c r="I234" s="70" t="s">
        <v>159</v>
      </c>
      <c r="J234" s="70" t="s">
        <v>135</v>
      </c>
      <c r="K234" s="71">
        <v>6.1999000000000005E-2</v>
      </c>
      <c r="L234" s="71">
        <v>6.1799999999968082E-2</v>
      </c>
      <c r="M234" s="72">
        <v>362517.15112900006</v>
      </c>
      <c r="N234" s="80">
        <v>101.95</v>
      </c>
      <c r="O234" s="72">
        <v>369.58623605099996</v>
      </c>
      <c r="P234" s="73">
        <f t="shared" si="3"/>
        <v>1.230292264837542E-2</v>
      </c>
      <c r="Q234" s="73">
        <f>O234/'סכום נכסי הקרן'!$C$41</f>
        <v>1.194632600147598E-3</v>
      </c>
    </row>
    <row r="235" spans="1:17">
      <c r="A235" s="69" t="s">
        <v>3245</v>
      </c>
      <c r="B235" s="70" t="s">
        <v>2844</v>
      </c>
      <c r="C235" s="54">
        <v>9567</v>
      </c>
      <c r="D235" s="118" t="s">
        <v>3308</v>
      </c>
      <c r="E235" s="54" t="s">
        <v>594</v>
      </c>
      <c r="F235" s="79">
        <v>45056</v>
      </c>
      <c r="G235" s="54" t="s">
        <v>133</v>
      </c>
      <c r="H235" s="72">
        <v>4.1400000000011419</v>
      </c>
      <c r="I235" s="70" t="s">
        <v>159</v>
      </c>
      <c r="J235" s="70" t="s">
        <v>135</v>
      </c>
      <c r="K235" s="71">
        <v>6.3411999999999996E-2</v>
      </c>
      <c r="L235" s="71">
        <v>6.2000000000019845E-2</v>
      </c>
      <c r="M235" s="72">
        <v>393663.16584999999</v>
      </c>
      <c r="N235" s="80">
        <v>102.47</v>
      </c>
      <c r="O235" s="72">
        <v>403.38662931099992</v>
      </c>
      <c r="P235" s="73">
        <f t="shared" si="3"/>
        <v>1.3428082579128541E-2</v>
      </c>
      <c r="Q235" s="73">
        <f>O235/'סכום נכסי הקרן'!$C$41</f>
        <v>1.303887349776946E-3</v>
      </c>
    </row>
    <row r="236" spans="1:17">
      <c r="A236" s="69" t="s">
        <v>3245</v>
      </c>
      <c r="B236" s="70" t="s">
        <v>2844</v>
      </c>
      <c r="C236" s="54">
        <v>7894</v>
      </c>
      <c r="D236" s="118" t="s">
        <v>3308</v>
      </c>
      <c r="E236" s="54" t="s">
        <v>594</v>
      </c>
      <c r="F236" s="79">
        <v>44068</v>
      </c>
      <c r="G236" s="54" t="s">
        <v>133</v>
      </c>
      <c r="H236" s="72">
        <v>3.9900000000011504</v>
      </c>
      <c r="I236" s="70" t="s">
        <v>159</v>
      </c>
      <c r="J236" s="70" t="s">
        <v>135</v>
      </c>
      <c r="K236" s="71">
        <v>4.5102999999999997E-2</v>
      </c>
      <c r="L236" s="71">
        <v>6.3500000000023427E-2</v>
      </c>
      <c r="M236" s="72">
        <v>248858.15711399997</v>
      </c>
      <c r="N236" s="80">
        <v>94.34</v>
      </c>
      <c r="O236" s="72">
        <v>234.77279772700001</v>
      </c>
      <c r="P236" s="73">
        <f t="shared" si="3"/>
        <v>7.8152032966384462E-3</v>
      </c>
      <c r="Q236" s="73">
        <f>O236/'סכום נכסי הקרן'!$C$41</f>
        <v>7.5886818943611805E-4</v>
      </c>
    </row>
    <row r="237" spans="1:17">
      <c r="A237" s="69" t="s">
        <v>3245</v>
      </c>
      <c r="B237" s="70" t="s">
        <v>2844</v>
      </c>
      <c r="C237" s="54">
        <v>8076</v>
      </c>
      <c r="D237" s="118" t="s">
        <v>3308</v>
      </c>
      <c r="E237" s="54" t="s">
        <v>594</v>
      </c>
      <c r="F237" s="79">
        <v>44160</v>
      </c>
      <c r="G237" s="54" t="s">
        <v>133</v>
      </c>
      <c r="H237" s="72">
        <v>3.8400000000063366</v>
      </c>
      <c r="I237" s="70" t="s">
        <v>159</v>
      </c>
      <c r="J237" s="70" t="s">
        <v>135</v>
      </c>
      <c r="K237" s="71">
        <v>4.5465999999999999E-2</v>
      </c>
      <c r="L237" s="71">
        <v>9.0600000000135947E-2</v>
      </c>
      <c r="M237" s="72">
        <v>228564.93075199999</v>
      </c>
      <c r="N237" s="80">
        <v>85.62</v>
      </c>
      <c r="O237" s="72">
        <v>195.69729873899999</v>
      </c>
      <c r="P237" s="73">
        <f t="shared" si="3"/>
        <v>6.5144437049590165E-3</v>
      </c>
      <c r="Q237" s="73">
        <f>O237/'סכום נכסי הקרן'!$C$41</f>
        <v>6.3256244424148998E-4</v>
      </c>
    </row>
    <row r="238" spans="1:17">
      <c r="A238" s="69" t="s">
        <v>3245</v>
      </c>
      <c r="B238" s="70" t="s">
        <v>2844</v>
      </c>
      <c r="C238" s="54">
        <v>9311</v>
      </c>
      <c r="D238" s="118" t="s">
        <v>3308</v>
      </c>
      <c r="E238" s="54" t="s">
        <v>594</v>
      </c>
      <c r="F238" s="79">
        <v>44880</v>
      </c>
      <c r="G238" s="54" t="s">
        <v>133</v>
      </c>
      <c r="H238" s="72">
        <v>3.6599999999924413</v>
      </c>
      <c r="I238" s="70" t="s">
        <v>159</v>
      </c>
      <c r="J238" s="70" t="s">
        <v>135</v>
      </c>
      <c r="K238" s="71">
        <v>7.2695999999999997E-2</v>
      </c>
      <c r="L238" s="71">
        <v>9.7099999999782693E-2</v>
      </c>
      <c r="M238" s="72">
        <v>202682.897322</v>
      </c>
      <c r="N238" s="80">
        <v>93.99</v>
      </c>
      <c r="O238" s="72">
        <v>190.501662434</v>
      </c>
      <c r="P238" s="73">
        <f t="shared" si="3"/>
        <v>6.3414894514334996E-3</v>
      </c>
      <c r="Q238" s="73">
        <f>O238/'סכום נכסי הקרן'!$C$41</f>
        <v>6.1576832177961634E-4</v>
      </c>
    </row>
    <row r="239" spans="1:17">
      <c r="A239" s="69" t="s">
        <v>3246</v>
      </c>
      <c r="B239" s="70" t="s">
        <v>2844</v>
      </c>
      <c r="C239" s="54">
        <v>8811</v>
      </c>
      <c r="D239" s="118" t="s">
        <v>3308</v>
      </c>
      <c r="E239" s="54" t="s">
        <v>839</v>
      </c>
      <c r="F239" s="79">
        <v>44550</v>
      </c>
      <c r="G239" s="54" t="s">
        <v>2843</v>
      </c>
      <c r="H239" s="72">
        <v>4.8899999999957418</v>
      </c>
      <c r="I239" s="70" t="s">
        <v>337</v>
      </c>
      <c r="J239" s="70" t="s">
        <v>135</v>
      </c>
      <c r="K239" s="71">
        <v>7.85E-2</v>
      </c>
      <c r="L239" s="71">
        <v>7.9499999999950874E-2</v>
      </c>
      <c r="M239" s="72">
        <v>304002.99537800002</v>
      </c>
      <c r="N239" s="80">
        <v>100.43</v>
      </c>
      <c r="O239" s="72">
        <v>305.31009327000004</v>
      </c>
      <c r="P239" s="73">
        <f t="shared" si="3"/>
        <v>1.0163274751256616E-2</v>
      </c>
      <c r="Q239" s="73">
        <f>O239/'סכום נכסי הקרן'!$C$41</f>
        <v>9.8686951784675097E-4</v>
      </c>
    </row>
    <row r="240" spans="1:17">
      <c r="A240" s="69" t="s">
        <v>3247</v>
      </c>
      <c r="B240" s="70" t="s">
        <v>2853</v>
      </c>
      <c r="C240" s="54" t="s">
        <v>3007</v>
      </c>
      <c r="D240" s="118" t="s">
        <v>3308</v>
      </c>
      <c r="E240" s="54" t="s">
        <v>839</v>
      </c>
      <c r="F240" s="79">
        <v>42732</v>
      </c>
      <c r="G240" s="54" t="s">
        <v>2843</v>
      </c>
      <c r="H240" s="72">
        <v>2.289999999994337</v>
      </c>
      <c r="I240" s="70" t="s">
        <v>131</v>
      </c>
      <c r="J240" s="70" t="s">
        <v>135</v>
      </c>
      <c r="K240" s="71">
        <v>2.1613000000000004E-2</v>
      </c>
      <c r="L240" s="71">
        <v>2.3699999999934978E-2</v>
      </c>
      <c r="M240" s="72">
        <v>42454.587846000002</v>
      </c>
      <c r="N240" s="80">
        <v>112.3</v>
      </c>
      <c r="O240" s="72">
        <v>47.676506263</v>
      </c>
      <c r="P240" s="73">
        <f t="shared" si="3"/>
        <v>1.5870730873688019E-3</v>
      </c>
      <c r="Q240" s="73">
        <f>O240/'סכום נכסי הקרן'!$C$41</f>
        <v>1.5410722339524968E-4</v>
      </c>
    </row>
    <row r="241" spans="1:17">
      <c r="A241" s="69" t="s">
        <v>3248</v>
      </c>
      <c r="B241" s="70" t="s">
        <v>2844</v>
      </c>
      <c r="C241" s="54">
        <v>9533</v>
      </c>
      <c r="D241" s="118" t="s">
        <v>3308</v>
      </c>
      <c r="E241" s="54" t="s">
        <v>607</v>
      </c>
      <c r="F241" s="79">
        <v>45015</v>
      </c>
      <c r="G241" s="54" t="s">
        <v>316</v>
      </c>
      <c r="H241" s="72">
        <v>3.8000000000075982</v>
      </c>
      <c r="I241" s="70" t="s">
        <v>606</v>
      </c>
      <c r="J241" s="70" t="s">
        <v>135</v>
      </c>
      <c r="K241" s="71">
        <v>3.3593000000000005E-2</v>
      </c>
      <c r="L241" s="71">
        <v>2.9800000000055088E-2</v>
      </c>
      <c r="M241" s="72">
        <v>101447.30145</v>
      </c>
      <c r="N241" s="80">
        <v>103.78</v>
      </c>
      <c r="O241" s="72">
        <v>105.282009179</v>
      </c>
      <c r="P241" s="73">
        <f t="shared" si="3"/>
        <v>3.5046662695957386E-3</v>
      </c>
      <c r="Q241" s="73">
        <f>O241/'סכום נכסי הקרן'!$C$41</f>
        <v>3.4030845336165691E-4</v>
      </c>
    </row>
    <row r="242" spans="1:17">
      <c r="A242" s="69" t="s">
        <v>3224</v>
      </c>
      <c r="B242" s="70" t="s">
        <v>2853</v>
      </c>
      <c r="C242" s="54" t="s">
        <v>3008</v>
      </c>
      <c r="D242" s="118" t="s">
        <v>3308</v>
      </c>
      <c r="E242" s="54" t="s">
        <v>594</v>
      </c>
      <c r="F242" s="79">
        <v>45286</v>
      </c>
      <c r="G242" s="54" t="s">
        <v>133</v>
      </c>
      <c r="H242" s="72">
        <v>1.7300000000004667</v>
      </c>
      <c r="I242" s="70" t="s">
        <v>131</v>
      </c>
      <c r="J242" s="70" t="s">
        <v>135</v>
      </c>
      <c r="K242" s="71">
        <v>6.7500000000000004E-2</v>
      </c>
      <c r="L242" s="71">
        <v>7.1700000000018665E-2</v>
      </c>
      <c r="M242" s="72">
        <v>1032468.344602</v>
      </c>
      <c r="N242" s="80">
        <v>99.67</v>
      </c>
      <c r="O242" s="72">
        <v>1029.0613941239999</v>
      </c>
      <c r="P242" s="73">
        <f t="shared" si="3"/>
        <v>3.4255774423888177E-2</v>
      </c>
      <c r="Q242" s="73">
        <f>O242/'סכום נכסי הקרן'!$C$41</f>
        <v>3.3262880731419488E-3</v>
      </c>
    </row>
    <row r="243" spans="1:17">
      <c r="A243" s="69" t="s">
        <v>3224</v>
      </c>
      <c r="B243" s="70" t="s">
        <v>2853</v>
      </c>
      <c r="C243" s="54" t="s">
        <v>3009</v>
      </c>
      <c r="D243" s="118" t="s">
        <v>3308</v>
      </c>
      <c r="E243" s="54" t="s">
        <v>594</v>
      </c>
      <c r="F243" s="79">
        <v>45169</v>
      </c>
      <c r="G243" s="54" t="s">
        <v>133</v>
      </c>
      <c r="H243" s="72">
        <v>1.8200000000022696</v>
      </c>
      <c r="I243" s="70" t="s">
        <v>131</v>
      </c>
      <c r="J243" s="70" t="s">
        <v>135</v>
      </c>
      <c r="K243" s="71">
        <v>6.9500000000000006E-2</v>
      </c>
      <c r="L243" s="71">
        <v>7.1399999999903555E-2</v>
      </c>
      <c r="M243" s="72">
        <v>70465.734515000004</v>
      </c>
      <c r="N243" s="80">
        <v>100.05</v>
      </c>
      <c r="O243" s="72">
        <v>70.500971911999997</v>
      </c>
      <c r="P243" s="73">
        <f t="shared" si="3"/>
        <v>2.3468623002208728E-3</v>
      </c>
      <c r="Q243" s="73">
        <f>O243/'סכום נכסי הקרן'!$C$41</f>
        <v>2.278839176698757E-4</v>
      </c>
    </row>
    <row r="244" spans="1:17">
      <c r="A244" s="69" t="s">
        <v>3224</v>
      </c>
      <c r="B244" s="70" t="s">
        <v>2853</v>
      </c>
      <c r="C244" s="54" t="s">
        <v>3010</v>
      </c>
      <c r="D244" s="118" t="s">
        <v>3308</v>
      </c>
      <c r="E244" s="54" t="s">
        <v>594</v>
      </c>
      <c r="F244" s="79">
        <v>45195</v>
      </c>
      <c r="G244" s="54" t="s">
        <v>133</v>
      </c>
      <c r="H244" s="72">
        <v>1.8200000000102223</v>
      </c>
      <c r="I244" s="70" t="s">
        <v>131</v>
      </c>
      <c r="J244" s="70" t="s">
        <v>135</v>
      </c>
      <c r="K244" s="71">
        <v>6.9500000000000006E-2</v>
      </c>
      <c r="L244" s="71">
        <v>7.1400000000607949E-2</v>
      </c>
      <c r="M244" s="72">
        <v>37152.151060999997</v>
      </c>
      <c r="N244" s="80">
        <v>100.06</v>
      </c>
      <c r="O244" s="72">
        <v>37.174444891</v>
      </c>
      <c r="P244" s="73">
        <f t="shared" si="3"/>
        <v>1.2374766032335594E-3</v>
      </c>
      <c r="Q244" s="73">
        <f>O244/'סכום נכסי הקרן'!$C$41</f>
        <v>1.201608702577623E-4</v>
      </c>
    </row>
    <row r="245" spans="1:17">
      <c r="A245" s="69" t="s">
        <v>3224</v>
      </c>
      <c r="B245" s="70" t="s">
        <v>2853</v>
      </c>
      <c r="C245" s="54" t="s">
        <v>3011</v>
      </c>
      <c r="D245" s="118" t="s">
        <v>3308</v>
      </c>
      <c r="E245" s="54" t="s">
        <v>594</v>
      </c>
      <c r="F245" s="79">
        <v>45230</v>
      </c>
      <c r="G245" s="54" t="s">
        <v>133</v>
      </c>
      <c r="H245" s="72">
        <v>1.82</v>
      </c>
      <c r="I245" s="70" t="s">
        <v>131</v>
      </c>
      <c r="J245" s="70" t="s">
        <v>135</v>
      </c>
      <c r="K245" s="71">
        <v>6.9500000000000006E-2</v>
      </c>
      <c r="L245" s="71">
        <v>6.3499999999795678E-2</v>
      </c>
      <c r="M245" s="72">
        <v>72389.701774000001</v>
      </c>
      <c r="N245" s="80">
        <v>101.41</v>
      </c>
      <c r="O245" s="72">
        <v>73.410401350000001</v>
      </c>
      <c r="P245" s="73">
        <f t="shared" si="3"/>
        <v>2.4437124581409338E-3</v>
      </c>
      <c r="Q245" s="73">
        <f>O245/'סכום נכסי הקרן'!$C$41</f>
        <v>2.3728821608640086E-4</v>
      </c>
    </row>
    <row r="246" spans="1:17">
      <c r="A246" s="69" t="s">
        <v>3224</v>
      </c>
      <c r="B246" s="70" t="s">
        <v>2853</v>
      </c>
      <c r="C246" s="54" t="s">
        <v>3012</v>
      </c>
      <c r="D246" s="118" t="s">
        <v>3308</v>
      </c>
      <c r="E246" s="54" t="s">
        <v>594</v>
      </c>
      <c r="F246" s="79">
        <v>45257</v>
      </c>
      <c r="G246" s="54" t="s">
        <v>133</v>
      </c>
      <c r="H246" s="72">
        <v>1.8200000000034873</v>
      </c>
      <c r="I246" s="70" t="s">
        <v>131</v>
      </c>
      <c r="J246" s="70" t="s">
        <v>135</v>
      </c>
      <c r="K246" s="71">
        <v>6.9500000000000006E-2</v>
      </c>
      <c r="L246" s="71">
        <v>6.8100000000278979E-2</v>
      </c>
      <c r="M246" s="72">
        <v>45599.74108</v>
      </c>
      <c r="N246" s="80">
        <v>100.62</v>
      </c>
      <c r="O246" s="72">
        <v>45.882462511999996</v>
      </c>
      <c r="P246" s="73">
        <f t="shared" si="3"/>
        <v>1.5273522987047225E-3</v>
      </c>
      <c r="Q246" s="73">
        <f>O246/'סכום נכסי הקרן'!$C$41</f>
        <v>1.4830824350374759E-4</v>
      </c>
    </row>
    <row r="247" spans="1:17">
      <c r="A247" s="69" t="s">
        <v>3221</v>
      </c>
      <c r="B247" s="70" t="s">
        <v>2853</v>
      </c>
      <c r="C247" s="54" t="s">
        <v>3013</v>
      </c>
      <c r="D247" s="118" t="s">
        <v>3308</v>
      </c>
      <c r="E247" s="54" t="s">
        <v>629</v>
      </c>
      <c r="F247" s="79">
        <v>44858</v>
      </c>
      <c r="G247" s="54" t="s">
        <v>133</v>
      </c>
      <c r="H247" s="72">
        <v>5.4000000001248276</v>
      </c>
      <c r="I247" s="70" t="s">
        <v>657</v>
      </c>
      <c r="J247" s="70" t="s">
        <v>135</v>
      </c>
      <c r="K247" s="71">
        <v>3.49E-2</v>
      </c>
      <c r="L247" s="71">
        <v>4.4700000000374489E-2</v>
      </c>
      <c r="M247" s="72">
        <v>6413.3885030000001</v>
      </c>
      <c r="N247" s="80">
        <v>99.93</v>
      </c>
      <c r="O247" s="72">
        <v>6.4088987079999988</v>
      </c>
      <c r="P247" s="73">
        <f t="shared" si="3"/>
        <v>2.1334177892630378E-4</v>
      </c>
      <c r="Q247" s="73">
        <f>O247/'סכום נכסי הקרן'!$C$41</f>
        <v>2.0715812930230751E-5</v>
      </c>
    </row>
    <row r="248" spans="1:17">
      <c r="A248" s="69" t="s">
        <v>3221</v>
      </c>
      <c r="B248" s="70" t="s">
        <v>2853</v>
      </c>
      <c r="C248" s="54" t="s">
        <v>3014</v>
      </c>
      <c r="D248" s="118" t="s">
        <v>3308</v>
      </c>
      <c r="E248" s="54" t="s">
        <v>629</v>
      </c>
      <c r="F248" s="79">
        <v>44858</v>
      </c>
      <c r="G248" s="54" t="s">
        <v>133</v>
      </c>
      <c r="H248" s="72">
        <v>5.4300000000150757</v>
      </c>
      <c r="I248" s="70" t="s">
        <v>657</v>
      </c>
      <c r="J248" s="70" t="s">
        <v>135</v>
      </c>
      <c r="K248" s="71">
        <v>3.49E-2</v>
      </c>
      <c r="L248" s="71">
        <v>4.4600000001432126E-2</v>
      </c>
      <c r="M248" s="72">
        <v>5309.9733620000006</v>
      </c>
      <c r="N248" s="80">
        <v>99.94</v>
      </c>
      <c r="O248" s="72">
        <v>5.306787044</v>
      </c>
      <c r="P248" s="73">
        <f t="shared" si="3"/>
        <v>1.766542802333242E-4</v>
      </c>
      <c r="Q248" s="73">
        <f>O248/'סכום נכסי הקרן'!$C$41</f>
        <v>1.7153400712488876E-5</v>
      </c>
    </row>
    <row r="249" spans="1:17">
      <c r="A249" s="69" t="s">
        <v>3221</v>
      </c>
      <c r="B249" s="70" t="s">
        <v>2853</v>
      </c>
      <c r="C249" s="54" t="s">
        <v>3015</v>
      </c>
      <c r="D249" s="118" t="s">
        <v>3308</v>
      </c>
      <c r="E249" s="54" t="s">
        <v>629</v>
      </c>
      <c r="F249" s="79">
        <v>44858</v>
      </c>
      <c r="G249" s="54" t="s">
        <v>133</v>
      </c>
      <c r="H249" s="72">
        <v>5.3200000002891699</v>
      </c>
      <c r="I249" s="70" t="s">
        <v>657</v>
      </c>
      <c r="J249" s="70" t="s">
        <v>135</v>
      </c>
      <c r="K249" s="71">
        <v>3.49E-2</v>
      </c>
      <c r="L249" s="71">
        <v>4.4700000002364557E-2</v>
      </c>
      <c r="M249" s="72">
        <v>6641.0177089999997</v>
      </c>
      <c r="N249" s="80">
        <v>99.98</v>
      </c>
      <c r="O249" s="72">
        <v>6.639689069000001</v>
      </c>
      <c r="P249" s="73">
        <f t="shared" si="3"/>
        <v>2.2102441340347584E-4</v>
      </c>
      <c r="Q249" s="73">
        <f>O249/'סכום נכסי הקרן'!$C$41</f>
        <v>2.1461808484600882E-5</v>
      </c>
    </row>
    <row r="250" spans="1:17">
      <c r="A250" s="69" t="s">
        <v>3221</v>
      </c>
      <c r="B250" s="70" t="s">
        <v>2853</v>
      </c>
      <c r="C250" s="54" t="s">
        <v>3016</v>
      </c>
      <c r="D250" s="118" t="s">
        <v>3308</v>
      </c>
      <c r="E250" s="54" t="s">
        <v>629</v>
      </c>
      <c r="F250" s="79">
        <v>44858</v>
      </c>
      <c r="G250" s="54" t="s">
        <v>133</v>
      </c>
      <c r="H250" s="72">
        <v>5.360000000316905</v>
      </c>
      <c r="I250" s="70" t="s">
        <v>657</v>
      </c>
      <c r="J250" s="70" t="s">
        <v>135</v>
      </c>
      <c r="K250" s="71">
        <v>3.49E-2</v>
      </c>
      <c r="L250" s="71">
        <v>4.4700000003243326E-2</v>
      </c>
      <c r="M250" s="72">
        <v>8080.5557799999997</v>
      </c>
      <c r="N250" s="80">
        <v>99.97</v>
      </c>
      <c r="O250" s="72">
        <v>8.078131054</v>
      </c>
      <c r="P250" s="73">
        <f t="shared" si="3"/>
        <v>2.6890779960508899E-4</v>
      </c>
      <c r="Q250" s="73">
        <f>O250/'סכום נכסי הקרן'!$C$41</f>
        <v>2.6111358497780738E-5</v>
      </c>
    </row>
    <row r="251" spans="1:17">
      <c r="A251" s="69" t="s">
        <v>3221</v>
      </c>
      <c r="B251" s="70" t="s">
        <v>2853</v>
      </c>
      <c r="C251" s="54" t="s">
        <v>3017</v>
      </c>
      <c r="D251" s="118" t="s">
        <v>3308</v>
      </c>
      <c r="E251" s="54" t="s">
        <v>629</v>
      </c>
      <c r="F251" s="79">
        <v>44858</v>
      </c>
      <c r="G251" s="54" t="s">
        <v>133</v>
      </c>
      <c r="H251" s="72">
        <v>5.5199999997084195</v>
      </c>
      <c r="I251" s="70" t="s">
        <v>657</v>
      </c>
      <c r="J251" s="70" t="s">
        <v>135</v>
      </c>
      <c r="K251" s="71">
        <v>3.49E-2</v>
      </c>
      <c r="L251" s="71">
        <v>4.4499999997917275E-2</v>
      </c>
      <c r="M251" s="72">
        <v>4806.212665</v>
      </c>
      <c r="N251" s="80">
        <v>99.9</v>
      </c>
      <c r="O251" s="72">
        <v>4.8014061199999993</v>
      </c>
      <c r="P251" s="73">
        <f t="shared" si="3"/>
        <v>1.5983097403455515E-4</v>
      </c>
      <c r="Q251" s="73">
        <f>O251/'סכום נכסי הקרן'!$C$41</f>
        <v>1.5519831957997155E-5</v>
      </c>
    </row>
    <row r="252" spans="1:17">
      <c r="A252" s="69" t="s">
        <v>3249</v>
      </c>
      <c r="B252" s="70" t="s">
        <v>2844</v>
      </c>
      <c r="C252" s="54">
        <v>9637</v>
      </c>
      <c r="D252" s="118" t="s">
        <v>3308</v>
      </c>
      <c r="E252" s="54" t="s">
        <v>629</v>
      </c>
      <c r="F252" s="79">
        <v>45104</v>
      </c>
      <c r="G252" s="54" t="s">
        <v>133</v>
      </c>
      <c r="H252" s="72">
        <v>2.3000000000019361</v>
      </c>
      <c r="I252" s="70" t="s">
        <v>337</v>
      </c>
      <c r="J252" s="70" t="s">
        <v>135</v>
      </c>
      <c r="K252" s="71">
        <v>5.2159000000000004E-2</v>
      </c>
      <c r="L252" s="71">
        <v>5.7900000000102606E-2</v>
      </c>
      <c r="M252" s="72">
        <v>51754.85</v>
      </c>
      <c r="N252" s="80">
        <v>99.81</v>
      </c>
      <c r="O252" s="72">
        <v>51.656517792999999</v>
      </c>
      <c r="P252" s="73">
        <f t="shared" si="3"/>
        <v>1.7195611759849468E-3</v>
      </c>
      <c r="Q252" s="73">
        <f>O252/'סכום נכסי הקרן'!$C$41</f>
        <v>1.6697201937224384E-4</v>
      </c>
    </row>
    <row r="253" spans="1:17">
      <c r="A253" s="69" t="s">
        <v>3250</v>
      </c>
      <c r="B253" s="70" t="s">
        <v>2844</v>
      </c>
      <c r="C253" s="54">
        <v>9577</v>
      </c>
      <c r="D253" s="118" t="s">
        <v>3308</v>
      </c>
      <c r="E253" s="54" t="s">
        <v>629</v>
      </c>
      <c r="F253" s="79">
        <v>45063</v>
      </c>
      <c r="G253" s="54" t="s">
        <v>133</v>
      </c>
      <c r="H253" s="72">
        <v>3.3700000000124266</v>
      </c>
      <c r="I253" s="70" t="s">
        <v>337</v>
      </c>
      <c r="J253" s="70" t="s">
        <v>135</v>
      </c>
      <c r="K253" s="71">
        <v>4.4344000000000001E-2</v>
      </c>
      <c r="L253" s="71">
        <v>4.1900000000267362E-2</v>
      </c>
      <c r="M253" s="72">
        <v>77632.274999999994</v>
      </c>
      <c r="N253" s="80">
        <v>102.62</v>
      </c>
      <c r="O253" s="72">
        <v>79.666239673000007</v>
      </c>
      <c r="P253" s="73">
        <f t="shared" si="3"/>
        <v>2.6519591066389348E-3</v>
      </c>
      <c r="Q253" s="73">
        <f>O253/'סכום נכסי הקרן'!$C$41</f>
        <v>2.5750928406166281E-4</v>
      </c>
    </row>
    <row r="254" spans="1:17">
      <c r="A254" s="69" t="s">
        <v>3251</v>
      </c>
      <c r="B254" s="70" t="s">
        <v>2853</v>
      </c>
      <c r="C254" s="54" t="s">
        <v>3018</v>
      </c>
      <c r="D254" s="118" t="s">
        <v>3308</v>
      </c>
      <c r="E254" s="54" t="s">
        <v>629</v>
      </c>
      <c r="F254" s="79">
        <v>42372</v>
      </c>
      <c r="G254" s="54" t="s">
        <v>133</v>
      </c>
      <c r="H254" s="72">
        <v>9.3600000000046375</v>
      </c>
      <c r="I254" s="70" t="s">
        <v>131</v>
      </c>
      <c r="J254" s="70" t="s">
        <v>135</v>
      </c>
      <c r="K254" s="71">
        <v>6.7000000000000004E-2</v>
      </c>
      <c r="L254" s="71">
        <v>3.4100000000014757E-2</v>
      </c>
      <c r="M254" s="72">
        <v>62641.230309999992</v>
      </c>
      <c r="N254" s="80">
        <v>151.47999999999999</v>
      </c>
      <c r="O254" s="72">
        <v>94.888935645999993</v>
      </c>
      <c r="P254" s="73">
        <f t="shared" si="3"/>
        <v>3.1586978127570685E-3</v>
      </c>
      <c r="Q254" s="73">
        <f>O254/'סכום נכסי הקרן'!$C$41</f>
        <v>3.0671438722186788E-4</v>
      </c>
    </row>
    <row r="255" spans="1:17">
      <c r="A255" s="69" t="s">
        <v>3252</v>
      </c>
      <c r="B255" s="70" t="s">
        <v>2853</v>
      </c>
      <c r="C255" s="54" t="s">
        <v>3019</v>
      </c>
      <c r="D255" s="118" t="s">
        <v>3308</v>
      </c>
      <c r="E255" s="54" t="s">
        <v>650</v>
      </c>
      <c r="F255" s="79">
        <v>44871</v>
      </c>
      <c r="G255" s="118" t="s">
        <v>3308</v>
      </c>
      <c r="H255" s="72">
        <v>4.6899999999814277</v>
      </c>
      <c r="I255" s="70" t="s">
        <v>337</v>
      </c>
      <c r="J255" s="70" t="s">
        <v>135</v>
      </c>
      <c r="K255" s="71">
        <v>0.05</v>
      </c>
      <c r="L255" s="71">
        <v>6.9899999999733523E-2</v>
      </c>
      <c r="M255" s="72">
        <v>77525.543260000006</v>
      </c>
      <c r="N255" s="80">
        <v>95.84</v>
      </c>
      <c r="O255" s="72">
        <v>74.300477801999989</v>
      </c>
      <c r="P255" s="73">
        <f t="shared" si="3"/>
        <v>2.4733416506593081E-3</v>
      </c>
      <c r="Q255" s="73">
        <f>O255/'סכום נכסי הקרן'!$C$41</f>
        <v>2.4016525598254072E-4</v>
      </c>
    </row>
    <row r="256" spans="1:17">
      <c r="A256" s="69" t="s">
        <v>3252</v>
      </c>
      <c r="B256" s="70" t="s">
        <v>2853</v>
      </c>
      <c r="C256" s="54" t="s">
        <v>3020</v>
      </c>
      <c r="D256" s="118" t="s">
        <v>3308</v>
      </c>
      <c r="E256" s="54" t="s">
        <v>650</v>
      </c>
      <c r="F256" s="79">
        <v>44969</v>
      </c>
      <c r="G256" s="118" t="s">
        <v>3308</v>
      </c>
      <c r="H256" s="72">
        <v>4.6900000000001842</v>
      </c>
      <c r="I256" s="70" t="s">
        <v>337</v>
      </c>
      <c r="J256" s="70" t="s">
        <v>135</v>
      </c>
      <c r="K256" s="71">
        <v>0.05</v>
      </c>
      <c r="L256" s="71">
        <v>6.7100000000108698E-2</v>
      </c>
      <c r="M256" s="72">
        <v>56205.921381</v>
      </c>
      <c r="N256" s="80">
        <v>96.56</v>
      </c>
      <c r="O256" s="72">
        <v>54.272440871000001</v>
      </c>
      <c r="P256" s="73">
        <f t="shared" si="3"/>
        <v>1.8066409861710953E-3</v>
      </c>
      <c r="Q256" s="73">
        <f>O256/'סכום נכסי הקרן'!$C$41</f>
        <v>1.7542760208508602E-4</v>
      </c>
    </row>
    <row r="257" spans="1:17">
      <c r="A257" s="69" t="s">
        <v>3252</v>
      </c>
      <c r="B257" s="70" t="s">
        <v>2853</v>
      </c>
      <c r="C257" s="54" t="s">
        <v>3021</v>
      </c>
      <c r="D257" s="118" t="s">
        <v>3308</v>
      </c>
      <c r="E257" s="54" t="s">
        <v>650</v>
      </c>
      <c r="F257" s="79">
        <v>45018</v>
      </c>
      <c r="G257" s="118" t="s">
        <v>3308</v>
      </c>
      <c r="H257" s="72">
        <v>4.690000000059884</v>
      </c>
      <c r="I257" s="70" t="s">
        <v>337</v>
      </c>
      <c r="J257" s="70" t="s">
        <v>135</v>
      </c>
      <c r="K257" s="71">
        <v>0.05</v>
      </c>
      <c r="L257" s="71">
        <v>4.1800000000366919E-2</v>
      </c>
      <c r="M257" s="72">
        <v>26804.062011000002</v>
      </c>
      <c r="N257" s="80">
        <v>107.78</v>
      </c>
      <c r="O257" s="72">
        <v>28.889416983</v>
      </c>
      <c r="P257" s="73">
        <f t="shared" si="3"/>
        <v>9.6168154500609303E-4</v>
      </c>
      <c r="Q257" s="73">
        <f>O257/'סכום נכסי הקרן'!$C$41</f>
        <v>9.3380748417230158E-5</v>
      </c>
    </row>
    <row r="258" spans="1:17">
      <c r="A258" s="69" t="s">
        <v>3252</v>
      </c>
      <c r="B258" s="70" t="s">
        <v>2853</v>
      </c>
      <c r="C258" s="54" t="s">
        <v>3022</v>
      </c>
      <c r="D258" s="118" t="s">
        <v>3308</v>
      </c>
      <c r="E258" s="54" t="s">
        <v>650</v>
      </c>
      <c r="F258" s="79">
        <v>45109</v>
      </c>
      <c r="G258" s="118" t="s">
        <v>3308</v>
      </c>
      <c r="H258" s="72">
        <v>4.6899999999274531</v>
      </c>
      <c r="I258" s="70" t="s">
        <v>337</v>
      </c>
      <c r="J258" s="70" t="s">
        <v>135</v>
      </c>
      <c r="K258" s="71">
        <v>0.05</v>
      </c>
      <c r="L258" s="71">
        <v>5.2499999998981091E-2</v>
      </c>
      <c r="M258" s="72">
        <v>24204.372223999999</v>
      </c>
      <c r="N258" s="80">
        <v>101.37</v>
      </c>
      <c r="O258" s="72">
        <v>24.535970362</v>
      </c>
      <c r="P258" s="73">
        <f t="shared" si="3"/>
        <v>8.1676241164149591E-4</v>
      </c>
      <c r="Q258" s="73">
        <f>O258/'סכום נכסי הקרן'!$C$41</f>
        <v>7.9308878988274101E-5</v>
      </c>
    </row>
    <row r="259" spans="1:17">
      <c r="A259" s="69" t="s">
        <v>3252</v>
      </c>
      <c r="B259" s="70" t="s">
        <v>2853</v>
      </c>
      <c r="C259" s="54" t="s">
        <v>3023</v>
      </c>
      <c r="D259" s="118" t="s">
        <v>3308</v>
      </c>
      <c r="E259" s="54" t="s">
        <v>650</v>
      </c>
      <c r="F259" s="79">
        <v>45200</v>
      </c>
      <c r="G259" s="118" t="s">
        <v>3308</v>
      </c>
      <c r="H259" s="72">
        <v>4.6900000000581858</v>
      </c>
      <c r="I259" s="70" t="s">
        <v>337</v>
      </c>
      <c r="J259" s="70" t="s">
        <v>135</v>
      </c>
      <c r="K259" s="71">
        <v>0.05</v>
      </c>
      <c r="L259" s="71">
        <v>4.9200000000435555E-2</v>
      </c>
      <c r="M259" s="72">
        <v>28922.638349000001</v>
      </c>
      <c r="N259" s="80">
        <v>101.61</v>
      </c>
      <c r="O259" s="72">
        <v>29.388294041000002</v>
      </c>
      <c r="P259" s="73">
        <f t="shared" si="3"/>
        <v>9.7828834811976794E-4</v>
      </c>
      <c r="Q259" s="73">
        <f>O259/'סכום נכסי הקרן'!$C$41</f>
        <v>9.4993294391129153E-5</v>
      </c>
    </row>
    <row r="260" spans="1:17">
      <c r="A260" s="69" t="s">
        <v>3253</v>
      </c>
      <c r="B260" s="70" t="s">
        <v>2853</v>
      </c>
      <c r="C260" s="54" t="s">
        <v>3024</v>
      </c>
      <c r="D260" s="118" t="s">
        <v>3308</v>
      </c>
      <c r="E260" s="54" t="s">
        <v>650</v>
      </c>
      <c r="F260" s="79">
        <v>41816</v>
      </c>
      <c r="G260" s="118" t="s">
        <v>3308</v>
      </c>
      <c r="H260" s="72">
        <v>5.5400000000404583</v>
      </c>
      <c r="I260" s="70" t="s">
        <v>657</v>
      </c>
      <c r="J260" s="70" t="s">
        <v>135</v>
      </c>
      <c r="K260" s="71">
        <v>4.4999999999999998E-2</v>
      </c>
      <c r="L260" s="71">
        <v>9.0500000000059491E-2</v>
      </c>
      <c r="M260" s="72">
        <v>19270.938539999999</v>
      </c>
      <c r="N260" s="80">
        <v>87.22</v>
      </c>
      <c r="O260" s="72">
        <v>16.808113658</v>
      </c>
      <c r="P260" s="73">
        <f t="shared" si="3"/>
        <v>5.5951467351436006E-4</v>
      </c>
      <c r="Q260" s="73">
        <f>O260/'סכום נכסי הקרן'!$C$41</f>
        <v>5.4329730288067541E-5</v>
      </c>
    </row>
    <row r="261" spans="1:17">
      <c r="A261" s="69" t="s">
        <v>3253</v>
      </c>
      <c r="B261" s="70" t="s">
        <v>2853</v>
      </c>
      <c r="C261" s="54" t="s">
        <v>3025</v>
      </c>
      <c r="D261" s="118" t="s">
        <v>3308</v>
      </c>
      <c r="E261" s="54" t="s">
        <v>650</v>
      </c>
      <c r="F261" s="79">
        <v>42625</v>
      </c>
      <c r="G261" s="118" t="s">
        <v>3308</v>
      </c>
      <c r="H261" s="72">
        <v>5.5399999997448965</v>
      </c>
      <c r="I261" s="70" t="s">
        <v>657</v>
      </c>
      <c r="J261" s="70" t="s">
        <v>135</v>
      </c>
      <c r="K261" s="71">
        <v>4.4999999999999998E-2</v>
      </c>
      <c r="L261" s="71">
        <v>9.0499999996811215E-2</v>
      </c>
      <c r="M261" s="72">
        <v>5366.1581900000001</v>
      </c>
      <c r="N261" s="80">
        <v>87.66</v>
      </c>
      <c r="O261" s="72">
        <v>4.70397423</v>
      </c>
      <c r="P261" s="73">
        <f t="shared" si="3"/>
        <v>1.5658762542135191E-4</v>
      </c>
      <c r="Q261" s="73">
        <f>O261/'סכום נכסי הקרן'!$C$41</f>
        <v>1.5204897848622116E-5</v>
      </c>
    </row>
    <row r="262" spans="1:17">
      <c r="A262" s="69" t="s">
        <v>3253</v>
      </c>
      <c r="B262" s="70" t="s">
        <v>2853</v>
      </c>
      <c r="C262" s="54" t="s">
        <v>3026</v>
      </c>
      <c r="D262" s="118" t="s">
        <v>3308</v>
      </c>
      <c r="E262" s="54" t="s">
        <v>650</v>
      </c>
      <c r="F262" s="79">
        <v>42716</v>
      </c>
      <c r="G262" s="118" t="s">
        <v>3308</v>
      </c>
      <c r="H262" s="72">
        <v>5.5400000004542731</v>
      </c>
      <c r="I262" s="70" t="s">
        <v>657</v>
      </c>
      <c r="J262" s="70" t="s">
        <v>135</v>
      </c>
      <c r="K262" s="71">
        <v>4.4999999999999998E-2</v>
      </c>
      <c r="L262" s="71">
        <v>9.0500000007431011E-2</v>
      </c>
      <c r="M262" s="72">
        <v>4059.813948</v>
      </c>
      <c r="N262" s="80">
        <v>87.84</v>
      </c>
      <c r="O262" s="72">
        <v>3.5661407469999999</v>
      </c>
      <c r="P262" s="73">
        <f t="shared" si="3"/>
        <v>1.1871100567042352E-4</v>
      </c>
      <c r="Q262" s="73">
        <f>O262/'סכום נכסי הקרן'!$C$41</f>
        <v>1.1527020158004557E-5</v>
      </c>
    </row>
    <row r="263" spans="1:17">
      <c r="A263" s="69" t="s">
        <v>3253</v>
      </c>
      <c r="B263" s="70" t="s">
        <v>2853</v>
      </c>
      <c r="C263" s="54" t="s">
        <v>3027</v>
      </c>
      <c r="D263" s="118" t="s">
        <v>3308</v>
      </c>
      <c r="E263" s="54" t="s">
        <v>650</v>
      </c>
      <c r="F263" s="79">
        <v>42803</v>
      </c>
      <c r="G263" s="118" t="s">
        <v>3308</v>
      </c>
      <c r="H263" s="72">
        <v>5.540000000066108</v>
      </c>
      <c r="I263" s="70" t="s">
        <v>657</v>
      </c>
      <c r="J263" s="70" t="s">
        <v>135</v>
      </c>
      <c r="K263" s="71">
        <v>4.4999999999999998E-2</v>
      </c>
      <c r="L263" s="71">
        <v>9.0500000001261294E-2</v>
      </c>
      <c r="M263" s="72">
        <v>26018.334813999998</v>
      </c>
      <c r="N263" s="80">
        <v>88.37</v>
      </c>
      <c r="O263" s="72">
        <v>22.992402662</v>
      </c>
      <c r="P263" s="73">
        <f t="shared" ref="P263:P327" si="4">IFERROR(O263/$O$8,0)</f>
        <v>7.653795619484401E-4</v>
      </c>
      <c r="Q263" s="73">
        <f>O263/'סכום נכסי הקרן'!$C$41</f>
        <v>7.4319525719446211E-5</v>
      </c>
    </row>
    <row r="264" spans="1:17">
      <c r="A264" s="69" t="s">
        <v>3253</v>
      </c>
      <c r="B264" s="70" t="s">
        <v>2853</v>
      </c>
      <c r="C264" s="54" t="s">
        <v>3028</v>
      </c>
      <c r="D264" s="118" t="s">
        <v>3308</v>
      </c>
      <c r="E264" s="54" t="s">
        <v>650</v>
      </c>
      <c r="F264" s="79">
        <v>42898</v>
      </c>
      <c r="G264" s="118" t="s">
        <v>3308</v>
      </c>
      <c r="H264" s="72">
        <v>5.5400000000976224</v>
      </c>
      <c r="I264" s="70" t="s">
        <v>657</v>
      </c>
      <c r="J264" s="70" t="s">
        <v>135</v>
      </c>
      <c r="K264" s="71">
        <v>4.4999999999999998E-2</v>
      </c>
      <c r="L264" s="71">
        <v>9.0500000003835193E-2</v>
      </c>
      <c r="M264" s="72">
        <v>4893.382044</v>
      </c>
      <c r="N264" s="80">
        <v>87.92</v>
      </c>
      <c r="O264" s="72">
        <v>4.3022617270000003</v>
      </c>
      <c r="P264" s="73">
        <f t="shared" si="4"/>
        <v>1.4321527177501027E-4</v>
      </c>
      <c r="Q264" s="73">
        <f>O264/'סכום נכסי הקרן'!$C$41</f>
        <v>1.3906421863427507E-5</v>
      </c>
    </row>
    <row r="265" spans="1:17">
      <c r="A265" s="69" t="s">
        <v>3253</v>
      </c>
      <c r="B265" s="70" t="s">
        <v>2853</v>
      </c>
      <c r="C265" s="54" t="s">
        <v>3029</v>
      </c>
      <c r="D265" s="118" t="s">
        <v>3308</v>
      </c>
      <c r="E265" s="54" t="s">
        <v>650</v>
      </c>
      <c r="F265" s="79">
        <v>42989</v>
      </c>
      <c r="G265" s="118" t="s">
        <v>3308</v>
      </c>
      <c r="H265" s="72">
        <v>5.5399999998603864</v>
      </c>
      <c r="I265" s="70" t="s">
        <v>657</v>
      </c>
      <c r="J265" s="70" t="s">
        <v>135</v>
      </c>
      <c r="K265" s="71">
        <v>4.4999999999999998E-2</v>
      </c>
      <c r="L265" s="71">
        <v>9.0499999996877065E-2</v>
      </c>
      <c r="M265" s="72">
        <v>6166.2773749999997</v>
      </c>
      <c r="N265" s="80">
        <v>88.28</v>
      </c>
      <c r="O265" s="72">
        <v>5.4435898939999996</v>
      </c>
      <c r="P265" s="73">
        <f t="shared" si="4"/>
        <v>1.8120822385311595E-4</v>
      </c>
      <c r="Q265" s="73">
        <f>O265/'סכום נכסי הקרן'!$C$41</f>
        <v>1.7595595600884422E-5</v>
      </c>
    </row>
    <row r="266" spans="1:17">
      <c r="A266" s="69" t="s">
        <v>3253</v>
      </c>
      <c r="B266" s="70" t="s">
        <v>2853</v>
      </c>
      <c r="C266" s="54" t="s">
        <v>3030</v>
      </c>
      <c r="D266" s="118" t="s">
        <v>3308</v>
      </c>
      <c r="E266" s="54" t="s">
        <v>650</v>
      </c>
      <c r="F266" s="79">
        <v>43080</v>
      </c>
      <c r="G266" s="118" t="s">
        <v>3308</v>
      </c>
      <c r="H266" s="72">
        <v>5.5400000001194059</v>
      </c>
      <c r="I266" s="70" t="s">
        <v>657</v>
      </c>
      <c r="J266" s="70" t="s">
        <v>135</v>
      </c>
      <c r="K266" s="71">
        <v>4.4999999999999998E-2</v>
      </c>
      <c r="L266" s="71">
        <v>9.0500000000000011E-2</v>
      </c>
      <c r="M266" s="72">
        <v>1910.525858</v>
      </c>
      <c r="N266" s="80">
        <v>87.67</v>
      </c>
      <c r="O266" s="72">
        <v>1.6749581200000001</v>
      </c>
      <c r="P266" s="73">
        <f t="shared" si="4"/>
        <v>5.5756622351013992E-5</v>
      </c>
      <c r="Q266" s="73">
        <f>O266/'סכום נכסי הקרן'!$C$41</f>
        <v>5.4140532813505969E-6</v>
      </c>
    </row>
    <row r="267" spans="1:17">
      <c r="A267" s="69" t="s">
        <v>3253</v>
      </c>
      <c r="B267" s="70" t="s">
        <v>2853</v>
      </c>
      <c r="C267" s="54" t="s">
        <v>3031</v>
      </c>
      <c r="D267" s="118" t="s">
        <v>3308</v>
      </c>
      <c r="E267" s="54" t="s">
        <v>650</v>
      </c>
      <c r="F267" s="79">
        <v>43171</v>
      </c>
      <c r="G267" s="118" t="s">
        <v>3308</v>
      </c>
      <c r="H267" s="72">
        <v>5.4300000005157862</v>
      </c>
      <c r="I267" s="70" t="s">
        <v>657</v>
      </c>
      <c r="J267" s="70" t="s">
        <v>135</v>
      </c>
      <c r="K267" s="71">
        <v>4.4999999999999998E-2</v>
      </c>
      <c r="L267" s="71">
        <v>9.1500000001983786E-2</v>
      </c>
      <c r="M267" s="72">
        <v>1427.5168570000001</v>
      </c>
      <c r="N267" s="80">
        <v>88.28</v>
      </c>
      <c r="O267" s="72">
        <v>1.260211945</v>
      </c>
      <c r="P267" s="73">
        <f t="shared" si="4"/>
        <v>4.1950399034216934E-5</v>
      </c>
      <c r="Q267" s="73">
        <f>O267/'סכום נכסי הקרן'!$C$41</f>
        <v>4.0734478877743325E-6</v>
      </c>
    </row>
    <row r="268" spans="1:17">
      <c r="A268" s="69" t="s">
        <v>3253</v>
      </c>
      <c r="B268" s="70" t="s">
        <v>2853</v>
      </c>
      <c r="C268" s="54" t="s">
        <v>3032</v>
      </c>
      <c r="D268" s="118" t="s">
        <v>3308</v>
      </c>
      <c r="E268" s="54" t="s">
        <v>650</v>
      </c>
      <c r="F268" s="79">
        <v>43341</v>
      </c>
      <c r="G268" s="118" t="s">
        <v>3308</v>
      </c>
      <c r="H268" s="72">
        <v>5.5799999993420988</v>
      </c>
      <c r="I268" s="70" t="s">
        <v>657</v>
      </c>
      <c r="J268" s="70" t="s">
        <v>135</v>
      </c>
      <c r="K268" s="71">
        <v>4.4999999999999998E-2</v>
      </c>
      <c r="L268" s="71">
        <v>8.7799999989625399E-2</v>
      </c>
      <c r="M268" s="72">
        <v>3581.2940910000007</v>
      </c>
      <c r="N268" s="80">
        <v>88.28</v>
      </c>
      <c r="O268" s="72">
        <v>3.161566326</v>
      </c>
      <c r="P268" s="73">
        <f t="shared" si="4"/>
        <v>1.0524338344439608E-4</v>
      </c>
      <c r="Q268" s="73">
        <f>O268/'סכום נכסי הקרן'!$C$41</f>
        <v>1.0219293448058181E-5</v>
      </c>
    </row>
    <row r="269" spans="1:17">
      <c r="A269" s="69" t="s">
        <v>3253</v>
      </c>
      <c r="B269" s="70" t="s">
        <v>2853</v>
      </c>
      <c r="C269" s="54" t="s">
        <v>3033</v>
      </c>
      <c r="D269" s="118" t="s">
        <v>3308</v>
      </c>
      <c r="E269" s="54" t="s">
        <v>650</v>
      </c>
      <c r="F269" s="79">
        <v>43990</v>
      </c>
      <c r="G269" s="118" t="s">
        <v>3308</v>
      </c>
      <c r="H269" s="72">
        <v>5.5399999997447411</v>
      </c>
      <c r="I269" s="70" t="s">
        <v>657</v>
      </c>
      <c r="J269" s="70" t="s">
        <v>135</v>
      </c>
      <c r="K269" s="71">
        <v>4.4999999999999998E-2</v>
      </c>
      <c r="L269" s="71">
        <v>9.0499999997976588E-2</v>
      </c>
      <c r="M269" s="72">
        <v>3693.7018469999998</v>
      </c>
      <c r="N269" s="80">
        <v>86.97</v>
      </c>
      <c r="O269" s="72">
        <v>3.2124124329999995</v>
      </c>
      <c r="P269" s="73">
        <f t="shared" si="4"/>
        <v>1.0693596736763961E-4</v>
      </c>
      <c r="Q269" s="73">
        <f>O269/'סכום נכסי הקרן'!$C$41</f>
        <v>1.0383645934941406E-5</v>
      </c>
    </row>
    <row r="270" spans="1:17">
      <c r="A270" s="69" t="s">
        <v>3253</v>
      </c>
      <c r="B270" s="70" t="s">
        <v>2853</v>
      </c>
      <c r="C270" s="54" t="s">
        <v>3034</v>
      </c>
      <c r="D270" s="118" t="s">
        <v>3308</v>
      </c>
      <c r="E270" s="54" t="s">
        <v>650</v>
      </c>
      <c r="F270" s="79">
        <v>41893</v>
      </c>
      <c r="G270" s="118" t="s">
        <v>3308</v>
      </c>
      <c r="H270" s="72">
        <v>5.540000000073066</v>
      </c>
      <c r="I270" s="70" t="s">
        <v>657</v>
      </c>
      <c r="J270" s="70" t="s">
        <v>135</v>
      </c>
      <c r="K270" s="71">
        <v>4.4999999999999998E-2</v>
      </c>
      <c r="L270" s="71">
        <v>9.0500000003957706E-2</v>
      </c>
      <c r="M270" s="72">
        <v>3780.7639179999996</v>
      </c>
      <c r="N270" s="80">
        <v>86.88</v>
      </c>
      <c r="O270" s="72">
        <v>3.2847276939999999</v>
      </c>
      <c r="P270" s="73">
        <f t="shared" si="4"/>
        <v>1.0934322439075374E-4</v>
      </c>
      <c r="Q270" s="73">
        <f>O270/'סכום נכסי הקרן'!$C$41</f>
        <v>1.0617394272546872E-5</v>
      </c>
    </row>
    <row r="271" spans="1:17">
      <c r="A271" s="69" t="s">
        <v>3253</v>
      </c>
      <c r="B271" s="70" t="s">
        <v>2853</v>
      </c>
      <c r="C271" s="54" t="s">
        <v>3035</v>
      </c>
      <c r="D271" s="118" t="s">
        <v>3308</v>
      </c>
      <c r="E271" s="54" t="s">
        <v>650</v>
      </c>
      <c r="F271" s="79">
        <v>42151</v>
      </c>
      <c r="G271" s="118" t="s">
        <v>3308</v>
      </c>
      <c r="H271" s="72">
        <v>5.5399999997810641</v>
      </c>
      <c r="I271" s="70" t="s">
        <v>657</v>
      </c>
      <c r="J271" s="70" t="s">
        <v>135</v>
      </c>
      <c r="K271" s="71">
        <v>4.4999999999999998E-2</v>
      </c>
      <c r="L271" s="71">
        <v>9.0499999997160407E-2</v>
      </c>
      <c r="M271" s="72">
        <v>13845.801589999999</v>
      </c>
      <c r="N271" s="80">
        <v>87.75</v>
      </c>
      <c r="O271" s="72">
        <v>12.149691729000002</v>
      </c>
      <c r="P271" s="73">
        <f t="shared" si="4"/>
        <v>4.0444340985378865E-4</v>
      </c>
      <c r="Q271" s="73">
        <f>O271/'סכום נכסי הקרן'!$C$41</f>
        <v>3.9272073484912362E-5</v>
      </c>
    </row>
    <row r="272" spans="1:17">
      <c r="A272" s="69" t="s">
        <v>3253</v>
      </c>
      <c r="B272" s="70" t="s">
        <v>2853</v>
      </c>
      <c r="C272" s="54" t="s">
        <v>3036</v>
      </c>
      <c r="D272" s="118" t="s">
        <v>3308</v>
      </c>
      <c r="E272" s="54" t="s">
        <v>650</v>
      </c>
      <c r="F272" s="79">
        <v>42166</v>
      </c>
      <c r="G272" s="118" t="s">
        <v>3308</v>
      </c>
      <c r="H272" s="72">
        <v>5.5399999999037748</v>
      </c>
      <c r="I272" s="70" t="s">
        <v>657</v>
      </c>
      <c r="J272" s="70" t="s">
        <v>135</v>
      </c>
      <c r="K272" s="71">
        <v>4.4999999999999998E-2</v>
      </c>
      <c r="L272" s="71">
        <v>9.0499999998031752E-2</v>
      </c>
      <c r="M272" s="72">
        <v>13027.377408</v>
      </c>
      <c r="N272" s="80">
        <v>87.75</v>
      </c>
      <c r="O272" s="72">
        <v>11.431524465000001</v>
      </c>
      <c r="P272" s="73">
        <f t="shared" si="4"/>
        <v>3.805367936551048E-4</v>
      </c>
      <c r="Q272" s="73">
        <f>O272/'סכום נכסי הקרן'!$C$41</f>
        <v>3.6950704499150623E-5</v>
      </c>
    </row>
    <row r="273" spans="1:17">
      <c r="A273" s="69" t="s">
        <v>3253</v>
      </c>
      <c r="B273" s="70" t="s">
        <v>2853</v>
      </c>
      <c r="C273" s="54" t="s">
        <v>3037</v>
      </c>
      <c r="D273" s="118" t="s">
        <v>3308</v>
      </c>
      <c r="E273" s="54" t="s">
        <v>650</v>
      </c>
      <c r="F273" s="79">
        <v>42257</v>
      </c>
      <c r="G273" s="118" t="s">
        <v>3308</v>
      </c>
      <c r="H273" s="72">
        <v>5.5400000004376766</v>
      </c>
      <c r="I273" s="70" t="s">
        <v>657</v>
      </c>
      <c r="J273" s="70" t="s">
        <v>135</v>
      </c>
      <c r="K273" s="71">
        <v>4.4999999999999998E-2</v>
      </c>
      <c r="L273" s="71">
        <v>9.0500000006299888E-2</v>
      </c>
      <c r="M273" s="72">
        <v>6922.8065029999998</v>
      </c>
      <c r="N273" s="80">
        <v>87.13</v>
      </c>
      <c r="O273" s="72">
        <v>6.0318412840000004</v>
      </c>
      <c r="P273" s="73">
        <f t="shared" si="4"/>
        <v>2.0079015262378222E-4</v>
      </c>
      <c r="Q273" s="73">
        <f>O273/'סכום נכסי הקרן'!$C$41</f>
        <v>1.9497030825001283E-5</v>
      </c>
    </row>
    <row r="274" spans="1:17">
      <c r="A274" s="69" t="s">
        <v>3253</v>
      </c>
      <c r="B274" s="70" t="s">
        <v>2853</v>
      </c>
      <c r="C274" s="54" t="s">
        <v>3038</v>
      </c>
      <c r="D274" s="118" t="s">
        <v>3308</v>
      </c>
      <c r="E274" s="54" t="s">
        <v>650</v>
      </c>
      <c r="F274" s="79">
        <v>42348</v>
      </c>
      <c r="G274" s="118" t="s">
        <v>3308</v>
      </c>
      <c r="H274" s="72">
        <v>5.5400000002229</v>
      </c>
      <c r="I274" s="70" t="s">
        <v>657</v>
      </c>
      <c r="J274" s="70" t="s">
        <v>135</v>
      </c>
      <c r="K274" s="71">
        <v>4.4999999999999998E-2</v>
      </c>
      <c r="L274" s="71">
        <v>9.0500000003381598E-2</v>
      </c>
      <c r="M274" s="72">
        <v>11988.137536</v>
      </c>
      <c r="N274" s="80">
        <v>87.57</v>
      </c>
      <c r="O274" s="72">
        <v>10.498012329</v>
      </c>
      <c r="P274" s="73">
        <f t="shared" si="4"/>
        <v>3.4946169810164677E-4</v>
      </c>
      <c r="Q274" s="73">
        <f>O274/'סכום נכסי הקרן'!$C$41</f>
        <v>3.3933265207539315E-5</v>
      </c>
    </row>
    <row r="275" spans="1:17">
      <c r="A275" s="69" t="s">
        <v>3253</v>
      </c>
      <c r="B275" s="70" t="s">
        <v>2853</v>
      </c>
      <c r="C275" s="54" t="s">
        <v>3039</v>
      </c>
      <c r="D275" s="118" t="s">
        <v>3308</v>
      </c>
      <c r="E275" s="54" t="s">
        <v>650</v>
      </c>
      <c r="F275" s="79">
        <v>42439</v>
      </c>
      <c r="G275" s="118" t="s">
        <v>3308</v>
      </c>
      <c r="H275" s="72">
        <v>5.540000000198491</v>
      </c>
      <c r="I275" s="70" t="s">
        <v>657</v>
      </c>
      <c r="J275" s="70" t="s">
        <v>135</v>
      </c>
      <c r="K275" s="71">
        <v>4.4999999999999998E-2</v>
      </c>
      <c r="L275" s="71">
        <v>9.050000000337434E-2</v>
      </c>
      <c r="M275" s="72">
        <v>14238.135151</v>
      </c>
      <c r="N275" s="80">
        <v>88.46</v>
      </c>
      <c r="O275" s="72">
        <v>12.595054675</v>
      </c>
      <c r="P275" s="73">
        <f t="shared" si="4"/>
        <v>4.1926881551184592E-4</v>
      </c>
      <c r="Q275" s="73">
        <f>O275/'סכום נכסי הקרן'!$C$41</f>
        <v>4.0711643042140014E-5</v>
      </c>
    </row>
    <row r="276" spans="1:17">
      <c r="A276" s="69" t="s">
        <v>3253</v>
      </c>
      <c r="B276" s="70" t="s">
        <v>2853</v>
      </c>
      <c r="C276" s="54" t="s">
        <v>3040</v>
      </c>
      <c r="D276" s="118" t="s">
        <v>3308</v>
      </c>
      <c r="E276" s="54" t="s">
        <v>650</v>
      </c>
      <c r="F276" s="79">
        <v>42549</v>
      </c>
      <c r="G276" s="118" t="s">
        <v>3308</v>
      </c>
      <c r="H276" s="72">
        <v>5.5700000000539367</v>
      </c>
      <c r="I276" s="70" t="s">
        <v>657</v>
      </c>
      <c r="J276" s="70" t="s">
        <v>135</v>
      </c>
      <c r="K276" s="71">
        <v>4.4999999999999998E-2</v>
      </c>
      <c r="L276" s="71">
        <v>8.9200000002112534E-2</v>
      </c>
      <c r="M276" s="72">
        <v>10014.938077000001</v>
      </c>
      <c r="N276" s="80">
        <v>88.86</v>
      </c>
      <c r="O276" s="72">
        <v>8.8992744359999989</v>
      </c>
      <c r="P276" s="73">
        <f t="shared" si="4"/>
        <v>2.9624232271914053E-4</v>
      </c>
      <c r="Q276" s="73">
        <f>O276/'סכום נכסי הקרן'!$C$41</f>
        <v>2.8765582486244652E-5</v>
      </c>
    </row>
    <row r="277" spans="1:17">
      <c r="A277" s="69" t="s">
        <v>3253</v>
      </c>
      <c r="B277" s="70" t="s">
        <v>2853</v>
      </c>
      <c r="C277" s="54" t="s">
        <v>3041</v>
      </c>
      <c r="D277" s="118" t="s">
        <v>3308</v>
      </c>
      <c r="E277" s="54" t="s">
        <v>650</v>
      </c>
      <c r="F277" s="79">
        <v>42604</v>
      </c>
      <c r="G277" s="118" t="s">
        <v>3308</v>
      </c>
      <c r="H277" s="72">
        <v>5.5399999998937304</v>
      </c>
      <c r="I277" s="70" t="s">
        <v>657</v>
      </c>
      <c r="J277" s="70" t="s">
        <v>135</v>
      </c>
      <c r="K277" s="71">
        <v>4.4999999999999998E-2</v>
      </c>
      <c r="L277" s="71">
        <v>9.0499999998127231E-2</v>
      </c>
      <c r="M277" s="72">
        <v>13096.274717</v>
      </c>
      <c r="N277" s="80">
        <v>87.66</v>
      </c>
      <c r="O277" s="72">
        <v>11.480194342999999</v>
      </c>
      <c r="P277" s="73">
        <f t="shared" si="4"/>
        <v>3.8215693446645585E-4</v>
      </c>
      <c r="Q277" s="73">
        <f>O277/'סכום נכסי הקרן'!$C$41</f>
        <v>3.7108022649104622E-5</v>
      </c>
    </row>
    <row r="278" spans="1:17">
      <c r="A278" s="69" t="s">
        <v>3222</v>
      </c>
      <c r="B278" s="70" t="s">
        <v>2853</v>
      </c>
      <c r="C278" s="54" t="s">
        <v>2927</v>
      </c>
      <c r="D278" s="118" t="s">
        <v>3308</v>
      </c>
      <c r="E278" s="54" t="s">
        <v>650</v>
      </c>
      <c r="F278" s="79">
        <v>44748</v>
      </c>
      <c r="G278" s="118" t="s">
        <v>3308</v>
      </c>
      <c r="H278" s="72">
        <v>1.42</v>
      </c>
      <c r="I278" s="70" t="s">
        <v>337</v>
      </c>
      <c r="J278" s="70" t="s">
        <v>135</v>
      </c>
      <c r="K278" s="71">
        <v>7.5660000000000005E-2</v>
      </c>
      <c r="L278" s="71">
        <v>7.8399999999991241E-2</v>
      </c>
      <c r="M278" s="72">
        <v>1122843.010977</v>
      </c>
      <c r="N278" s="80">
        <v>101.68</v>
      </c>
      <c r="O278" s="72">
        <v>1141.7067743500002</v>
      </c>
      <c r="P278" s="73">
        <f>IFERROR(O278/$O$8,0)</f>
        <v>3.8005555298915354E-2</v>
      </c>
      <c r="Q278" s="73">
        <f>O278/'סכום נכסי הקרן'!$C$41</f>
        <v>3.6903975294676761E-3</v>
      </c>
    </row>
    <row r="279" spans="1:17">
      <c r="A279" s="122" t="s">
        <v>3308</v>
      </c>
      <c r="B279" s="118" t="s">
        <v>3308</v>
      </c>
      <c r="C279" s="118" t="s">
        <v>3308</v>
      </c>
      <c r="D279" s="118" t="s">
        <v>3308</v>
      </c>
      <c r="E279" s="118" t="s">
        <v>3308</v>
      </c>
      <c r="F279" s="118" t="s">
        <v>3308</v>
      </c>
      <c r="G279" s="118" t="s">
        <v>3308</v>
      </c>
      <c r="H279" s="118" t="s">
        <v>3308</v>
      </c>
      <c r="I279" s="118" t="s">
        <v>3308</v>
      </c>
      <c r="J279" s="118" t="s">
        <v>3308</v>
      </c>
      <c r="K279" s="118" t="s">
        <v>3308</v>
      </c>
      <c r="L279" s="118" t="s">
        <v>3308</v>
      </c>
      <c r="M279" s="118" t="s">
        <v>3308</v>
      </c>
      <c r="N279" s="118" t="s">
        <v>3308</v>
      </c>
      <c r="O279" s="118" t="s">
        <v>3308</v>
      </c>
      <c r="P279" s="118" t="s">
        <v>3308</v>
      </c>
      <c r="Q279" s="118" t="s">
        <v>3308</v>
      </c>
    </row>
    <row r="280" spans="1:17">
      <c r="A280" s="68" t="s">
        <v>38</v>
      </c>
      <c r="B280" s="117" t="s">
        <v>3308</v>
      </c>
      <c r="C280" s="117" t="s">
        <v>3308</v>
      </c>
      <c r="D280" s="117" t="s">
        <v>3308</v>
      </c>
      <c r="E280" s="117" t="s">
        <v>3308</v>
      </c>
      <c r="F280" s="117" t="s">
        <v>3308</v>
      </c>
      <c r="G280" s="117" t="s">
        <v>3308</v>
      </c>
      <c r="H280" s="117" t="s">
        <v>3308</v>
      </c>
      <c r="I280" s="117" t="s">
        <v>3308</v>
      </c>
      <c r="J280" s="117" t="s">
        <v>3308</v>
      </c>
      <c r="K280" s="117" t="s">
        <v>3308</v>
      </c>
      <c r="L280" s="117" t="s">
        <v>3308</v>
      </c>
      <c r="M280" s="117" t="s">
        <v>3308</v>
      </c>
      <c r="N280" s="117" t="s">
        <v>3308</v>
      </c>
      <c r="O280" s="66">
        <v>368.06173641400005</v>
      </c>
      <c r="P280" s="67">
        <f t="shared" si="4"/>
        <v>1.2252174543381332E-2</v>
      </c>
      <c r="Q280" s="67">
        <f>O280/'סכום נכסי הקרן'!$C$41</f>
        <v>1.1897048815595552E-3</v>
      </c>
    </row>
    <row r="281" spans="1:17">
      <c r="A281" s="69" t="s">
        <v>3254</v>
      </c>
      <c r="B281" s="70" t="s">
        <v>2844</v>
      </c>
      <c r="C281" s="54">
        <v>9915</v>
      </c>
      <c r="D281" s="118" t="s">
        <v>3308</v>
      </c>
      <c r="E281" s="54" t="s">
        <v>650</v>
      </c>
      <c r="F281" s="79">
        <v>45291</v>
      </c>
      <c r="G281" s="118" t="s">
        <v>3308</v>
      </c>
      <c r="H281" s="72">
        <v>3</v>
      </c>
      <c r="I281" s="70" t="s">
        <v>568</v>
      </c>
      <c r="J281" s="70" t="s">
        <v>135</v>
      </c>
      <c r="K281" s="71">
        <v>6.5000000000000002E-2</v>
      </c>
      <c r="L281" s="71">
        <v>6.5000000000000002E-2</v>
      </c>
      <c r="M281" s="72">
        <v>341716.54573899996</v>
      </c>
      <c r="N281" s="80">
        <v>107.70966199999999</v>
      </c>
      <c r="O281" s="72">
        <v>368.06173641400005</v>
      </c>
      <c r="P281" s="73">
        <f t="shared" si="4"/>
        <v>1.2252174543381332E-2</v>
      </c>
      <c r="Q281" s="73">
        <f>O281/'סכום נכסי הקרן'!$C$41</f>
        <v>1.1897048815595552E-3</v>
      </c>
    </row>
    <row r="282" spans="1:17">
      <c r="A282" s="119" t="s">
        <v>3308</v>
      </c>
      <c r="B282" s="118" t="s">
        <v>3308</v>
      </c>
      <c r="C282" s="118" t="s">
        <v>3308</v>
      </c>
      <c r="D282" s="118" t="s">
        <v>3308</v>
      </c>
      <c r="E282" s="118" t="s">
        <v>3308</v>
      </c>
      <c r="F282" s="118" t="s">
        <v>3308</v>
      </c>
      <c r="G282" s="118" t="s">
        <v>3308</v>
      </c>
      <c r="H282" s="118" t="s">
        <v>3308</v>
      </c>
      <c r="I282" s="118" t="s">
        <v>3308</v>
      </c>
      <c r="J282" s="118" t="s">
        <v>3308</v>
      </c>
      <c r="K282" s="118" t="s">
        <v>3308</v>
      </c>
      <c r="L282" s="118" t="s">
        <v>3308</v>
      </c>
      <c r="M282" s="118" t="s">
        <v>3308</v>
      </c>
      <c r="N282" s="118" t="s">
        <v>3308</v>
      </c>
      <c r="O282" s="118" t="s">
        <v>3308</v>
      </c>
      <c r="P282" s="118" t="s">
        <v>3308</v>
      </c>
      <c r="Q282" s="118" t="s">
        <v>3308</v>
      </c>
    </row>
    <row r="283" spans="1:17">
      <c r="A283" s="63" t="s">
        <v>41</v>
      </c>
      <c r="B283" s="117" t="s">
        <v>3308</v>
      </c>
      <c r="C283" s="117" t="s">
        <v>3308</v>
      </c>
      <c r="D283" s="117" t="s">
        <v>3308</v>
      </c>
      <c r="E283" s="117" t="s">
        <v>3308</v>
      </c>
      <c r="F283" s="117" t="s">
        <v>3308</v>
      </c>
      <c r="G283" s="117" t="s">
        <v>3308</v>
      </c>
      <c r="H283" s="66">
        <v>2.0026972783646619</v>
      </c>
      <c r="I283" s="117" t="s">
        <v>3308</v>
      </c>
      <c r="J283" s="117" t="s">
        <v>3308</v>
      </c>
      <c r="K283" s="117" t="s">
        <v>3308</v>
      </c>
      <c r="L283" s="65">
        <v>0.16620714257201122</v>
      </c>
      <c r="M283" s="117" t="s">
        <v>3308</v>
      </c>
      <c r="N283" s="117" t="s">
        <v>3308</v>
      </c>
      <c r="O283" s="66">
        <v>9943.2933802360003</v>
      </c>
      <c r="P283" s="67">
        <f t="shared" si="4"/>
        <v>0.3309960095761415</v>
      </c>
      <c r="Q283" s="67">
        <f>O283/'סכום נכסי הקרן'!$C$41</f>
        <v>3.2140218617942744E-2</v>
      </c>
    </row>
    <row r="284" spans="1:17">
      <c r="A284" s="68" t="s">
        <v>39</v>
      </c>
      <c r="B284" s="117" t="s">
        <v>3308</v>
      </c>
      <c r="C284" s="117" t="s">
        <v>3308</v>
      </c>
      <c r="D284" s="117" t="s">
        <v>3308</v>
      </c>
      <c r="E284" s="117" t="s">
        <v>3308</v>
      </c>
      <c r="F284" s="117" t="s">
        <v>3308</v>
      </c>
      <c r="G284" s="117" t="s">
        <v>3308</v>
      </c>
      <c r="H284" s="66">
        <v>2.0026972783646615</v>
      </c>
      <c r="I284" s="117" t="s">
        <v>3308</v>
      </c>
      <c r="J284" s="117" t="s">
        <v>3308</v>
      </c>
      <c r="K284" s="117" t="s">
        <v>3308</v>
      </c>
      <c r="L284" s="65">
        <v>0.16620714257201116</v>
      </c>
      <c r="M284" s="117" t="s">
        <v>3308</v>
      </c>
      <c r="N284" s="117" t="s">
        <v>3308</v>
      </c>
      <c r="O284" s="66">
        <v>9943.2933802360039</v>
      </c>
      <c r="P284" s="67">
        <f t="shared" si="4"/>
        <v>0.33099600957614167</v>
      </c>
      <c r="Q284" s="67">
        <f>O284/'סכום נכסי הקרן'!$C$41</f>
        <v>3.2140218617942758E-2</v>
      </c>
    </row>
    <row r="285" spans="1:17">
      <c r="A285" s="69" t="s">
        <v>3255</v>
      </c>
      <c r="B285" s="70" t="s">
        <v>2853</v>
      </c>
      <c r="C285" s="54">
        <v>9645</v>
      </c>
      <c r="D285" s="118" t="s">
        <v>3308</v>
      </c>
      <c r="E285" s="54" t="s">
        <v>2882</v>
      </c>
      <c r="F285" s="79">
        <v>45114</v>
      </c>
      <c r="G285" s="54" t="s">
        <v>2843</v>
      </c>
      <c r="H285" s="72">
        <v>0.5999999999805169</v>
      </c>
      <c r="I285" s="70" t="s">
        <v>3190</v>
      </c>
      <c r="J285" s="70" t="s">
        <v>2792</v>
      </c>
      <c r="K285" s="71">
        <v>7.7199999999999991E-2</v>
      </c>
      <c r="L285" s="71">
        <v>8.1499999999220668E-2</v>
      </c>
      <c r="M285" s="72">
        <v>56968.999269</v>
      </c>
      <c r="N285" s="80">
        <v>101.26</v>
      </c>
      <c r="O285" s="72">
        <v>20.530734304000003</v>
      </c>
      <c r="P285" s="73">
        <f t="shared" si="4"/>
        <v>6.8343463965363878E-4</v>
      </c>
      <c r="Q285" s="73">
        <f>O285/'סכום נכסי הקרן'!$C$41</f>
        <v>6.6362548472022966E-5</v>
      </c>
    </row>
    <row r="286" spans="1:17">
      <c r="A286" s="69" t="s">
        <v>3255</v>
      </c>
      <c r="B286" s="70" t="s">
        <v>2853</v>
      </c>
      <c r="C286" s="54">
        <v>9722</v>
      </c>
      <c r="D286" s="118" t="s">
        <v>3308</v>
      </c>
      <c r="E286" s="54" t="s">
        <v>2882</v>
      </c>
      <c r="F286" s="79">
        <v>45169</v>
      </c>
      <c r="G286" s="54" t="s">
        <v>2843</v>
      </c>
      <c r="H286" s="72">
        <v>0.6</v>
      </c>
      <c r="I286" s="70" t="s">
        <v>3190</v>
      </c>
      <c r="J286" s="70" t="s">
        <v>2792</v>
      </c>
      <c r="K286" s="71">
        <v>7.7199999999999991E-2</v>
      </c>
      <c r="L286" s="71">
        <v>8.1300000000690639E-2</v>
      </c>
      <c r="M286" s="72">
        <v>24104.262645999999</v>
      </c>
      <c r="N286" s="80">
        <v>101.27</v>
      </c>
      <c r="O286" s="72">
        <v>8.6876562799999988</v>
      </c>
      <c r="P286" s="73">
        <f t="shared" si="4"/>
        <v>2.8919789965815683E-4</v>
      </c>
      <c r="Q286" s="73">
        <f>O286/'סכום נכסי הקרן'!$C$41</f>
        <v>2.8081558236202412E-5</v>
      </c>
    </row>
    <row r="287" spans="1:17">
      <c r="A287" s="69" t="s">
        <v>3255</v>
      </c>
      <c r="B287" s="70" t="s">
        <v>2853</v>
      </c>
      <c r="C287" s="54">
        <v>9788</v>
      </c>
      <c r="D287" s="118" t="s">
        <v>3308</v>
      </c>
      <c r="E287" s="54" t="s">
        <v>2882</v>
      </c>
      <c r="F287" s="79">
        <v>45198</v>
      </c>
      <c r="G287" s="54" t="s">
        <v>2843</v>
      </c>
      <c r="H287" s="72">
        <v>0.60999999997348386</v>
      </c>
      <c r="I287" s="70" t="s">
        <v>3190</v>
      </c>
      <c r="J287" s="70" t="s">
        <v>2792</v>
      </c>
      <c r="K287" s="71">
        <v>7.7499999999999999E-2</v>
      </c>
      <c r="L287" s="71">
        <v>8.0700000005104369E-2</v>
      </c>
      <c r="M287" s="72">
        <v>16743.391058000001</v>
      </c>
      <c r="N287" s="80">
        <v>101.26</v>
      </c>
      <c r="O287" s="72">
        <v>6.0340559560000004</v>
      </c>
      <c r="P287" s="73">
        <f t="shared" si="4"/>
        <v>2.0086387544040725E-4</v>
      </c>
      <c r="Q287" s="73">
        <f>O287/'סכום נכסי הקרן'!$C$41</f>
        <v>1.950418942321669E-5</v>
      </c>
    </row>
    <row r="288" spans="1:17">
      <c r="A288" s="69" t="s">
        <v>3255</v>
      </c>
      <c r="B288" s="70" t="s">
        <v>2853</v>
      </c>
      <c r="C288" s="54">
        <v>9813</v>
      </c>
      <c r="D288" s="118" t="s">
        <v>3308</v>
      </c>
      <c r="E288" s="54" t="s">
        <v>2882</v>
      </c>
      <c r="F288" s="79">
        <v>45229</v>
      </c>
      <c r="G288" s="54" t="s">
        <v>2843</v>
      </c>
      <c r="H288" s="72">
        <v>0.60000000016509691</v>
      </c>
      <c r="I288" s="70" t="s">
        <v>3190</v>
      </c>
      <c r="J288" s="70" t="s">
        <v>2792</v>
      </c>
      <c r="K288" s="71">
        <v>7.7199999999999991E-2</v>
      </c>
      <c r="L288" s="71">
        <v>8.1500000010731294E-2</v>
      </c>
      <c r="M288" s="72">
        <v>10082.320615000001</v>
      </c>
      <c r="N288" s="80">
        <v>101.28</v>
      </c>
      <c r="O288" s="72">
        <v>3.6342281139999999</v>
      </c>
      <c r="P288" s="73">
        <f t="shared" si="4"/>
        <v>1.2097752300202933E-4</v>
      </c>
      <c r="Q288" s="73">
        <f>O288/'סכום נכסי הקרן'!$C$41</f>
        <v>1.1747102456375619E-5</v>
      </c>
    </row>
    <row r="289" spans="1:17">
      <c r="A289" s="69" t="s">
        <v>3255</v>
      </c>
      <c r="B289" s="70" t="s">
        <v>2853</v>
      </c>
      <c r="C289" s="54">
        <v>9848</v>
      </c>
      <c r="D289" s="118" t="s">
        <v>3308</v>
      </c>
      <c r="E289" s="54" t="s">
        <v>2882</v>
      </c>
      <c r="F289" s="79">
        <v>45267</v>
      </c>
      <c r="G289" s="54" t="s">
        <v>2843</v>
      </c>
      <c r="H289" s="72">
        <v>0.60000000000000009</v>
      </c>
      <c r="I289" s="70" t="s">
        <v>3190</v>
      </c>
      <c r="J289" s="70" t="s">
        <v>2792</v>
      </c>
      <c r="K289" s="71">
        <v>7.6700000000000004E-2</v>
      </c>
      <c r="L289" s="71">
        <v>8.2799999999999999E-2</v>
      </c>
      <c r="M289" s="72">
        <v>2254.9148970000001</v>
      </c>
      <c r="N289" s="80">
        <v>100.39</v>
      </c>
      <c r="O289" s="72">
        <v>0.80565405000000001</v>
      </c>
      <c r="P289" s="73">
        <f t="shared" si="4"/>
        <v>2.6818908529733833E-5</v>
      </c>
      <c r="Q289" s="73">
        <f>O289/'סכום נכסי הקרן'!$C$41</f>
        <v>2.6041570239594393E-6</v>
      </c>
    </row>
    <row r="290" spans="1:17">
      <c r="A290" s="69" t="s">
        <v>3256</v>
      </c>
      <c r="B290" s="70" t="s">
        <v>2853</v>
      </c>
      <c r="C290" s="54">
        <v>8763</v>
      </c>
      <c r="D290" s="118" t="s">
        <v>3308</v>
      </c>
      <c r="E290" s="54" t="s">
        <v>2882</v>
      </c>
      <c r="F290" s="79">
        <v>44529</v>
      </c>
      <c r="G290" s="54" t="s">
        <v>2843</v>
      </c>
      <c r="H290" s="72">
        <v>0.60000000000201348</v>
      </c>
      <c r="I290" s="70" t="s">
        <v>3190</v>
      </c>
      <c r="J290" s="70" t="s">
        <v>2792</v>
      </c>
      <c r="K290" s="71">
        <v>7.7199999999999991E-2</v>
      </c>
      <c r="L290" s="71">
        <v>7.9900000000166602E-2</v>
      </c>
      <c r="M290" s="72">
        <v>550771.75730699999</v>
      </c>
      <c r="N290" s="80">
        <v>101.35</v>
      </c>
      <c r="O290" s="72">
        <v>198.66592523099999</v>
      </c>
      <c r="P290" s="73">
        <f t="shared" si="4"/>
        <v>6.6132644361995441E-3</v>
      </c>
      <c r="Q290" s="73">
        <f>O290/'סכום נכסי הקרן'!$C$41</f>
        <v>6.4215808834041039E-4</v>
      </c>
    </row>
    <row r="291" spans="1:17">
      <c r="A291" s="69" t="s">
        <v>3256</v>
      </c>
      <c r="B291" s="70" t="s">
        <v>2853</v>
      </c>
      <c r="C291" s="54">
        <v>9327</v>
      </c>
      <c r="D291" s="118" t="s">
        <v>3308</v>
      </c>
      <c r="E291" s="54" t="s">
        <v>2882</v>
      </c>
      <c r="F291" s="79">
        <v>44880</v>
      </c>
      <c r="G291" s="54" t="s">
        <v>2843</v>
      </c>
      <c r="H291" s="72">
        <v>0.59999999996399112</v>
      </c>
      <c r="I291" s="70" t="s">
        <v>3190</v>
      </c>
      <c r="J291" s="70" t="s">
        <v>140</v>
      </c>
      <c r="K291" s="71">
        <v>7.1160000000000001E-2</v>
      </c>
      <c r="L291" s="71">
        <v>6.9599999996543149E-2</v>
      </c>
      <c r="M291" s="72">
        <v>15097.562364999998</v>
      </c>
      <c r="N291" s="80">
        <v>101.43</v>
      </c>
      <c r="O291" s="72">
        <v>5.5541912270000005</v>
      </c>
      <c r="P291" s="73">
        <f t="shared" si="4"/>
        <v>1.8488996173179187E-4</v>
      </c>
      <c r="Q291" s="73">
        <f>O291/'סכום נכסי הקרן'!$C$41</f>
        <v>1.7953097978227686E-5</v>
      </c>
    </row>
    <row r="292" spans="1:17">
      <c r="A292" s="69" t="s">
        <v>3256</v>
      </c>
      <c r="B292" s="70" t="s">
        <v>2853</v>
      </c>
      <c r="C292" s="54">
        <v>9474</v>
      </c>
      <c r="D292" s="118" t="s">
        <v>3308</v>
      </c>
      <c r="E292" s="54" t="s">
        <v>2882</v>
      </c>
      <c r="F292" s="79">
        <v>44977</v>
      </c>
      <c r="G292" s="54" t="s">
        <v>2843</v>
      </c>
      <c r="H292" s="72">
        <v>0.60000000009301613</v>
      </c>
      <c r="I292" s="70" t="s">
        <v>3190</v>
      </c>
      <c r="J292" s="70" t="s">
        <v>140</v>
      </c>
      <c r="K292" s="71">
        <v>7.1160000000000001E-2</v>
      </c>
      <c r="L292" s="71">
        <v>6.9599999991256475E-2</v>
      </c>
      <c r="M292" s="72">
        <v>5844.6357410000001</v>
      </c>
      <c r="N292" s="80">
        <v>101.43</v>
      </c>
      <c r="O292" s="72">
        <v>2.150163278</v>
      </c>
      <c r="P292" s="73">
        <f t="shared" si="4"/>
        <v>7.1575426545270464E-5</v>
      </c>
      <c r="Q292" s="73">
        <f>O292/'סכום נכסי הקרן'!$C$41</f>
        <v>6.9500833553351494E-6</v>
      </c>
    </row>
    <row r="293" spans="1:17">
      <c r="A293" s="69" t="s">
        <v>3256</v>
      </c>
      <c r="B293" s="70" t="s">
        <v>2853</v>
      </c>
      <c r="C293" s="54">
        <v>9571</v>
      </c>
      <c r="D293" s="118" t="s">
        <v>3308</v>
      </c>
      <c r="E293" s="54" t="s">
        <v>2882</v>
      </c>
      <c r="F293" s="79">
        <v>45069</v>
      </c>
      <c r="G293" s="54" t="s">
        <v>2843</v>
      </c>
      <c r="H293" s="72">
        <v>0.59999999982993113</v>
      </c>
      <c r="I293" s="70" t="s">
        <v>3190</v>
      </c>
      <c r="J293" s="70" t="s">
        <v>140</v>
      </c>
      <c r="K293" s="71">
        <v>7.1160000000000001E-2</v>
      </c>
      <c r="L293" s="71">
        <v>6.9599999994444425E-2</v>
      </c>
      <c r="M293" s="72">
        <v>9589.8679479999992</v>
      </c>
      <c r="N293" s="80">
        <v>101.43</v>
      </c>
      <c r="O293" s="72">
        <v>3.5279841259999998</v>
      </c>
      <c r="P293" s="73">
        <f t="shared" si="4"/>
        <v>1.1744083402739297E-4</v>
      </c>
      <c r="Q293" s="73">
        <f>O293/'סכום נכסי הקרן'!$C$41</f>
        <v>1.1403684549392265E-5</v>
      </c>
    </row>
    <row r="294" spans="1:17">
      <c r="A294" s="69" t="s">
        <v>3256</v>
      </c>
      <c r="B294" s="70" t="s">
        <v>2853</v>
      </c>
      <c r="C294" s="54">
        <v>9849</v>
      </c>
      <c r="D294" s="118" t="s">
        <v>3308</v>
      </c>
      <c r="E294" s="54" t="s">
        <v>2882</v>
      </c>
      <c r="F294" s="79">
        <v>45267</v>
      </c>
      <c r="G294" s="54" t="s">
        <v>2843</v>
      </c>
      <c r="H294" s="72">
        <v>0.59999999987208652</v>
      </c>
      <c r="I294" s="70" t="s">
        <v>3190</v>
      </c>
      <c r="J294" s="70" t="s">
        <v>140</v>
      </c>
      <c r="K294" s="71">
        <v>7.0110000000000006E-2</v>
      </c>
      <c r="L294" s="71">
        <v>7.0299999997537665E-2</v>
      </c>
      <c r="M294" s="72">
        <v>8566.0847479999993</v>
      </c>
      <c r="N294" s="80">
        <v>100.65</v>
      </c>
      <c r="O294" s="72">
        <v>3.1271137589999998</v>
      </c>
      <c r="P294" s="73">
        <f t="shared" si="4"/>
        <v>1.0409651371415947E-4</v>
      </c>
      <c r="Q294" s="73">
        <f>O294/'סכום נכסי הקרן'!$C$41</f>
        <v>1.0107930643705018E-5</v>
      </c>
    </row>
    <row r="295" spans="1:17">
      <c r="A295" s="69" t="s">
        <v>3257</v>
      </c>
      <c r="B295" s="70" t="s">
        <v>2853</v>
      </c>
      <c r="C295" s="54">
        <v>9382</v>
      </c>
      <c r="D295" s="118" t="s">
        <v>3308</v>
      </c>
      <c r="E295" s="54" t="s">
        <v>2882</v>
      </c>
      <c r="F295" s="79">
        <v>44341</v>
      </c>
      <c r="G295" s="54" t="s">
        <v>2843</v>
      </c>
      <c r="H295" s="72">
        <v>0.22999999999970816</v>
      </c>
      <c r="I295" s="70" t="s">
        <v>3190</v>
      </c>
      <c r="J295" s="70" t="s">
        <v>134</v>
      </c>
      <c r="K295" s="71">
        <v>7.9724000000000003E-2</v>
      </c>
      <c r="L295" s="71">
        <v>8.8599999999906615E-2</v>
      </c>
      <c r="M295" s="72">
        <v>56606.440895999993</v>
      </c>
      <c r="N295" s="80">
        <v>100.14</v>
      </c>
      <c r="O295" s="72">
        <v>205.59899042200001</v>
      </c>
      <c r="P295" s="73">
        <f t="shared" si="4"/>
        <v>6.844054861926456E-3</v>
      </c>
      <c r="Q295" s="73">
        <f>O295/'סכום נכסי הקרן'!$C$41</f>
        <v>6.6456819155370826E-4</v>
      </c>
    </row>
    <row r="296" spans="1:17">
      <c r="A296" s="69" t="s">
        <v>3257</v>
      </c>
      <c r="B296" s="70" t="s">
        <v>2853</v>
      </c>
      <c r="C296" s="54">
        <v>9410</v>
      </c>
      <c r="D296" s="118" t="s">
        <v>3308</v>
      </c>
      <c r="E296" s="54" t="s">
        <v>2882</v>
      </c>
      <c r="F296" s="79">
        <v>44946</v>
      </c>
      <c r="G296" s="54" t="s">
        <v>2843</v>
      </c>
      <c r="H296" s="72">
        <v>0.22999999989536588</v>
      </c>
      <c r="I296" s="70" t="s">
        <v>3190</v>
      </c>
      <c r="J296" s="70" t="s">
        <v>134</v>
      </c>
      <c r="K296" s="71">
        <v>7.9724000000000003E-2</v>
      </c>
      <c r="L296" s="71">
        <v>8.860000007115118E-2</v>
      </c>
      <c r="M296" s="72">
        <v>157.87841700000001</v>
      </c>
      <c r="N296" s="80">
        <v>100.14</v>
      </c>
      <c r="O296" s="72">
        <v>0.573426722</v>
      </c>
      <c r="P296" s="73">
        <f t="shared" si="4"/>
        <v>1.9088439766203756E-5</v>
      </c>
      <c r="Q296" s="73">
        <f>O296/'סכום נכסי הקרן'!$C$41</f>
        <v>1.8535166872460167E-6</v>
      </c>
    </row>
    <row r="297" spans="1:17">
      <c r="A297" s="69" t="s">
        <v>3257</v>
      </c>
      <c r="B297" s="70" t="s">
        <v>2853</v>
      </c>
      <c r="C297" s="54">
        <v>9460</v>
      </c>
      <c r="D297" s="118" t="s">
        <v>3308</v>
      </c>
      <c r="E297" s="54" t="s">
        <v>2882</v>
      </c>
      <c r="F297" s="79">
        <v>44978</v>
      </c>
      <c r="G297" s="54" t="s">
        <v>2843</v>
      </c>
      <c r="H297" s="72">
        <v>0.23000000063848441</v>
      </c>
      <c r="I297" s="70" t="s">
        <v>3190</v>
      </c>
      <c r="J297" s="70" t="s">
        <v>134</v>
      </c>
      <c r="K297" s="71">
        <v>7.9724000000000003E-2</v>
      </c>
      <c r="L297" s="71">
        <v>8.8600000038309062E-2</v>
      </c>
      <c r="M297" s="72">
        <v>215.60784000000001</v>
      </c>
      <c r="N297" s="80">
        <v>100.14</v>
      </c>
      <c r="O297" s="72">
        <v>0.78310445000000006</v>
      </c>
      <c r="P297" s="73">
        <f t="shared" si="4"/>
        <v>2.6068269145767371E-5</v>
      </c>
      <c r="Q297" s="73">
        <f>O297/'סכום נכסי הקרן'!$C$41</f>
        <v>2.5312687920595618E-6</v>
      </c>
    </row>
    <row r="298" spans="1:17">
      <c r="A298" s="69" t="s">
        <v>3257</v>
      </c>
      <c r="B298" s="70" t="s">
        <v>2853</v>
      </c>
      <c r="C298" s="54">
        <v>9511</v>
      </c>
      <c r="D298" s="118" t="s">
        <v>3308</v>
      </c>
      <c r="E298" s="54" t="s">
        <v>2882</v>
      </c>
      <c r="F298" s="79">
        <v>45005</v>
      </c>
      <c r="G298" s="54" t="s">
        <v>2843</v>
      </c>
      <c r="H298" s="72">
        <v>0.23000000022132785</v>
      </c>
      <c r="I298" s="70" t="s">
        <v>3190</v>
      </c>
      <c r="J298" s="70" t="s">
        <v>134</v>
      </c>
      <c r="K298" s="71">
        <v>7.9660000000000009E-2</v>
      </c>
      <c r="L298" s="71">
        <v>8.8599999984752972E-2</v>
      </c>
      <c r="M298" s="72">
        <v>111.957026</v>
      </c>
      <c r="N298" s="80">
        <v>100.14</v>
      </c>
      <c r="O298" s="72">
        <v>0.40663661699999992</v>
      </c>
      <c r="P298" s="73">
        <f t="shared" si="4"/>
        <v>1.3536269365447125E-5</v>
      </c>
      <c r="Q298" s="73">
        <f>O298/'סכום נכסי הקרן'!$C$41</f>
        <v>1.3143924521445081E-6</v>
      </c>
    </row>
    <row r="299" spans="1:17">
      <c r="A299" s="69" t="s">
        <v>3257</v>
      </c>
      <c r="B299" s="70" t="s">
        <v>2853</v>
      </c>
      <c r="C299" s="54">
        <v>9540</v>
      </c>
      <c r="D299" s="118" t="s">
        <v>3308</v>
      </c>
      <c r="E299" s="54" t="s">
        <v>2882</v>
      </c>
      <c r="F299" s="79">
        <v>45036</v>
      </c>
      <c r="G299" s="54" t="s">
        <v>2843</v>
      </c>
      <c r="H299" s="72">
        <v>0.23000000006057342</v>
      </c>
      <c r="I299" s="70" t="s">
        <v>3190</v>
      </c>
      <c r="J299" s="70" t="s">
        <v>134</v>
      </c>
      <c r="K299" s="71">
        <v>7.9724000000000003E-2</v>
      </c>
      <c r="L299" s="71">
        <v>8.8599999989096775E-2</v>
      </c>
      <c r="M299" s="72">
        <v>409.07701600000001</v>
      </c>
      <c r="N299" s="80">
        <v>100.14</v>
      </c>
      <c r="O299" s="72">
        <v>1.4857995170000002</v>
      </c>
      <c r="P299" s="73">
        <f t="shared" si="4"/>
        <v>4.9459841156319777E-5</v>
      </c>
      <c r="Q299" s="73">
        <f>O299/'סכום נכסי הקרן'!$C$41</f>
        <v>4.8026261996586412E-6</v>
      </c>
    </row>
    <row r="300" spans="1:17">
      <c r="A300" s="69" t="s">
        <v>3257</v>
      </c>
      <c r="B300" s="70" t="s">
        <v>2853</v>
      </c>
      <c r="C300" s="54">
        <v>9562</v>
      </c>
      <c r="D300" s="118" t="s">
        <v>3308</v>
      </c>
      <c r="E300" s="54" t="s">
        <v>2882</v>
      </c>
      <c r="F300" s="79">
        <v>45068</v>
      </c>
      <c r="G300" s="54" t="s">
        <v>2843</v>
      </c>
      <c r="H300" s="72">
        <v>0.22999999991282205</v>
      </c>
      <c r="I300" s="70" t="s">
        <v>3190</v>
      </c>
      <c r="J300" s="70" t="s">
        <v>134</v>
      </c>
      <c r="K300" s="71">
        <v>7.9724000000000003E-2</v>
      </c>
      <c r="L300" s="71">
        <v>8.8600000040600049E-2</v>
      </c>
      <c r="M300" s="72">
        <v>221.07314299999999</v>
      </c>
      <c r="N300" s="80">
        <v>100.14</v>
      </c>
      <c r="O300" s="72">
        <v>0.80295480899999994</v>
      </c>
      <c r="P300" s="73">
        <f t="shared" si="4"/>
        <v>2.6729055201895773E-5</v>
      </c>
      <c r="Q300" s="73">
        <f>O300/'סכום נכסי הקרן'!$C$41</f>
        <v>2.5954321284419283E-6</v>
      </c>
    </row>
    <row r="301" spans="1:17">
      <c r="A301" s="69" t="s">
        <v>3257</v>
      </c>
      <c r="B301" s="70" t="s">
        <v>2853</v>
      </c>
      <c r="C301" s="54">
        <v>9603</v>
      </c>
      <c r="D301" s="118" t="s">
        <v>3308</v>
      </c>
      <c r="E301" s="54" t="s">
        <v>2882</v>
      </c>
      <c r="F301" s="79">
        <v>45097</v>
      </c>
      <c r="G301" s="54" t="s">
        <v>2843</v>
      </c>
      <c r="H301" s="72">
        <v>0.23000000017542727</v>
      </c>
      <c r="I301" s="70" t="s">
        <v>3190</v>
      </c>
      <c r="J301" s="70" t="s">
        <v>134</v>
      </c>
      <c r="K301" s="71">
        <v>7.9724000000000003E-2</v>
      </c>
      <c r="L301" s="71">
        <v>8.8600000000318979E-2</v>
      </c>
      <c r="M301" s="72">
        <v>172.63962799999999</v>
      </c>
      <c r="N301" s="80">
        <v>100.14</v>
      </c>
      <c r="O301" s="72">
        <v>0.62704054300000001</v>
      </c>
      <c r="P301" s="73">
        <f t="shared" si="4"/>
        <v>2.0873156371710205E-5</v>
      </c>
      <c r="Q301" s="73">
        <f>O301/'סכום נכסי הקרן'!$C$41</f>
        <v>2.0268153984465053E-6</v>
      </c>
    </row>
    <row r="302" spans="1:17">
      <c r="A302" s="69" t="s">
        <v>3257</v>
      </c>
      <c r="B302" s="70" t="s">
        <v>2853</v>
      </c>
      <c r="C302" s="54">
        <v>9659</v>
      </c>
      <c r="D302" s="118" t="s">
        <v>3308</v>
      </c>
      <c r="E302" s="54" t="s">
        <v>2882</v>
      </c>
      <c r="F302" s="79">
        <v>45159</v>
      </c>
      <c r="G302" s="54" t="s">
        <v>2843</v>
      </c>
      <c r="H302" s="72">
        <v>0.22999999993501527</v>
      </c>
      <c r="I302" s="70" t="s">
        <v>3190</v>
      </c>
      <c r="J302" s="70" t="s">
        <v>134</v>
      </c>
      <c r="K302" s="71">
        <v>7.9724000000000003E-2</v>
      </c>
      <c r="L302" s="71">
        <v>8.8599999985703337E-2</v>
      </c>
      <c r="M302" s="72">
        <v>423.67562600000002</v>
      </c>
      <c r="N302" s="80">
        <v>100.14</v>
      </c>
      <c r="O302" s="72">
        <v>1.5388227699999999</v>
      </c>
      <c r="P302" s="73">
        <f t="shared" si="4"/>
        <v>5.1224898716889262E-5</v>
      </c>
      <c r="Q302" s="73">
        <f>O302/'סכום נכסי הקרן'!$C$41</f>
        <v>4.9740159875373558E-6</v>
      </c>
    </row>
    <row r="303" spans="1:17">
      <c r="A303" s="69" t="s">
        <v>3257</v>
      </c>
      <c r="B303" s="70" t="s">
        <v>2853</v>
      </c>
      <c r="C303" s="54">
        <v>9749</v>
      </c>
      <c r="D303" s="118" t="s">
        <v>3308</v>
      </c>
      <c r="E303" s="54" t="s">
        <v>2882</v>
      </c>
      <c r="F303" s="79">
        <v>45189</v>
      </c>
      <c r="G303" s="54" t="s">
        <v>2843</v>
      </c>
      <c r="H303" s="72">
        <v>0.23000000007727939</v>
      </c>
      <c r="I303" s="70" t="s">
        <v>3190</v>
      </c>
      <c r="J303" s="70" t="s">
        <v>134</v>
      </c>
      <c r="K303" s="71">
        <v>7.9724000000000003E-2</v>
      </c>
      <c r="L303" s="71">
        <v>8.860000001184952E-2</v>
      </c>
      <c r="M303" s="72">
        <v>213.76287099999999</v>
      </c>
      <c r="N303" s="80">
        <v>100.14</v>
      </c>
      <c r="O303" s="72">
        <v>0.77640337799999992</v>
      </c>
      <c r="P303" s="73">
        <f t="shared" si="4"/>
        <v>2.5845201394765357E-5</v>
      </c>
      <c r="Q303" s="73">
        <f>O303/'סכום נכסי הקרן'!$C$41</f>
        <v>2.5096085723699093E-6</v>
      </c>
    </row>
    <row r="304" spans="1:17">
      <c r="A304" s="69" t="s">
        <v>3257</v>
      </c>
      <c r="B304" s="70" t="s">
        <v>2853</v>
      </c>
      <c r="C304" s="54">
        <v>9805</v>
      </c>
      <c r="D304" s="118" t="s">
        <v>3308</v>
      </c>
      <c r="E304" s="54" t="s">
        <v>2882</v>
      </c>
      <c r="F304" s="79">
        <v>45219</v>
      </c>
      <c r="G304" s="54" t="s">
        <v>2843</v>
      </c>
      <c r="H304" s="72">
        <v>0.23000000040511939</v>
      </c>
      <c r="I304" s="70" t="s">
        <v>3190</v>
      </c>
      <c r="J304" s="70" t="s">
        <v>134</v>
      </c>
      <c r="K304" s="71">
        <v>7.9724000000000003E-2</v>
      </c>
      <c r="L304" s="71">
        <v>8.8599999952398478E-2</v>
      </c>
      <c r="M304" s="72">
        <v>217.47626299999999</v>
      </c>
      <c r="N304" s="80">
        <v>100.14</v>
      </c>
      <c r="O304" s="72">
        <v>0.78989071600000005</v>
      </c>
      <c r="P304" s="73">
        <f t="shared" si="4"/>
        <v>2.6294172865996222E-5</v>
      </c>
      <c r="Q304" s="73">
        <f>O304/'סכום נכסי הקרן'!$C$41</f>
        <v>2.5532043886972959E-6</v>
      </c>
    </row>
    <row r="305" spans="1:17">
      <c r="A305" s="69" t="s">
        <v>3257</v>
      </c>
      <c r="B305" s="70" t="s">
        <v>2853</v>
      </c>
      <c r="C305" s="54">
        <v>9824</v>
      </c>
      <c r="D305" s="118" t="s">
        <v>3308</v>
      </c>
      <c r="E305" s="54" t="s">
        <v>2882</v>
      </c>
      <c r="F305" s="79">
        <v>45250</v>
      </c>
      <c r="G305" s="54" t="s">
        <v>2843</v>
      </c>
      <c r="H305" s="72">
        <v>0.23000000028933321</v>
      </c>
      <c r="I305" s="70" t="s">
        <v>3190</v>
      </c>
      <c r="J305" s="70" t="s">
        <v>134</v>
      </c>
      <c r="K305" s="71">
        <v>7.9724000000000003E-2</v>
      </c>
      <c r="L305" s="71">
        <v>8.8599999947920019E-2</v>
      </c>
      <c r="M305" s="72">
        <v>161.769059</v>
      </c>
      <c r="N305" s="80">
        <v>100.14</v>
      </c>
      <c r="O305" s="72">
        <v>0.58755782099999998</v>
      </c>
      <c r="P305" s="73">
        <f t="shared" si="4"/>
        <v>1.9558840990532752E-5</v>
      </c>
      <c r="Q305" s="73">
        <f>O305/'סכום נכסי הקרן'!$C$41</f>
        <v>1.8991933653650135E-6</v>
      </c>
    </row>
    <row r="306" spans="1:17">
      <c r="A306" s="69" t="s">
        <v>3258</v>
      </c>
      <c r="B306" s="70" t="s">
        <v>2844</v>
      </c>
      <c r="C306" s="54">
        <v>6211</v>
      </c>
      <c r="D306" s="118" t="s">
        <v>3308</v>
      </c>
      <c r="E306" s="54" t="s">
        <v>457</v>
      </c>
      <c r="F306" s="79">
        <v>43186</v>
      </c>
      <c r="G306" s="54" t="s">
        <v>316</v>
      </c>
      <c r="H306" s="72">
        <v>3.3299999999965828</v>
      </c>
      <c r="I306" s="70" t="s">
        <v>657</v>
      </c>
      <c r="J306" s="70" t="s">
        <v>134</v>
      </c>
      <c r="K306" s="71">
        <v>4.8000000000000001E-2</v>
      </c>
      <c r="L306" s="71">
        <v>6.0099999999944496E-2</v>
      </c>
      <c r="M306" s="72">
        <v>142813.11125300001</v>
      </c>
      <c r="N306" s="80">
        <v>97.74</v>
      </c>
      <c r="O306" s="72">
        <v>506.27675578100002</v>
      </c>
      <c r="P306" s="73">
        <f t="shared" si="4"/>
        <v>1.685312697679734E-2</v>
      </c>
      <c r="Q306" s="73">
        <f>O306/'סכום נכסי הקרן'!$C$41</f>
        <v>1.6364643976338094E-3</v>
      </c>
    </row>
    <row r="307" spans="1:17">
      <c r="A307" s="69" t="s">
        <v>3258</v>
      </c>
      <c r="B307" s="70" t="s">
        <v>2844</v>
      </c>
      <c r="C307" s="54">
        <v>6831</v>
      </c>
      <c r="D307" s="118" t="s">
        <v>3308</v>
      </c>
      <c r="E307" s="54" t="s">
        <v>457</v>
      </c>
      <c r="F307" s="79">
        <v>43552</v>
      </c>
      <c r="G307" s="54" t="s">
        <v>316</v>
      </c>
      <c r="H307" s="72">
        <v>3.3300000000038019</v>
      </c>
      <c r="I307" s="70" t="s">
        <v>657</v>
      </c>
      <c r="J307" s="70" t="s">
        <v>134</v>
      </c>
      <c r="K307" s="71">
        <v>4.5999999999999999E-2</v>
      </c>
      <c r="L307" s="71">
        <v>6.4400000000077645E-2</v>
      </c>
      <c r="M307" s="72">
        <v>71224.784874000004</v>
      </c>
      <c r="N307" s="80">
        <v>95.72</v>
      </c>
      <c r="O307" s="72">
        <v>247.27566188199995</v>
      </c>
      <c r="P307" s="73">
        <f t="shared" si="4"/>
        <v>8.2314032401906833E-3</v>
      </c>
      <c r="Q307" s="73">
        <f>O307/'סכום נכסי הקרן'!$C$41</f>
        <v>7.9928184031871933E-4</v>
      </c>
    </row>
    <row r="308" spans="1:17">
      <c r="A308" s="69" t="s">
        <v>3258</v>
      </c>
      <c r="B308" s="70" t="s">
        <v>2844</v>
      </c>
      <c r="C308" s="54">
        <v>7598</v>
      </c>
      <c r="D308" s="118" t="s">
        <v>3308</v>
      </c>
      <c r="E308" s="54" t="s">
        <v>457</v>
      </c>
      <c r="F308" s="79">
        <v>43942</v>
      </c>
      <c r="G308" s="54" t="s">
        <v>316</v>
      </c>
      <c r="H308" s="72">
        <v>3.2600000000041596</v>
      </c>
      <c r="I308" s="70" t="s">
        <v>657</v>
      </c>
      <c r="J308" s="70" t="s">
        <v>134</v>
      </c>
      <c r="K308" s="71">
        <v>5.4400000000000004E-2</v>
      </c>
      <c r="L308" s="71">
        <v>7.6000000000136E-2</v>
      </c>
      <c r="M308" s="72">
        <v>72376.600827999995</v>
      </c>
      <c r="N308" s="80">
        <v>95.24</v>
      </c>
      <c r="O308" s="72">
        <v>250.01446849599998</v>
      </c>
      <c r="P308" s="73">
        <f t="shared" si="4"/>
        <v>8.3225736427493223E-3</v>
      </c>
      <c r="Q308" s="73">
        <f>O308/'סכום נכסי הקרן'!$C$41</f>
        <v>8.0813462580538664E-4</v>
      </c>
    </row>
    <row r="309" spans="1:17">
      <c r="A309" s="69" t="s">
        <v>3259</v>
      </c>
      <c r="B309" s="70" t="s">
        <v>2853</v>
      </c>
      <c r="C309" s="54">
        <v>9459</v>
      </c>
      <c r="D309" s="118" t="s">
        <v>3308</v>
      </c>
      <c r="E309" s="54" t="s">
        <v>301</v>
      </c>
      <c r="F309" s="79">
        <v>44195</v>
      </c>
      <c r="G309" s="54" t="s">
        <v>2843</v>
      </c>
      <c r="H309" s="72">
        <v>2.61</v>
      </c>
      <c r="I309" s="70" t="s">
        <v>3190</v>
      </c>
      <c r="J309" s="70" t="s">
        <v>137</v>
      </c>
      <c r="K309" s="71">
        <v>7.3550000000000004E-2</v>
      </c>
      <c r="L309" s="71">
        <v>7.4099999999999999E-2</v>
      </c>
      <c r="M309" s="72">
        <v>9562.9599999999991</v>
      </c>
      <c r="N309" s="80">
        <v>100.53</v>
      </c>
      <c r="O309" s="72">
        <v>44.423670000000001</v>
      </c>
      <c r="P309" s="73">
        <f t="shared" si="4"/>
        <v>1.478791476670515E-3</v>
      </c>
      <c r="Q309" s="73">
        <f>O309/'סכום נכסי הקרן'!$C$41</f>
        <v>1.4359291343543328E-4</v>
      </c>
    </row>
    <row r="310" spans="1:17">
      <c r="A310" s="69" t="s">
        <v>3259</v>
      </c>
      <c r="B310" s="70" t="s">
        <v>2853</v>
      </c>
      <c r="C310" s="54">
        <v>9448</v>
      </c>
      <c r="D310" s="118" t="s">
        <v>3308</v>
      </c>
      <c r="E310" s="54" t="s">
        <v>301</v>
      </c>
      <c r="F310" s="79">
        <v>43788</v>
      </c>
      <c r="G310" s="54" t="s">
        <v>2843</v>
      </c>
      <c r="H310" s="72">
        <v>2.67</v>
      </c>
      <c r="I310" s="70" t="s">
        <v>3190</v>
      </c>
      <c r="J310" s="70" t="s">
        <v>136</v>
      </c>
      <c r="K310" s="71">
        <v>6.0560000000000003E-2</v>
      </c>
      <c r="L310" s="71">
        <v>6.0499999999999998E-2</v>
      </c>
      <c r="M310" s="72">
        <v>37866</v>
      </c>
      <c r="N310" s="80">
        <v>100.52</v>
      </c>
      <c r="O310" s="72">
        <v>152.69313</v>
      </c>
      <c r="P310" s="73">
        <f t="shared" si="4"/>
        <v>5.0829051086986486E-3</v>
      </c>
      <c r="Q310" s="73">
        <f>O310/'סכום נכסי הקרן'!$C$41</f>
        <v>4.9355785774285097E-4</v>
      </c>
    </row>
    <row r="311" spans="1:17">
      <c r="A311" s="69" t="s">
        <v>3259</v>
      </c>
      <c r="B311" s="70" t="s">
        <v>2853</v>
      </c>
      <c r="C311" s="54">
        <v>9617</v>
      </c>
      <c r="D311" s="118" t="s">
        <v>3308</v>
      </c>
      <c r="E311" s="54" t="s">
        <v>301</v>
      </c>
      <c r="F311" s="79">
        <v>45099</v>
      </c>
      <c r="G311" s="54" t="s">
        <v>2843</v>
      </c>
      <c r="H311" s="72">
        <v>2.67</v>
      </c>
      <c r="I311" s="70" t="s">
        <v>3190</v>
      </c>
      <c r="J311" s="70" t="s">
        <v>136</v>
      </c>
      <c r="K311" s="71">
        <v>6.0560000000000003E-2</v>
      </c>
      <c r="L311" s="71">
        <v>5.9399999999999994E-2</v>
      </c>
      <c r="M311" s="72">
        <v>668.72</v>
      </c>
      <c r="N311" s="80">
        <v>100.8</v>
      </c>
      <c r="O311" s="72">
        <v>2.7040900000000003</v>
      </c>
      <c r="P311" s="73">
        <f t="shared" si="4"/>
        <v>9.0014743134684129E-5</v>
      </c>
      <c r="Q311" s="73">
        <f>O311/'סכום נכסי הקרן'!$C$41</f>
        <v>8.7405691896149228E-6</v>
      </c>
    </row>
    <row r="312" spans="1:17">
      <c r="A312" s="69" t="s">
        <v>3259</v>
      </c>
      <c r="B312" s="70" t="s">
        <v>2853</v>
      </c>
      <c r="C312" s="54">
        <v>9802</v>
      </c>
      <c r="D312" s="118" t="s">
        <v>3308</v>
      </c>
      <c r="E312" s="54" t="s">
        <v>301</v>
      </c>
      <c r="F312" s="79">
        <v>45210</v>
      </c>
      <c r="G312" s="54" t="s">
        <v>2843</v>
      </c>
      <c r="H312" s="72">
        <v>2.6700000000000008</v>
      </c>
      <c r="I312" s="70" t="s">
        <v>3190</v>
      </c>
      <c r="J312" s="70" t="s">
        <v>136</v>
      </c>
      <c r="K312" s="71">
        <v>6.0560000000000003E-2</v>
      </c>
      <c r="L312" s="71">
        <v>5.9400000000000001E-2</v>
      </c>
      <c r="M312" s="72">
        <v>609.15</v>
      </c>
      <c r="N312" s="80">
        <v>100.8</v>
      </c>
      <c r="O312" s="72">
        <v>2.4632399999999999</v>
      </c>
      <c r="P312" s="73">
        <f t="shared" si="4"/>
        <v>8.1997239692125368E-5</v>
      </c>
      <c r="Q312" s="73">
        <f>O312/'סכום נכסי הקרן'!$C$41</f>
        <v>7.9620573466959524E-6</v>
      </c>
    </row>
    <row r="313" spans="1:17">
      <c r="A313" s="69" t="s">
        <v>3259</v>
      </c>
      <c r="B313" s="70" t="s">
        <v>2853</v>
      </c>
      <c r="C313" s="54">
        <v>9887</v>
      </c>
      <c r="D313" s="118" t="s">
        <v>3308</v>
      </c>
      <c r="E313" s="54" t="s">
        <v>301</v>
      </c>
      <c r="F313" s="79">
        <v>45282</v>
      </c>
      <c r="G313" s="54" t="s">
        <v>2843</v>
      </c>
      <c r="H313" s="72">
        <v>2.67</v>
      </c>
      <c r="I313" s="70" t="s">
        <v>3190</v>
      </c>
      <c r="J313" s="70" t="s">
        <v>136</v>
      </c>
      <c r="K313" s="71">
        <v>6.0479999999999999E-2</v>
      </c>
      <c r="L313" s="71">
        <v>5.949999999999999E-2</v>
      </c>
      <c r="M313" s="72">
        <v>473.31</v>
      </c>
      <c r="N313" s="80">
        <v>100.9</v>
      </c>
      <c r="O313" s="72">
        <v>1.91578</v>
      </c>
      <c r="P313" s="73">
        <f t="shared" si="4"/>
        <v>6.377318972466343E-5</v>
      </c>
      <c r="Q313" s="73">
        <f>O313/'סכום נכסי הקרן'!$C$41</f>
        <v>6.1924742305472361E-6</v>
      </c>
    </row>
    <row r="314" spans="1:17">
      <c r="A314" s="69" t="s">
        <v>3260</v>
      </c>
      <c r="B314" s="70" t="s">
        <v>2853</v>
      </c>
      <c r="C314" s="54">
        <v>9047</v>
      </c>
      <c r="D314" s="118" t="s">
        <v>3308</v>
      </c>
      <c r="E314" s="54" t="s">
        <v>301</v>
      </c>
      <c r="F314" s="79">
        <v>44677</v>
      </c>
      <c r="G314" s="54" t="s">
        <v>2843</v>
      </c>
      <c r="H314" s="72">
        <v>2.6299999999775805</v>
      </c>
      <c r="I314" s="70" t="s">
        <v>3190</v>
      </c>
      <c r="J314" s="70" t="s">
        <v>2792</v>
      </c>
      <c r="K314" s="71">
        <v>0.1148</v>
      </c>
      <c r="L314" s="71">
        <v>0.12209999999903295</v>
      </c>
      <c r="M314" s="72">
        <v>167940.12955899999</v>
      </c>
      <c r="N314" s="80">
        <v>100</v>
      </c>
      <c r="O314" s="72">
        <v>59.769890118000006</v>
      </c>
      <c r="P314" s="73">
        <f t="shared" si="4"/>
        <v>1.9896420999892996E-3</v>
      </c>
      <c r="Q314" s="73">
        <f>O314/'סכום נכסי הקרן'!$C$41</f>
        <v>1.9319729004288328E-4</v>
      </c>
    </row>
    <row r="315" spans="1:17">
      <c r="A315" s="69" t="s">
        <v>3260</v>
      </c>
      <c r="B315" s="70" t="s">
        <v>2853</v>
      </c>
      <c r="C315" s="54">
        <v>9048</v>
      </c>
      <c r="D315" s="118" t="s">
        <v>3308</v>
      </c>
      <c r="E315" s="54" t="s">
        <v>301</v>
      </c>
      <c r="F315" s="79">
        <v>44677</v>
      </c>
      <c r="G315" s="54" t="s">
        <v>2843</v>
      </c>
      <c r="H315" s="72">
        <v>2.7799999999941631</v>
      </c>
      <c r="I315" s="70" t="s">
        <v>3190</v>
      </c>
      <c r="J315" s="70" t="s">
        <v>2792</v>
      </c>
      <c r="K315" s="71">
        <v>7.5600000000000001E-2</v>
      </c>
      <c r="L315" s="71">
        <v>7.9299999999858248E-2</v>
      </c>
      <c r="M315" s="72">
        <v>539143.59933500004</v>
      </c>
      <c r="N315" s="80">
        <v>100</v>
      </c>
      <c r="O315" s="72">
        <v>191.881207004</v>
      </c>
      <c r="P315" s="73">
        <f t="shared" si="4"/>
        <v>6.3874122388079581E-3</v>
      </c>
      <c r="Q315" s="73">
        <f>O315/'סכום נכסי הקרן'!$C$41</f>
        <v>6.2022749464895233E-4</v>
      </c>
    </row>
    <row r="316" spans="1:17">
      <c r="A316" s="69" t="s">
        <v>3260</v>
      </c>
      <c r="B316" s="70" t="s">
        <v>2853</v>
      </c>
      <c r="C316" s="54">
        <v>9074</v>
      </c>
      <c r="D316" s="118" t="s">
        <v>3308</v>
      </c>
      <c r="E316" s="54" t="s">
        <v>301</v>
      </c>
      <c r="F316" s="79">
        <v>44684</v>
      </c>
      <c r="G316" s="54" t="s">
        <v>2843</v>
      </c>
      <c r="H316" s="72">
        <v>2.7200000000929396</v>
      </c>
      <c r="I316" s="70" t="s">
        <v>3190</v>
      </c>
      <c r="J316" s="70" t="s">
        <v>2792</v>
      </c>
      <c r="K316" s="71">
        <v>7.9399999999999998E-2</v>
      </c>
      <c r="L316" s="71">
        <v>8.150000000116174E-2</v>
      </c>
      <c r="M316" s="72">
        <v>27273.621627</v>
      </c>
      <c r="N316" s="80">
        <v>101.98</v>
      </c>
      <c r="O316" s="72">
        <v>9.8988745390000012</v>
      </c>
      <c r="P316" s="73">
        <f t="shared" si="4"/>
        <v>3.2951737884114426E-4</v>
      </c>
      <c r="Q316" s="73">
        <f>O316/'סכום נכסי הקרן'!$C$41</f>
        <v>3.1996641312769555E-5</v>
      </c>
    </row>
    <row r="317" spans="1:17">
      <c r="A317" s="69" t="s">
        <v>3260</v>
      </c>
      <c r="B317" s="70" t="s">
        <v>2853</v>
      </c>
      <c r="C317" s="54">
        <v>9220</v>
      </c>
      <c r="D317" s="118" t="s">
        <v>3308</v>
      </c>
      <c r="E317" s="54" t="s">
        <v>301</v>
      </c>
      <c r="F317" s="79">
        <v>44811</v>
      </c>
      <c r="G317" s="54" t="s">
        <v>2843</v>
      </c>
      <c r="H317" s="72">
        <v>2.7500000000346296</v>
      </c>
      <c r="I317" s="70" t="s">
        <v>3190</v>
      </c>
      <c r="J317" s="70" t="s">
        <v>2792</v>
      </c>
      <c r="K317" s="71">
        <v>7.8700000000000006E-2</v>
      </c>
      <c r="L317" s="71">
        <v>8.3300000000207777E-2</v>
      </c>
      <c r="M317" s="72">
        <v>40359.585126999998</v>
      </c>
      <c r="N317" s="80">
        <v>100.52</v>
      </c>
      <c r="O317" s="72">
        <v>14.438668689999998</v>
      </c>
      <c r="P317" s="73">
        <f t="shared" si="4"/>
        <v>4.806397173678228E-4</v>
      </c>
      <c r="Q317" s="73">
        <f>O317/'סכום נכסי הקרן'!$C$41</f>
        <v>4.6670851447574466E-5</v>
      </c>
    </row>
    <row r="318" spans="1:17">
      <c r="A318" s="69" t="s">
        <v>3260</v>
      </c>
      <c r="B318" s="70" t="s">
        <v>2853</v>
      </c>
      <c r="C318" s="54">
        <v>9599</v>
      </c>
      <c r="D318" s="118" t="s">
        <v>3308</v>
      </c>
      <c r="E318" s="54" t="s">
        <v>301</v>
      </c>
      <c r="F318" s="79">
        <v>45089</v>
      </c>
      <c r="G318" s="54" t="s">
        <v>2843</v>
      </c>
      <c r="H318" s="72">
        <v>2.7499999999272369</v>
      </c>
      <c r="I318" s="70" t="s">
        <v>3190</v>
      </c>
      <c r="J318" s="70" t="s">
        <v>2792</v>
      </c>
      <c r="K318" s="71">
        <v>7.8700000000000006E-2</v>
      </c>
      <c r="L318" s="71">
        <v>8.3299999998137253E-2</v>
      </c>
      <c r="M318" s="72">
        <v>38457.793727999997</v>
      </c>
      <c r="N318" s="80">
        <v>100.41</v>
      </c>
      <c r="O318" s="72">
        <v>13.743246332</v>
      </c>
      <c r="P318" s="73">
        <f t="shared" si="4"/>
        <v>4.57490241971114E-4</v>
      </c>
      <c r="Q318" s="73">
        <f>O318/'סכום נכסי הקרן'!$C$41</f>
        <v>4.4423001991341816E-5</v>
      </c>
    </row>
    <row r="319" spans="1:17">
      <c r="A319" s="69" t="s">
        <v>3260</v>
      </c>
      <c r="B319" s="70" t="s">
        <v>2853</v>
      </c>
      <c r="C319" s="54">
        <v>9748</v>
      </c>
      <c r="D319" s="118" t="s">
        <v>3308</v>
      </c>
      <c r="E319" s="54" t="s">
        <v>301</v>
      </c>
      <c r="F319" s="79">
        <v>45180</v>
      </c>
      <c r="G319" s="54" t="s">
        <v>2843</v>
      </c>
      <c r="H319" s="72">
        <v>2.7500000000502385</v>
      </c>
      <c r="I319" s="70" t="s">
        <v>3190</v>
      </c>
      <c r="J319" s="70" t="s">
        <v>2792</v>
      </c>
      <c r="K319" s="71">
        <v>7.8700000000000006E-2</v>
      </c>
      <c r="L319" s="71">
        <v>8.3300000000663149E-2</v>
      </c>
      <c r="M319" s="72">
        <v>55688.816352000002</v>
      </c>
      <c r="N319" s="80">
        <v>100.43</v>
      </c>
      <c r="O319" s="72">
        <v>19.904874896000003</v>
      </c>
      <c r="P319" s="73">
        <f t="shared" si="4"/>
        <v>6.6260080133851405E-4</v>
      </c>
      <c r="Q319" s="73">
        <f>O319/'סכום נכסי הקרן'!$C$41</f>
        <v>6.4339550916987657E-5</v>
      </c>
    </row>
    <row r="320" spans="1:17">
      <c r="A320" s="69" t="s">
        <v>3260</v>
      </c>
      <c r="B320" s="70" t="s">
        <v>2853</v>
      </c>
      <c r="C320" s="54">
        <v>9822</v>
      </c>
      <c r="D320" s="118" t="s">
        <v>3308</v>
      </c>
      <c r="E320" s="54" t="s">
        <v>301</v>
      </c>
      <c r="F320" s="79">
        <v>45238</v>
      </c>
      <c r="G320" s="54" t="s">
        <v>2843</v>
      </c>
      <c r="H320" s="72">
        <v>2.7300000000261582</v>
      </c>
      <c r="I320" s="70" t="s">
        <v>3190</v>
      </c>
      <c r="J320" s="70" t="s">
        <v>2792</v>
      </c>
      <c r="K320" s="71">
        <v>7.9500000000000001E-2</v>
      </c>
      <c r="L320" s="71">
        <v>8.3400000001488978E-2</v>
      </c>
      <c r="M320" s="72">
        <v>69020.471000999998</v>
      </c>
      <c r="N320" s="80">
        <v>101.16</v>
      </c>
      <c r="O320" s="72">
        <v>24.849332494999999</v>
      </c>
      <c r="P320" s="73">
        <f t="shared" si="4"/>
        <v>8.2719372565476148E-4</v>
      </c>
      <c r="Q320" s="73">
        <f>O320/'סכום נכסי הקרן'!$C$41</f>
        <v>8.0321775528290071E-5</v>
      </c>
    </row>
    <row r="321" spans="1:17">
      <c r="A321" s="69" t="s">
        <v>3260</v>
      </c>
      <c r="B321" s="70" t="s">
        <v>2853</v>
      </c>
      <c r="C321" s="54">
        <v>9860</v>
      </c>
      <c r="D321" s="118" t="s">
        <v>3308</v>
      </c>
      <c r="E321" s="54" t="s">
        <v>301</v>
      </c>
      <c r="F321" s="79">
        <v>45271</v>
      </c>
      <c r="G321" s="54" t="s">
        <v>2843</v>
      </c>
      <c r="H321" s="72">
        <v>2.75</v>
      </c>
      <c r="I321" s="70" t="s">
        <v>3190</v>
      </c>
      <c r="J321" s="70" t="s">
        <v>2792</v>
      </c>
      <c r="K321" s="71">
        <v>7.8700000000000006E-2</v>
      </c>
      <c r="L321" s="71">
        <v>8.3299999999567775E-2</v>
      </c>
      <c r="M321" s="72">
        <v>20713.911852000001</v>
      </c>
      <c r="N321" s="80">
        <v>100.43</v>
      </c>
      <c r="O321" s="72">
        <v>7.4037814040000001</v>
      </c>
      <c r="P321" s="73">
        <f t="shared" si="4"/>
        <v>2.4645980026789452E-4</v>
      </c>
      <c r="Q321" s="73">
        <f>O321/'סכום נכסי הקרן'!$C$41</f>
        <v>2.3931623439473652E-5</v>
      </c>
    </row>
    <row r="322" spans="1:17">
      <c r="A322" s="69" t="s">
        <v>3261</v>
      </c>
      <c r="B322" s="70" t="s">
        <v>2853</v>
      </c>
      <c r="C322" s="54">
        <v>7088</v>
      </c>
      <c r="D322" s="118" t="s">
        <v>3308</v>
      </c>
      <c r="E322" s="54" t="s">
        <v>813</v>
      </c>
      <c r="F322" s="79">
        <v>43684</v>
      </c>
      <c r="G322" s="54" t="s">
        <v>809</v>
      </c>
      <c r="H322" s="72">
        <v>6.9899999999999993</v>
      </c>
      <c r="I322" s="70" t="s">
        <v>3186</v>
      </c>
      <c r="J322" s="70" t="s">
        <v>134</v>
      </c>
      <c r="K322" s="71">
        <v>4.36E-2</v>
      </c>
      <c r="L322" s="71">
        <v>3.5900000000000001E-2</v>
      </c>
      <c r="M322" s="72">
        <v>18614.900000000001</v>
      </c>
      <c r="N322" s="80">
        <v>107.83</v>
      </c>
      <c r="O322" s="72">
        <v>72.80274</v>
      </c>
      <c r="P322" s="73">
        <f t="shared" si="4"/>
        <v>2.4234844034781359E-3</v>
      </c>
      <c r="Q322" s="73">
        <f>O322/'סכום נכסי הקרן'!$C$41</f>
        <v>2.353240410502409E-4</v>
      </c>
    </row>
    <row r="323" spans="1:17">
      <c r="A323" s="69" t="s">
        <v>3262</v>
      </c>
      <c r="B323" s="70" t="s">
        <v>2853</v>
      </c>
      <c r="C323" s="54">
        <v>7310</v>
      </c>
      <c r="D323" s="118" t="s">
        <v>3308</v>
      </c>
      <c r="E323" s="54" t="s">
        <v>929</v>
      </c>
      <c r="F323" s="79">
        <v>43811</v>
      </c>
      <c r="G323" s="54" t="s">
        <v>843</v>
      </c>
      <c r="H323" s="72">
        <v>7.2</v>
      </c>
      <c r="I323" s="70" t="s">
        <v>3186</v>
      </c>
      <c r="J323" s="70" t="s">
        <v>134</v>
      </c>
      <c r="K323" s="71">
        <v>4.4800000000000006E-2</v>
      </c>
      <c r="L323" s="71">
        <v>6.0400000000000002E-2</v>
      </c>
      <c r="M323" s="72">
        <v>5979.92</v>
      </c>
      <c r="N323" s="80">
        <v>91.39</v>
      </c>
      <c r="O323" s="72">
        <v>19.821729999999999</v>
      </c>
      <c r="P323" s="73">
        <f t="shared" si="4"/>
        <v>6.5983304343977529E-4</v>
      </c>
      <c r="Q323" s="73">
        <f>O323/'סכום נכסי הקרן'!$C$41</f>
        <v>6.4070797393158435E-5</v>
      </c>
    </row>
    <row r="324" spans="1:17">
      <c r="A324" s="69" t="s">
        <v>3263</v>
      </c>
      <c r="B324" s="70" t="s">
        <v>2853</v>
      </c>
      <c r="C324" s="54" t="s">
        <v>3042</v>
      </c>
      <c r="D324" s="118" t="s">
        <v>3308</v>
      </c>
      <c r="E324" s="54" t="s">
        <v>821</v>
      </c>
      <c r="F324" s="79">
        <v>43185</v>
      </c>
      <c r="G324" s="54" t="s">
        <v>302</v>
      </c>
      <c r="H324" s="72">
        <v>3.9000000000071444</v>
      </c>
      <c r="I324" s="70" t="s">
        <v>3186</v>
      </c>
      <c r="J324" s="70" t="s">
        <v>142</v>
      </c>
      <c r="K324" s="71">
        <v>4.2199999999999994E-2</v>
      </c>
      <c r="L324" s="71">
        <v>6.6600000000076209E-2</v>
      </c>
      <c r="M324" s="72">
        <v>33549.435964999997</v>
      </c>
      <c r="N324" s="80">
        <v>91.4</v>
      </c>
      <c r="O324" s="72">
        <v>83.992272245999985</v>
      </c>
      <c r="P324" s="73">
        <f t="shared" si="4"/>
        <v>2.7959656710842265E-3</v>
      </c>
      <c r="Q324" s="73">
        <f>O324/'סכום נכסי הקרן'!$C$41</f>
        <v>2.7149254165324973E-4</v>
      </c>
    </row>
    <row r="325" spans="1:17">
      <c r="A325" s="69" t="s">
        <v>3264</v>
      </c>
      <c r="B325" s="70" t="s">
        <v>2853</v>
      </c>
      <c r="C325" s="54">
        <v>6812</v>
      </c>
      <c r="D325" s="118" t="s">
        <v>3308</v>
      </c>
      <c r="E325" s="54" t="s">
        <v>650</v>
      </c>
      <c r="F325" s="79">
        <v>43536</v>
      </c>
      <c r="G325" s="118" t="s">
        <v>3308</v>
      </c>
      <c r="H325" s="72">
        <v>2.3000000000018264</v>
      </c>
      <c r="I325" s="70" t="s">
        <v>3186</v>
      </c>
      <c r="J325" s="70" t="s">
        <v>134</v>
      </c>
      <c r="K325" s="71">
        <v>7.9560000000000006E-2</v>
      </c>
      <c r="L325" s="71">
        <v>7.6699999999916002E-2</v>
      </c>
      <c r="M325" s="72">
        <v>29704.221647999999</v>
      </c>
      <c r="N325" s="80">
        <v>101.66</v>
      </c>
      <c r="O325" s="72">
        <v>109.525649276</v>
      </c>
      <c r="P325" s="73">
        <f t="shared" si="4"/>
        <v>3.6459301229761734E-3</v>
      </c>
      <c r="Q325" s="73">
        <f>O325/'סכום נכסי הקרן'!$C$41</f>
        <v>3.5402538951528076E-4</v>
      </c>
    </row>
    <row r="326" spans="1:17">
      <c r="A326" s="69" t="s">
        <v>3264</v>
      </c>
      <c r="B326" s="70" t="s">
        <v>2853</v>
      </c>
      <c r="C326" s="54">
        <v>6872</v>
      </c>
      <c r="D326" s="118" t="s">
        <v>3308</v>
      </c>
      <c r="E326" s="54" t="s">
        <v>650</v>
      </c>
      <c r="F326" s="79">
        <v>43570</v>
      </c>
      <c r="G326" s="118" t="s">
        <v>3308</v>
      </c>
      <c r="H326" s="72">
        <v>2.2999999999966061</v>
      </c>
      <c r="I326" s="70" t="s">
        <v>3186</v>
      </c>
      <c r="J326" s="70" t="s">
        <v>134</v>
      </c>
      <c r="K326" s="71">
        <v>7.9560000000000006E-2</v>
      </c>
      <c r="L326" s="71">
        <v>7.6699999999833679E-2</v>
      </c>
      <c r="M326" s="72">
        <v>23967.433413999999</v>
      </c>
      <c r="N326" s="80">
        <v>101.67</v>
      </c>
      <c r="O326" s="72">
        <v>88.381609740999991</v>
      </c>
      <c r="P326" s="73">
        <f t="shared" si="4"/>
        <v>2.942079553071832E-3</v>
      </c>
      <c r="Q326" s="73">
        <f>O326/'סכום נכסי הקרן'!$C$41</f>
        <v>2.8568042300025317E-4</v>
      </c>
    </row>
    <row r="327" spans="1:17">
      <c r="A327" s="69" t="s">
        <v>3264</v>
      </c>
      <c r="B327" s="70" t="s">
        <v>2853</v>
      </c>
      <c r="C327" s="54">
        <v>7258</v>
      </c>
      <c r="D327" s="118" t="s">
        <v>3308</v>
      </c>
      <c r="E327" s="54" t="s">
        <v>650</v>
      </c>
      <c r="F327" s="79">
        <v>43774</v>
      </c>
      <c r="G327" s="118" t="s">
        <v>3308</v>
      </c>
      <c r="H327" s="72">
        <v>2.3000000000012388</v>
      </c>
      <c r="I327" s="70" t="s">
        <v>3186</v>
      </c>
      <c r="J327" s="70" t="s">
        <v>134</v>
      </c>
      <c r="K327" s="71">
        <v>7.9560000000000006E-2</v>
      </c>
      <c r="L327" s="71">
        <v>7.600000000002477E-2</v>
      </c>
      <c r="M327" s="72">
        <v>21888.482634</v>
      </c>
      <c r="N327" s="80">
        <v>101.67</v>
      </c>
      <c r="O327" s="72">
        <v>80.715331343000003</v>
      </c>
      <c r="P327" s="73">
        <f t="shared" si="4"/>
        <v>2.6868816562581363E-3</v>
      </c>
      <c r="Q327" s="73">
        <f>O327/'סכום נכסי הקרן'!$C$41</f>
        <v>2.6090031702575932E-4</v>
      </c>
    </row>
    <row r="328" spans="1:17">
      <c r="A328" s="69" t="s">
        <v>3265</v>
      </c>
      <c r="B328" s="70" t="s">
        <v>2853</v>
      </c>
      <c r="C328" s="54">
        <v>6861</v>
      </c>
      <c r="D328" s="118" t="s">
        <v>3308</v>
      </c>
      <c r="E328" s="54" t="s">
        <v>650</v>
      </c>
      <c r="F328" s="79">
        <v>43563</v>
      </c>
      <c r="G328" s="118" t="s">
        <v>3308</v>
      </c>
      <c r="H328" s="72">
        <v>0.93999999999944639</v>
      </c>
      <c r="I328" s="70" t="s">
        <v>3182</v>
      </c>
      <c r="J328" s="70" t="s">
        <v>134</v>
      </c>
      <c r="K328" s="71">
        <v>8.0427999999999999E-2</v>
      </c>
      <c r="L328" s="71">
        <v>8.2499999999938942E-2</v>
      </c>
      <c r="M328" s="72">
        <v>167858.004587</v>
      </c>
      <c r="N328" s="80">
        <v>100.86</v>
      </c>
      <c r="O328" s="72">
        <v>614.05681451099997</v>
      </c>
      <c r="P328" s="73">
        <f t="shared" ref="P328:P380" si="5">IFERROR(O328/$O$8,0)</f>
        <v>2.0440949239230215E-2</v>
      </c>
      <c r="Q328" s="73">
        <f>O328/'סכום נכסי הקרן'!$C$41</f>
        <v>1.9848474250442594E-3</v>
      </c>
    </row>
    <row r="329" spans="1:17">
      <c r="A329" s="69" t="s">
        <v>3266</v>
      </c>
      <c r="B329" s="70" t="s">
        <v>2853</v>
      </c>
      <c r="C329" s="54">
        <v>6932</v>
      </c>
      <c r="D329" s="118" t="s">
        <v>3308</v>
      </c>
      <c r="E329" s="54" t="s">
        <v>650</v>
      </c>
      <c r="F329" s="79">
        <v>43098</v>
      </c>
      <c r="G329" s="118" t="s">
        <v>3308</v>
      </c>
      <c r="H329" s="72">
        <v>1.3799999999974681</v>
      </c>
      <c r="I329" s="70" t="s">
        <v>3186</v>
      </c>
      <c r="J329" s="70" t="s">
        <v>134</v>
      </c>
      <c r="K329" s="71">
        <v>8.1890000000000004E-2</v>
      </c>
      <c r="L329" s="71">
        <v>6.7999999999821273E-2</v>
      </c>
      <c r="M329" s="72">
        <v>36362.321281999997</v>
      </c>
      <c r="N329" s="80">
        <v>101.82</v>
      </c>
      <c r="O329" s="72">
        <v>134.286469743</v>
      </c>
      <c r="P329" s="73">
        <f t="shared" si="5"/>
        <v>4.4701774276668582E-3</v>
      </c>
      <c r="Q329" s="73">
        <f>O329/'סכום נכסי הקרן'!$C$41</f>
        <v>4.3406106306292404E-4</v>
      </c>
    </row>
    <row r="330" spans="1:17">
      <c r="A330" s="69" t="s">
        <v>3266</v>
      </c>
      <c r="B330" s="70" t="s">
        <v>2853</v>
      </c>
      <c r="C330" s="54">
        <v>9335</v>
      </c>
      <c r="D330" s="118" t="s">
        <v>3308</v>
      </c>
      <c r="E330" s="54" t="s">
        <v>650</v>
      </c>
      <c r="F330" s="79">
        <v>44064</v>
      </c>
      <c r="G330" s="118" t="s">
        <v>3308</v>
      </c>
      <c r="H330" s="72">
        <v>3.3700000000013968</v>
      </c>
      <c r="I330" s="70" t="s">
        <v>3186</v>
      </c>
      <c r="J330" s="70" t="s">
        <v>134</v>
      </c>
      <c r="K330" s="71">
        <v>9.2037999999999995E-2</v>
      </c>
      <c r="L330" s="71">
        <v>0.10940000000003602</v>
      </c>
      <c r="M330" s="72">
        <v>141710.23775100001</v>
      </c>
      <c r="N330" s="80">
        <v>96.08</v>
      </c>
      <c r="O330" s="72">
        <v>493.83488846300003</v>
      </c>
      <c r="P330" s="73">
        <f t="shared" si="5"/>
        <v>1.6438957518404466E-2</v>
      </c>
      <c r="Q330" s="73">
        <f>O330/'סכום נכסי הקרן'!$C$41</f>
        <v>1.5962479099647644E-3</v>
      </c>
    </row>
    <row r="331" spans="1:17">
      <c r="A331" s="69" t="s">
        <v>3266</v>
      </c>
      <c r="B331" s="70" t="s">
        <v>2853</v>
      </c>
      <c r="C331" s="54" t="s">
        <v>3043</v>
      </c>
      <c r="D331" s="118" t="s">
        <v>3308</v>
      </c>
      <c r="E331" s="54" t="s">
        <v>650</v>
      </c>
      <c r="F331" s="79">
        <v>42817</v>
      </c>
      <c r="G331" s="118" t="s">
        <v>3308</v>
      </c>
      <c r="H331" s="72">
        <v>1.40000000000765</v>
      </c>
      <c r="I331" s="70" t="s">
        <v>3186</v>
      </c>
      <c r="J331" s="70" t="s">
        <v>134</v>
      </c>
      <c r="K331" s="71">
        <v>5.7820000000000003E-2</v>
      </c>
      <c r="L331" s="71">
        <v>7.8400000000504899E-2</v>
      </c>
      <c r="M331" s="72">
        <v>14766.607728999999</v>
      </c>
      <c r="N331" s="80">
        <v>97.63</v>
      </c>
      <c r="O331" s="72">
        <v>52.289151878999988</v>
      </c>
      <c r="P331" s="73">
        <f t="shared" si="5"/>
        <v>1.7406205322746911E-3</v>
      </c>
      <c r="Q331" s="73">
        <f>O331/'סכום נכסי הקרן'!$C$41</f>
        <v>1.6901691506742843E-4</v>
      </c>
    </row>
    <row r="332" spans="1:17">
      <c r="A332" s="69" t="s">
        <v>3266</v>
      </c>
      <c r="B332" s="70" t="s">
        <v>2853</v>
      </c>
      <c r="C332" s="54">
        <v>7291</v>
      </c>
      <c r="D332" s="118" t="s">
        <v>3308</v>
      </c>
      <c r="E332" s="54" t="s">
        <v>650</v>
      </c>
      <c r="F332" s="79">
        <v>43798</v>
      </c>
      <c r="G332" s="118" t="s">
        <v>3308</v>
      </c>
      <c r="H332" s="72">
        <v>1.3800000001097883</v>
      </c>
      <c r="I332" s="70" t="s">
        <v>3186</v>
      </c>
      <c r="J332" s="70" t="s">
        <v>134</v>
      </c>
      <c r="K332" s="71">
        <v>8.1890000000000004E-2</v>
      </c>
      <c r="L332" s="71">
        <v>7.9100000002897908E-2</v>
      </c>
      <c r="M332" s="72">
        <v>2138.960122</v>
      </c>
      <c r="N332" s="80">
        <v>100.97</v>
      </c>
      <c r="O332" s="72">
        <v>7.8332612029999993</v>
      </c>
      <c r="P332" s="73">
        <f t="shared" si="5"/>
        <v>2.6075648188297418E-4</v>
      </c>
      <c r="Q332" s="73">
        <f>O332/'סכום נכסי הקרן'!$C$41</f>
        <v>2.5319853083716782E-5</v>
      </c>
    </row>
    <row r="333" spans="1:17">
      <c r="A333" s="69" t="s">
        <v>3267</v>
      </c>
      <c r="B333" s="70" t="s">
        <v>2853</v>
      </c>
      <c r="C333" s="54" t="s">
        <v>3044</v>
      </c>
      <c r="D333" s="118" t="s">
        <v>3308</v>
      </c>
      <c r="E333" s="54" t="s">
        <v>650</v>
      </c>
      <c r="F333" s="79">
        <v>43083</v>
      </c>
      <c r="G333" s="118" t="s">
        <v>3308</v>
      </c>
      <c r="H333" s="72">
        <v>0.5</v>
      </c>
      <c r="I333" s="70" t="s">
        <v>3186</v>
      </c>
      <c r="J333" s="70" t="s">
        <v>142</v>
      </c>
      <c r="K333" s="71">
        <v>7.2329999999999992E-2</v>
      </c>
      <c r="L333" s="71">
        <v>7.0799999999454966E-2</v>
      </c>
      <c r="M333" s="72">
        <v>2892.0901899999999</v>
      </c>
      <c r="N333" s="80">
        <v>101.92</v>
      </c>
      <c r="O333" s="72">
        <v>8.0730005680000012</v>
      </c>
      <c r="P333" s="73">
        <f t="shared" si="5"/>
        <v>2.6873701409889432E-4</v>
      </c>
      <c r="Q333" s="73">
        <f>O333/'סכום נכסי הקרן'!$C$41</f>
        <v>2.6094774964000671E-5</v>
      </c>
    </row>
    <row r="334" spans="1:17">
      <c r="A334" s="69" t="s">
        <v>3267</v>
      </c>
      <c r="B334" s="70" t="s">
        <v>2853</v>
      </c>
      <c r="C334" s="54" t="s">
        <v>3045</v>
      </c>
      <c r="D334" s="118" t="s">
        <v>3308</v>
      </c>
      <c r="E334" s="54" t="s">
        <v>650</v>
      </c>
      <c r="F334" s="79">
        <v>43083</v>
      </c>
      <c r="G334" s="118" t="s">
        <v>3308</v>
      </c>
      <c r="H334" s="72">
        <v>4.8200000000199248</v>
      </c>
      <c r="I334" s="70" t="s">
        <v>3186</v>
      </c>
      <c r="J334" s="70" t="s">
        <v>142</v>
      </c>
      <c r="K334" s="71">
        <v>7.3249999999999996E-2</v>
      </c>
      <c r="L334" s="71">
        <v>7.2200000000199258E-2</v>
      </c>
      <c r="M334" s="72">
        <v>8914.5729009999995</v>
      </c>
      <c r="N334" s="80">
        <v>102.77</v>
      </c>
      <c r="O334" s="72">
        <v>25.094283725</v>
      </c>
      <c r="P334" s="73">
        <f t="shared" si="5"/>
        <v>8.3534775235097911E-4</v>
      </c>
      <c r="Q334" s="73">
        <f>O334/'סכום נכסי הקרן'!$C$41</f>
        <v>8.1113543987881387E-5</v>
      </c>
    </row>
    <row r="335" spans="1:17">
      <c r="A335" s="69" t="s">
        <v>3267</v>
      </c>
      <c r="B335" s="70" t="s">
        <v>2853</v>
      </c>
      <c r="C335" s="54" t="s">
        <v>3046</v>
      </c>
      <c r="D335" s="118" t="s">
        <v>3308</v>
      </c>
      <c r="E335" s="54" t="s">
        <v>650</v>
      </c>
      <c r="F335" s="79">
        <v>43083</v>
      </c>
      <c r="G335" s="118" t="s">
        <v>3308</v>
      </c>
      <c r="H335" s="72">
        <v>5.1499999999950878</v>
      </c>
      <c r="I335" s="70" t="s">
        <v>3186</v>
      </c>
      <c r="J335" s="70" t="s">
        <v>142</v>
      </c>
      <c r="K335" s="71">
        <v>4.4999999999999998E-2</v>
      </c>
      <c r="L335" s="71">
        <v>6.0899999999948697E-2</v>
      </c>
      <c r="M335" s="72">
        <v>35658.291563999999</v>
      </c>
      <c r="N335" s="80">
        <v>93.81</v>
      </c>
      <c r="O335" s="72">
        <v>91.625751783000013</v>
      </c>
      <c r="P335" s="73">
        <f t="shared" si="5"/>
        <v>3.0500717473416462E-3</v>
      </c>
      <c r="Q335" s="73">
        <f>O335/'סכום נכסי הקרן'!$C$41</f>
        <v>2.9616663018235134E-4</v>
      </c>
    </row>
    <row r="336" spans="1:17">
      <c r="A336" s="69" t="s">
        <v>3268</v>
      </c>
      <c r="B336" s="70" t="s">
        <v>2853</v>
      </c>
      <c r="C336" s="54">
        <v>9186</v>
      </c>
      <c r="D336" s="118" t="s">
        <v>3308</v>
      </c>
      <c r="E336" s="54" t="s">
        <v>650</v>
      </c>
      <c r="F336" s="79">
        <v>44778</v>
      </c>
      <c r="G336" s="118" t="s">
        <v>3308</v>
      </c>
      <c r="H336" s="72">
        <v>3.2499999999989759</v>
      </c>
      <c r="I336" s="70" t="s">
        <v>854</v>
      </c>
      <c r="J336" s="70" t="s">
        <v>136</v>
      </c>
      <c r="K336" s="71">
        <v>7.5700000000000003E-2</v>
      </c>
      <c r="L336" s="71">
        <v>7.3899999999957805E-2</v>
      </c>
      <c r="M336" s="72">
        <v>59925.885161999991</v>
      </c>
      <c r="N336" s="80">
        <v>101.55</v>
      </c>
      <c r="O336" s="72">
        <v>244.12486317699998</v>
      </c>
      <c r="P336" s="73">
        <f t="shared" si="5"/>
        <v>8.1265182932770581E-3</v>
      </c>
      <c r="Q336" s="73">
        <f>O336/'סכום נכסי הקרן'!$C$41</f>
        <v>7.8909735160584318E-4</v>
      </c>
    </row>
    <row r="337" spans="1:17">
      <c r="A337" s="69" t="s">
        <v>3268</v>
      </c>
      <c r="B337" s="70" t="s">
        <v>2853</v>
      </c>
      <c r="C337" s="54">
        <v>9187</v>
      </c>
      <c r="D337" s="118" t="s">
        <v>3308</v>
      </c>
      <c r="E337" s="54" t="s">
        <v>650</v>
      </c>
      <c r="F337" s="79">
        <v>44778</v>
      </c>
      <c r="G337" s="118" t="s">
        <v>3308</v>
      </c>
      <c r="H337" s="72">
        <v>3.1700000000023376</v>
      </c>
      <c r="I337" s="70" t="s">
        <v>854</v>
      </c>
      <c r="J337" s="70" t="s">
        <v>134</v>
      </c>
      <c r="K337" s="71">
        <v>9.0955999999999995E-2</v>
      </c>
      <c r="L337" s="71">
        <v>9.5100000000053517E-2</v>
      </c>
      <c r="M337" s="72">
        <v>165016.69119099999</v>
      </c>
      <c r="N337" s="80">
        <v>100.78</v>
      </c>
      <c r="O337" s="72">
        <v>603.18394022699999</v>
      </c>
      <c r="P337" s="73">
        <f t="shared" si="5"/>
        <v>2.0079008998406141E-2</v>
      </c>
      <c r="Q337" s="73">
        <f>O337/'סכום נכסי הקרן'!$C$41</f>
        <v>1.9497024742588616E-3</v>
      </c>
    </row>
    <row r="338" spans="1:17">
      <c r="A338" s="69" t="s">
        <v>3269</v>
      </c>
      <c r="B338" s="70" t="s">
        <v>2853</v>
      </c>
      <c r="C338" s="54" t="s">
        <v>3047</v>
      </c>
      <c r="D338" s="118" t="s">
        <v>3308</v>
      </c>
      <c r="E338" s="54" t="s">
        <v>650</v>
      </c>
      <c r="F338" s="79">
        <v>45116</v>
      </c>
      <c r="G338" s="118" t="s">
        <v>3308</v>
      </c>
      <c r="H338" s="72">
        <v>0.48999999999465427</v>
      </c>
      <c r="I338" s="70" t="s">
        <v>3186</v>
      </c>
      <c r="J338" s="70" t="s">
        <v>134</v>
      </c>
      <c r="K338" s="71">
        <v>8.2027000000000003E-2</v>
      </c>
      <c r="L338" s="71">
        <v>6.9599999998449749E-2</v>
      </c>
      <c r="M338" s="72">
        <v>6179.8629979999996</v>
      </c>
      <c r="N338" s="80">
        <v>100.15</v>
      </c>
      <c r="O338" s="72">
        <v>22.447985287999998</v>
      </c>
      <c r="P338" s="73">
        <f t="shared" si="5"/>
        <v>7.4725679603507571E-4</v>
      </c>
      <c r="Q338" s="73">
        <f>O338/'סכום נכסי הקרן'!$C$41</f>
        <v>7.2559777439812229E-5</v>
      </c>
    </row>
    <row r="339" spans="1:17">
      <c r="A339" s="69" t="s">
        <v>3270</v>
      </c>
      <c r="B339" s="70" t="s">
        <v>2853</v>
      </c>
      <c r="C339" s="54">
        <v>8706</v>
      </c>
      <c r="D339" s="118" t="s">
        <v>3308</v>
      </c>
      <c r="E339" s="54" t="s">
        <v>650</v>
      </c>
      <c r="F339" s="79">
        <v>44498</v>
      </c>
      <c r="G339" s="118" t="s">
        <v>3308</v>
      </c>
      <c r="H339" s="72">
        <v>2.92</v>
      </c>
      <c r="I339" s="70" t="s">
        <v>3186</v>
      </c>
      <c r="J339" s="70" t="s">
        <v>134</v>
      </c>
      <c r="K339" s="71">
        <v>8.8596999999999995E-2</v>
      </c>
      <c r="L339" s="71">
        <v>9.3600000000000017E-2</v>
      </c>
      <c r="M339" s="72">
        <v>27947.47</v>
      </c>
      <c r="N339" s="80">
        <v>99.83</v>
      </c>
      <c r="O339" s="72">
        <v>101.19316000000001</v>
      </c>
      <c r="P339" s="73">
        <f t="shared" si="5"/>
        <v>3.3685551532630169E-3</v>
      </c>
      <c r="Q339" s="73">
        <f>O339/'סכום נכסי הקרן'!$C$41</f>
        <v>3.2709185585382634E-4</v>
      </c>
    </row>
    <row r="340" spans="1:17">
      <c r="A340" s="69" t="s">
        <v>3271</v>
      </c>
      <c r="B340" s="70" t="s">
        <v>2853</v>
      </c>
      <c r="C340" s="54">
        <v>8702</v>
      </c>
      <c r="D340" s="118" t="s">
        <v>3308</v>
      </c>
      <c r="E340" s="54" t="s">
        <v>650</v>
      </c>
      <c r="F340" s="79">
        <v>44497</v>
      </c>
      <c r="G340" s="118" t="s">
        <v>3308</v>
      </c>
      <c r="H340" s="72">
        <v>0.25000000056419053</v>
      </c>
      <c r="I340" s="70" t="s">
        <v>3182</v>
      </c>
      <c r="J340" s="70" t="s">
        <v>134</v>
      </c>
      <c r="K340" s="71">
        <v>7.276500000000001E-2</v>
      </c>
      <c r="L340" s="71">
        <v>0</v>
      </c>
      <c r="M340" s="72">
        <v>132.899845</v>
      </c>
      <c r="N340" s="80">
        <v>91.926800999999998</v>
      </c>
      <c r="O340" s="72">
        <v>0.44311270699999999</v>
      </c>
      <c r="P340" s="73">
        <f t="shared" si="5"/>
        <v>1.4750498874046183E-5</v>
      </c>
      <c r="Q340" s="73">
        <f>O340/'סכום נכסי הקרן'!$C$41</f>
        <v>1.4322959939687897E-6</v>
      </c>
    </row>
    <row r="341" spans="1:17">
      <c r="A341" s="69" t="s">
        <v>3271</v>
      </c>
      <c r="B341" s="70" t="s">
        <v>2853</v>
      </c>
      <c r="C341" s="54">
        <v>9118</v>
      </c>
      <c r="D341" s="118" t="s">
        <v>3308</v>
      </c>
      <c r="E341" s="54" t="s">
        <v>650</v>
      </c>
      <c r="F341" s="79">
        <v>44733</v>
      </c>
      <c r="G341" s="118" t="s">
        <v>3308</v>
      </c>
      <c r="H341" s="72">
        <v>0.24999999985832022</v>
      </c>
      <c r="I341" s="70" t="s">
        <v>3182</v>
      </c>
      <c r="J341" s="70" t="s">
        <v>134</v>
      </c>
      <c r="K341" s="71">
        <v>7.276500000000001E-2</v>
      </c>
      <c r="L341" s="71">
        <v>0</v>
      </c>
      <c r="M341" s="72">
        <v>529.22740299999998</v>
      </c>
      <c r="N341" s="80">
        <v>91.926798000000005</v>
      </c>
      <c r="O341" s="72">
        <v>1.7645421049999999</v>
      </c>
      <c r="P341" s="73">
        <f t="shared" si="5"/>
        <v>5.8738727014230222E-5</v>
      </c>
      <c r="Q341" s="73">
        <f>O341/'סכום נכסי הקרן'!$C$41</f>
        <v>5.7036202037436835E-6</v>
      </c>
    </row>
    <row r="342" spans="1:17">
      <c r="A342" s="69" t="s">
        <v>3271</v>
      </c>
      <c r="B342" s="70" t="s">
        <v>2853</v>
      </c>
      <c r="C342" s="54">
        <v>9233</v>
      </c>
      <c r="D342" s="118" t="s">
        <v>3308</v>
      </c>
      <c r="E342" s="54" t="s">
        <v>650</v>
      </c>
      <c r="F342" s="79">
        <v>44819</v>
      </c>
      <c r="G342" s="118" t="s">
        <v>3308</v>
      </c>
      <c r="H342" s="72">
        <v>0.24999999927819791</v>
      </c>
      <c r="I342" s="70" t="s">
        <v>3182</v>
      </c>
      <c r="J342" s="70" t="s">
        <v>134</v>
      </c>
      <c r="K342" s="71">
        <v>7.276500000000001E-2</v>
      </c>
      <c r="L342" s="71">
        <v>0</v>
      </c>
      <c r="M342" s="72">
        <v>103.880077</v>
      </c>
      <c r="N342" s="80">
        <v>91.926794000000001</v>
      </c>
      <c r="O342" s="72">
        <v>0.34635534499999998</v>
      </c>
      <c r="P342" s="73">
        <f t="shared" si="5"/>
        <v>1.1529604197160559E-5</v>
      </c>
      <c r="Q342" s="73">
        <f>O342/'סכום נכסי הקרן'!$C$41</f>
        <v>1.1195421961419356E-6</v>
      </c>
    </row>
    <row r="343" spans="1:17">
      <c r="A343" s="69" t="s">
        <v>3271</v>
      </c>
      <c r="B343" s="70" t="s">
        <v>2853</v>
      </c>
      <c r="C343" s="54">
        <v>9276</v>
      </c>
      <c r="D343" s="118" t="s">
        <v>3308</v>
      </c>
      <c r="E343" s="54" t="s">
        <v>650</v>
      </c>
      <c r="F343" s="79">
        <v>44854</v>
      </c>
      <c r="G343" s="118" t="s">
        <v>3308</v>
      </c>
      <c r="H343" s="72">
        <v>0.25</v>
      </c>
      <c r="I343" s="70" t="s">
        <v>3182</v>
      </c>
      <c r="J343" s="70" t="s">
        <v>134</v>
      </c>
      <c r="K343" s="71">
        <v>7.276500000000001E-2</v>
      </c>
      <c r="L343" s="71">
        <v>0</v>
      </c>
      <c r="M343" s="72">
        <v>24.924077999999998</v>
      </c>
      <c r="N343" s="80">
        <v>91.926783</v>
      </c>
      <c r="O343" s="72">
        <v>8.3101479999999991E-2</v>
      </c>
      <c r="P343" s="73">
        <f t="shared" si="5"/>
        <v>2.7663126509517394E-6</v>
      </c>
      <c r="Q343" s="73">
        <f>O343/'סכום נכסי הקרן'!$C$41</f>
        <v>2.6861318805934736E-7</v>
      </c>
    </row>
    <row r="344" spans="1:17">
      <c r="A344" s="69" t="s">
        <v>3271</v>
      </c>
      <c r="B344" s="70" t="s">
        <v>2853</v>
      </c>
      <c r="C344" s="54">
        <v>9430</v>
      </c>
      <c r="D344" s="118" t="s">
        <v>3308</v>
      </c>
      <c r="E344" s="54" t="s">
        <v>650</v>
      </c>
      <c r="F344" s="79">
        <v>44950</v>
      </c>
      <c r="G344" s="118" t="s">
        <v>3308</v>
      </c>
      <c r="H344" s="72">
        <v>0.24999999944949292</v>
      </c>
      <c r="I344" s="70" t="s">
        <v>3182</v>
      </c>
      <c r="J344" s="70" t="s">
        <v>134</v>
      </c>
      <c r="K344" s="71">
        <v>7.276500000000001E-2</v>
      </c>
      <c r="L344" s="71">
        <v>0</v>
      </c>
      <c r="M344" s="72">
        <v>136.20324199999999</v>
      </c>
      <c r="N344" s="80">
        <v>91.926793000000004</v>
      </c>
      <c r="O344" s="72">
        <v>0.45412678500000003</v>
      </c>
      <c r="P344" s="73">
        <f t="shared" si="5"/>
        <v>1.5117139556137157E-5</v>
      </c>
      <c r="Q344" s="73">
        <f>O344/'סכום נכסי הקרן'!$C$41</f>
        <v>1.4678973647881101E-6</v>
      </c>
    </row>
    <row r="345" spans="1:17">
      <c r="A345" s="69" t="s">
        <v>3271</v>
      </c>
      <c r="B345" s="70" t="s">
        <v>2853</v>
      </c>
      <c r="C345" s="54">
        <v>9539</v>
      </c>
      <c r="D345" s="118" t="s">
        <v>3308</v>
      </c>
      <c r="E345" s="54" t="s">
        <v>650</v>
      </c>
      <c r="F345" s="79">
        <v>45029</v>
      </c>
      <c r="G345" s="118" t="s">
        <v>3308</v>
      </c>
      <c r="H345" s="72">
        <v>0.25</v>
      </c>
      <c r="I345" s="70" t="s">
        <v>3182</v>
      </c>
      <c r="J345" s="70" t="s">
        <v>134</v>
      </c>
      <c r="K345" s="71">
        <v>7.276500000000001E-2</v>
      </c>
      <c r="L345" s="71">
        <v>0</v>
      </c>
      <c r="M345" s="72">
        <v>45.401086999999997</v>
      </c>
      <c r="N345" s="80">
        <v>91.926809000000006</v>
      </c>
      <c r="O345" s="72">
        <v>0.15137568800000001</v>
      </c>
      <c r="P345" s="73">
        <f t="shared" si="5"/>
        <v>5.0390496145306129E-6</v>
      </c>
      <c r="Q345" s="73">
        <f>O345/'סכום נכסי הקרן'!$C$41</f>
        <v>4.8929942220472007E-7</v>
      </c>
    </row>
    <row r="346" spans="1:17">
      <c r="A346" s="69" t="s">
        <v>3271</v>
      </c>
      <c r="B346" s="70" t="s">
        <v>2853</v>
      </c>
      <c r="C346" s="54">
        <v>8060</v>
      </c>
      <c r="D346" s="118" t="s">
        <v>3308</v>
      </c>
      <c r="E346" s="54" t="s">
        <v>650</v>
      </c>
      <c r="F346" s="79">
        <v>44150</v>
      </c>
      <c r="G346" s="118" t="s">
        <v>3308</v>
      </c>
      <c r="H346" s="72">
        <v>0.24999999999957948</v>
      </c>
      <c r="I346" s="70" t="s">
        <v>3182</v>
      </c>
      <c r="J346" s="70" t="s">
        <v>134</v>
      </c>
      <c r="K346" s="71">
        <v>7.276500000000001E-2</v>
      </c>
      <c r="L346" s="71">
        <v>0</v>
      </c>
      <c r="M346" s="72">
        <v>178299.86755699999</v>
      </c>
      <c r="N346" s="80">
        <v>91.926795999999996</v>
      </c>
      <c r="O346" s="72">
        <v>594.48472875300001</v>
      </c>
      <c r="P346" s="73">
        <f t="shared" si="5"/>
        <v>1.9789426445197333E-2</v>
      </c>
      <c r="Q346" s="73">
        <f>O346/'סכום נכסי הקרן'!$C$41</f>
        <v>1.9215835655747612E-3</v>
      </c>
    </row>
    <row r="347" spans="1:17">
      <c r="A347" s="69" t="s">
        <v>3271</v>
      </c>
      <c r="B347" s="70" t="s">
        <v>2853</v>
      </c>
      <c r="C347" s="54">
        <v>8119</v>
      </c>
      <c r="D347" s="118" t="s">
        <v>3308</v>
      </c>
      <c r="E347" s="54" t="s">
        <v>650</v>
      </c>
      <c r="F347" s="79">
        <v>44169</v>
      </c>
      <c r="G347" s="118" t="s">
        <v>3308</v>
      </c>
      <c r="H347" s="72">
        <v>0.24999999964525377</v>
      </c>
      <c r="I347" s="70" t="s">
        <v>3182</v>
      </c>
      <c r="J347" s="70" t="s">
        <v>134</v>
      </c>
      <c r="K347" s="71">
        <v>7.276500000000001E-2</v>
      </c>
      <c r="L347" s="71">
        <v>0</v>
      </c>
      <c r="M347" s="72">
        <v>422.72941599999996</v>
      </c>
      <c r="N347" s="80">
        <v>91.926796999999993</v>
      </c>
      <c r="O347" s="72">
        <v>1.409458026</v>
      </c>
      <c r="P347" s="73">
        <f t="shared" si="5"/>
        <v>4.6918557507149882E-5</v>
      </c>
      <c r="Q347" s="73">
        <f>O347/'סכום נכסי הקרן'!$C$41</f>
        <v>4.5558636717383916E-6</v>
      </c>
    </row>
    <row r="348" spans="1:17">
      <c r="A348" s="69" t="s">
        <v>3271</v>
      </c>
      <c r="B348" s="70" t="s">
        <v>2853</v>
      </c>
      <c r="C348" s="54">
        <v>8418</v>
      </c>
      <c r="D348" s="118" t="s">
        <v>3308</v>
      </c>
      <c r="E348" s="54" t="s">
        <v>650</v>
      </c>
      <c r="F348" s="79">
        <v>44326</v>
      </c>
      <c r="G348" s="118" t="s">
        <v>3308</v>
      </c>
      <c r="H348" s="72">
        <v>0.24999999916171711</v>
      </c>
      <c r="I348" s="70" t="s">
        <v>3182</v>
      </c>
      <c r="J348" s="70" t="s">
        <v>134</v>
      </c>
      <c r="K348" s="71">
        <v>7.276500000000001E-2</v>
      </c>
      <c r="L348" s="71">
        <v>0</v>
      </c>
      <c r="M348" s="72">
        <v>89.445750000000004</v>
      </c>
      <c r="N348" s="80">
        <v>91.926799000000003</v>
      </c>
      <c r="O348" s="72">
        <v>0.298228681</v>
      </c>
      <c r="P348" s="73">
        <f t="shared" si="5"/>
        <v>9.927546093366216E-6</v>
      </c>
      <c r="Q348" s="73">
        <f>O348/'סכום נכסי הקרן'!$C$41</f>
        <v>9.6397990473989297E-7</v>
      </c>
    </row>
    <row r="349" spans="1:17">
      <c r="A349" s="69" t="s">
        <v>3272</v>
      </c>
      <c r="B349" s="70" t="s">
        <v>2853</v>
      </c>
      <c r="C349" s="54">
        <v>8718</v>
      </c>
      <c r="D349" s="118" t="s">
        <v>3308</v>
      </c>
      <c r="E349" s="54" t="s">
        <v>650</v>
      </c>
      <c r="F349" s="79">
        <v>44508</v>
      </c>
      <c r="G349" s="118" t="s">
        <v>3308</v>
      </c>
      <c r="H349" s="72">
        <v>2.8600000000015484</v>
      </c>
      <c r="I349" s="70" t="s">
        <v>3186</v>
      </c>
      <c r="J349" s="70" t="s">
        <v>134</v>
      </c>
      <c r="K349" s="71">
        <v>8.7600999999999998E-2</v>
      </c>
      <c r="L349" s="71">
        <v>9.1300000000043624E-2</v>
      </c>
      <c r="M349" s="72">
        <v>145811.66711000001</v>
      </c>
      <c r="N349" s="80">
        <v>100.15</v>
      </c>
      <c r="O349" s="72">
        <v>529.65219691300001</v>
      </c>
      <c r="P349" s="73">
        <f t="shared" si="5"/>
        <v>1.7631257264308815E-2</v>
      </c>
      <c r="Q349" s="73">
        <f>O349/'סכום נכסי הקרן'!$C$41</f>
        <v>1.7120220383011009E-3</v>
      </c>
    </row>
    <row r="350" spans="1:17">
      <c r="A350" s="69" t="s">
        <v>3273</v>
      </c>
      <c r="B350" s="70" t="s">
        <v>2853</v>
      </c>
      <c r="C350" s="54">
        <v>8806</v>
      </c>
      <c r="D350" s="118" t="s">
        <v>3308</v>
      </c>
      <c r="E350" s="54" t="s">
        <v>650</v>
      </c>
      <c r="F350" s="79">
        <v>44137</v>
      </c>
      <c r="G350" s="118" t="s">
        <v>3308</v>
      </c>
      <c r="H350" s="72">
        <v>0.69999999999919726</v>
      </c>
      <c r="I350" s="70" t="s">
        <v>3182</v>
      </c>
      <c r="J350" s="70" t="s">
        <v>134</v>
      </c>
      <c r="K350" s="71">
        <v>7.4573E-2</v>
      </c>
      <c r="L350" s="71">
        <v>7.6999999999978599E-2</v>
      </c>
      <c r="M350" s="72">
        <v>204647.48606399997</v>
      </c>
      <c r="N350" s="80">
        <v>100.71</v>
      </c>
      <c r="O350" s="72">
        <v>747.52591266799993</v>
      </c>
      <c r="P350" s="73">
        <f t="shared" si="5"/>
        <v>2.4883917700716442E-2</v>
      </c>
      <c r="Q350" s="73">
        <f>O350/'סכום נכסי הקרן'!$C$41</f>
        <v>2.4162664558889293E-3</v>
      </c>
    </row>
    <row r="351" spans="1:17">
      <c r="A351" s="69" t="s">
        <v>3273</v>
      </c>
      <c r="B351" s="70" t="s">
        <v>2853</v>
      </c>
      <c r="C351" s="54">
        <v>9044</v>
      </c>
      <c r="D351" s="118" t="s">
        <v>3308</v>
      </c>
      <c r="E351" s="54" t="s">
        <v>650</v>
      </c>
      <c r="F351" s="79">
        <v>44679</v>
      </c>
      <c r="G351" s="118" t="s">
        <v>3308</v>
      </c>
      <c r="H351" s="72">
        <v>0.69999999995339546</v>
      </c>
      <c r="I351" s="70" t="s">
        <v>3182</v>
      </c>
      <c r="J351" s="70" t="s">
        <v>134</v>
      </c>
      <c r="K351" s="71">
        <v>7.4580999999999995E-2</v>
      </c>
      <c r="L351" s="71">
        <v>7.6999999994873503E-2</v>
      </c>
      <c r="M351" s="72">
        <v>1762.2702509999999</v>
      </c>
      <c r="N351" s="80">
        <v>100.71</v>
      </c>
      <c r="O351" s="72">
        <v>6.4371354790000002</v>
      </c>
      <c r="P351" s="73">
        <f t="shared" si="5"/>
        <v>2.1428173495162766E-4</v>
      </c>
      <c r="Q351" s="73">
        <f>O351/'סכום נכסי הקרן'!$C$41</f>
        <v>2.0807084097468832E-5</v>
      </c>
    </row>
    <row r="352" spans="1:17">
      <c r="A352" s="69" t="s">
        <v>3273</v>
      </c>
      <c r="B352" s="70" t="s">
        <v>2853</v>
      </c>
      <c r="C352" s="54">
        <v>9224</v>
      </c>
      <c r="D352" s="118" t="s">
        <v>3308</v>
      </c>
      <c r="E352" s="54" t="s">
        <v>650</v>
      </c>
      <c r="F352" s="79">
        <v>44810</v>
      </c>
      <c r="G352" s="118" t="s">
        <v>3308</v>
      </c>
      <c r="H352" s="72">
        <v>0.70000000002575435</v>
      </c>
      <c r="I352" s="70" t="s">
        <v>3182</v>
      </c>
      <c r="J352" s="70" t="s">
        <v>134</v>
      </c>
      <c r="K352" s="71">
        <v>7.4580999999999995E-2</v>
      </c>
      <c r="L352" s="71">
        <v>7.6999999999399063E-2</v>
      </c>
      <c r="M352" s="72">
        <v>3188.9630670000001</v>
      </c>
      <c r="N352" s="80">
        <v>100.71</v>
      </c>
      <c r="O352" s="72">
        <v>11.648489971</v>
      </c>
      <c r="P352" s="73">
        <f t="shared" si="5"/>
        <v>3.8775922127092996E-4</v>
      </c>
      <c r="Q352" s="73">
        <f>O352/'סכום נכסי הקרן'!$C$41</f>
        <v>3.7652013263634357E-5</v>
      </c>
    </row>
    <row r="353" spans="1:17">
      <c r="A353" s="69" t="s">
        <v>3274</v>
      </c>
      <c r="B353" s="70" t="s">
        <v>2853</v>
      </c>
      <c r="C353" s="54">
        <v>9405</v>
      </c>
      <c r="D353" s="118" t="s">
        <v>3308</v>
      </c>
      <c r="E353" s="54" t="s">
        <v>650</v>
      </c>
      <c r="F353" s="79">
        <v>43866</v>
      </c>
      <c r="G353" s="118" t="s">
        <v>3308</v>
      </c>
      <c r="H353" s="72">
        <v>0.82000000000088424</v>
      </c>
      <c r="I353" s="70" t="s">
        <v>3182</v>
      </c>
      <c r="J353" s="70" t="s">
        <v>134</v>
      </c>
      <c r="K353" s="71">
        <v>7.7218999999999996E-2</v>
      </c>
      <c r="L353" s="71">
        <v>8.5100000000056519E-2</v>
      </c>
      <c r="M353" s="72">
        <v>174326.25387700004</v>
      </c>
      <c r="N353" s="80">
        <v>100.16</v>
      </c>
      <c r="O353" s="72">
        <v>633.29298364199997</v>
      </c>
      <c r="P353" s="73">
        <f t="shared" si="5"/>
        <v>2.1081289916952593E-2</v>
      </c>
      <c r="Q353" s="73">
        <f>O353/'סכום נכסי הקרן'!$C$41</f>
        <v>2.047025483922714E-3</v>
      </c>
    </row>
    <row r="354" spans="1:17">
      <c r="A354" s="69" t="s">
        <v>3274</v>
      </c>
      <c r="B354" s="70" t="s">
        <v>2853</v>
      </c>
      <c r="C354" s="54">
        <v>9439</v>
      </c>
      <c r="D354" s="118" t="s">
        <v>3308</v>
      </c>
      <c r="E354" s="54" t="s">
        <v>650</v>
      </c>
      <c r="F354" s="79">
        <v>44953</v>
      </c>
      <c r="G354" s="118" t="s">
        <v>3308</v>
      </c>
      <c r="H354" s="72">
        <v>0.82000000044817045</v>
      </c>
      <c r="I354" s="70" t="s">
        <v>3182</v>
      </c>
      <c r="J354" s="70" t="s">
        <v>134</v>
      </c>
      <c r="K354" s="71">
        <v>7.7218999999999996E-2</v>
      </c>
      <c r="L354" s="71">
        <v>7.7300000017653539E-2</v>
      </c>
      <c r="M354" s="72">
        <v>500.65095099999996</v>
      </c>
      <c r="N354" s="80">
        <v>100.76</v>
      </c>
      <c r="O354" s="72">
        <v>1.8296615489999999</v>
      </c>
      <c r="P354" s="73">
        <f t="shared" si="5"/>
        <v>6.0906447032696121E-5</v>
      </c>
      <c r="Q354" s="73">
        <f>O354/'סכום נכסי הקרן'!$C$41</f>
        <v>5.9141091319492004E-6</v>
      </c>
    </row>
    <row r="355" spans="1:17">
      <c r="A355" s="69" t="s">
        <v>3274</v>
      </c>
      <c r="B355" s="70" t="s">
        <v>2853</v>
      </c>
      <c r="C355" s="54">
        <v>9447</v>
      </c>
      <c r="D355" s="118" t="s">
        <v>3308</v>
      </c>
      <c r="E355" s="54" t="s">
        <v>650</v>
      </c>
      <c r="F355" s="79">
        <v>44959</v>
      </c>
      <c r="G355" s="118" t="s">
        <v>3308</v>
      </c>
      <c r="H355" s="72">
        <v>0.8199999993971937</v>
      </c>
      <c r="I355" s="70" t="s">
        <v>3182</v>
      </c>
      <c r="J355" s="70" t="s">
        <v>134</v>
      </c>
      <c r="K355" s="71">
        <v>7.7218999999999996E-2</v>
      </c>
      <c r="L355" s="71">
        <v>7.729999998609656E-2</v>
      </c>
      <c r="M355" s="72">
        <v>281.43510500000002</v>
      </c>
      <c r="N355" s="80">
        <v>100.76</v>
      </c>
      <c r="O355" s="72">
        <v>1.0285228910000002</v>
      </c>
      <c r="P355" s="73">
        <f t="shared" si="5"/>
        <v>3.423784853370551E-5</v>
      </c>
      <c r="Q355" s="73">
        <f>O355/'סכום נכסי הקרן'!$C$41</f>
        <v>3.324547441796785E-6</v>
      </c>
    </row>
    <row r="356" spans="1:17">
      <c r="A356" s="69" t="s">
        <v>3274</v>
      </c>
      <c r="B356" s="70" t="s">
        <v>2853</v>
      </c>
      <c r="C356" s="54">
        <v>9467</v>
      </c>
      <c r="D356" s="118" t="s">
        <v>3308</v>
      </c>
      <c r="E356" s="54" t="s">
        <v>650</v>
      </c>
      <c r="F356" s="79">
        <v>44966</v>
      </c>
      <c r="G356" s="118" t="s">
        <v>3308</v>
      </c>
      <c r="H356" s="72">
        <v>0.8199999999480575</v>
      </c>
      <c r="I356" s="70" t="s">
        <v>3182</v>
      </c>
      <c r="J356" s="70" t="s">
        <v>134</v>
      </c>
      <c r="K356" s="71">
        <v>7.7218999999999996E-2</v>
      </c>
      <c r="L356" s="71">
        <v>7.8100000002337425E-2</v>
      </c>
      <c r="M356" s="72">
        <v>421.68640699999997</v>
      </c>
      <c r="N356" s="80">
        <v>100.7</v>
      </c>
      <c r="O356" s="72">
        <v>1.5401628439999999</v>
      </c>
      <c r="P356" s="73">
        <f t="shared" si="5"/>
        <v>5.1269507593402796E-5</v>
      </c>
      <c r="Q356" s="73">
        <f>O356/'סכום נכסי הקרן'!$C$41</f>
        <v>4.9783475776531449E-6</v>
      </c>
    </row>
    <row r="357" spans="1:17">
      <c r="A357" s="69" t="s">
        <v>3274</v>
      </c>
      <c r="B357" s="70" t="s">
        <v>2853</v>
      </c>
      <c r="C357" s="54">
        <v>9491</v>
      </c>
      <c r="D357" s="118" t="s">
        <v>3308</v>
      </c>
      <c r="E357" s="54" t="s">
        <v>650</v>
      </c>
      <c r="F357" s="79">
        <v>44986</v>
      </c>
      <c r="G357" s="118" t="s">
        <v>3308</v>
      </c>
      <c r="H357" s="72">
        <v>0.82000000001335294</v>
      </c>
      <c r="I357" s="70" t="s">
        <v>3182</v>
      </c>
      <c r="J357" s="70" t="s">
        <v>134</v>
      </c>
      <c r="K357" s="71">
        <v>7.7218999999999996E-2</v>
      </c>
      <c r="L357" s="71">
        <v>7.8099999997730027E-2</v>
      </c>
      <c r="M357" s="72">
        <v>1640.3607280000003</v>
      </c>
      <c r="N357" s="80">
        <v>100.7</v>
      </c>
      <c r="O357" s="72">
        <v>5.9912355559999995</v>
      </c>
      <c r="P357" s="73">
        <f t="shared" si="5"/>
        <v>1.9943845420556503E-4</v>
      </c>
      <c r="Q357" s="73">
        <f>O357/'סכום נכסי הקרן'!$C$41</f>
        <v>1.9365778841865108E-5</v>
      </c>
    </row>
    <row r="358" spans="1:17">
      <c r="A358" s="69" t="s">
        <v>3274</v>
      </c>
      <c r="B358" s="70" t="s">
        <v>2853</v>
      </c>
      <c r="C358" s="54">
        <v>9510</v>
      </c>
      <c r="D358" s="118" t="s">
        <v>3308</v>
      </c>
      <c r="E358" s="54" t="s">
        <v>650</v>
      </c>
      <c r="F358" s="79">
        <v>44994</v>
      </c>
      <c r="G358" s="118" t="s">
        <v>3308</v>
      </c>
      <c r="H358" s="72">
        <v>0.82000000005130802</v>
      </c>
      <c r="I358" s="70" t="s">
        <v>3182</v>
      </c>
      <c r="J358" s="70" t="s">
        <v>134</v>
      </c>
      <c r="K358" s="71">
        <v>7.7218999999999996E-2</v>
      </c>
      <c r="L358" s="71">
        <v>7.8100000006242468E-2</v>
      </c>
      <c r="M358" s="72">
        <v>320.17598500000003</v>
      </c>
      <c r="N358" s="80">
        <v>100.7</v>
      </c>
      <c r="O358" s="72">
        <v>1.169407267</v>
      </c>
      <c r="P358" s="73">
        <f t="shared" si="5"/>
        <v>3.8927659493152209E-5</v>
      </c>
      <c r="Q358" s="73">
        <f>O358/'סכום נכסי הקרן'!$C$41</f>
        <v>3.7799352566120177E-6</v>
      </c>
    </row>
    <row r="359" spans="1:17">
      <c r="A359" s="69" t="s">
        <v>3274</v>
      </c>
      <c r="B359" s="70" t="s">
        <v>2853</v>
      </c>
      <c r="C359" s="54">
        <v>9560</v>
      </c>
      <c r="D359" s="118" t="s">
        <v>3308</v>
      </c>
      <c r="E359" s="54" t="s">
        <v>650</v>
      </c>
      <c r="F359" s="79">
        <v>45058</v>
      </c>
      <c r="G359" s="118" t="s">
        <v>3308</v>
      </c>
      <c r="H359" s="72">
        <v>0.82000000002214257</v>
      </c>
      <c r="I359" s="70" t="s">
        <v>3182</v>
      </c>
      <c r="J359" s="70" t="s">
        <v>134</v>
      </c>
      <c r="K359" s="71">
        <v>7.7218999999999996E-2</v>
      </c>
      <c r="L359" s="71">
        <v>7.8100000002166783E-2</v>
      </c>
      <c r="M359" s="72">
        <v>1731.0931</v>
      </c>
      <c r="N359" s="80">
        <v>100.7</v>
      </c>
      <c r="O359" s="72">
        <v>6.3226254230000016</v>
      </c>
      <c r="P359" s="73">
        <f t="shared" si="5"/>
        <v>2.1046988206315938E-4</v>
      </c>
      <c r="Q359" s="73">
        <f>O359/'סכום נכסי הקרן'!$C$41</f>
        <v>2.0436947353730767E-5</v>
      </c>
    </row>
    <row r="360" spans="1:17">
      <c r="A360" s="69" t="s">
        <v>3274</v>
      </c>
      <c r="B360" s="70" t="s">
        <v>2853</v>
      </c>
      <c r="C360" s="54">
        <v>9595</v>
      </c>
      <c r="D360" s="118" t="s">
        <v>3308</v>
      </c>
      <c r="E360" s="54" t="s">
        <v>650</v>
      </c>
      <c r="F360" s="79">
        <v>45237</v>
      </c>
      <c r="G360" s="118" t="s">
        <v>3308</v>
      </c>
      <c r="H360" s="72">
        <v>0.82000000002357776</v>
      </c>
      <c r="I360" s="70" t="s">
        <v>3182</v>
      </c>
      <c r="J360" s="70" t="s">
        <v>134</v>
      </c>
      <c r="K360" s="71">
        <v>7.7195E-2</v>
      </c>
      <c r="L360" s="71">
        <v>7.8100000001758083E-2</v>
      </c>
      <c r="M360" s="72">
        <v>5341.6984259999999</v>
      </c>
      <c r="N360" s="80">
        <v>100.7</v>
      </c>
      <c r="O360" s="72">
        <v>19.509960097</v>
      </c>
      <c r="P360" s="73">
        <f t="shared" si="5"/>
        <v>6.4945473216475487E-4</v>
      </c>
      <c r="Q360" s="73">
        <f>O360/'סכום נכסי הקרן'!$C$41</f>
        <v>6.3063047500066478E-5</v>
      </c>
    </row>
    <row r="361" spans="1:17">
      <c r="A361" s="69" t="s">
        <v>3275</v>
      </c>
      <c r="B361" s="70" t="s">
        <v>2853</v>
      </c>
      <c r="C361" s="54">
        <v>9606</v>
      </c>
      <c r="D361" s="118" t="s">
        <v>3308</v>
      </c>
      <c r="E361" s="54" t="s">
        <v>650</v>
      </c>
      <c r="F361" s="79">
        <v>44136</v>
      </c>
      <c r="G361" s="118" t="s">
        <v>3308</v>
      </c>
      <c r="H361" s="72">
        <v>0.25</v>
      </c>
      <c r="I361" s="70" t="s">
        <v>3182</v>
      </c>
      <c r="J361" s="70" t="s">
        <v>134</v>
      </c>
      <c r="K361" s="71">
        <v>7.0095999999999992E-2</v>
      </c>
      <c r="L361" s="71">
        <v>0</v>
      </c>
      <c r="M361" s="72">
        <v>118967.047725</v>
      </c>
      <c r="N361" s="80">
        <v>88.007137999999998</v>
      </c>
      <c r="O361" s="72">
        <v>379.74507630400007</v>
      </c>
      <c r="P361" s="73">
        <f t="shared" si="5"/>
        <v>1.2641093861582117E-2</v>
      </c>
      <c r="Q361" s="73">
        <f>O361/'סכום נכסי הקרן'!$C$41</f>
        <v>1.2274695420088498E-3</v>
      </c>
    </row>
    <row r="362" spans="1:17">
      <c r="A362" s="69" t="s">
        <v>3276</v>
      </c>
      <c r="B362" s="70" t="s">
        <v>2853</v>
      </c>
      <c r="C362" s="54">
        <v>6588</v>
      </c>
      <c r="D362" s="118" t="s">
        <v>3308</v>
      </c>
      <c r="E362" s="54" t="s">
        <v>650</v>
      </c>
      <c r="F362" s="79">
        <v>43397</v>
      </c>
      <c r="G362" s="118" t="s">
        <v>3308</v>
      </c>
      <c r="H362" s="72">
        <v>0.5100000000010888</v>
      </c>
      <c r="I362" s="70" t="s">
        <v>3182</v>
      </c>
      <c r="J362" s="70" t="s">
        <v>134</v>
      </c>
      <c r="K362" s="71">
        <v>7.7218999999999996E-2</v>
      </c>
      <c r="L362" s="71">
        <v>7.5600000000027368E-2</v>
      </c>
      <c r="M362" s="72">
        <v>108103.02051</v>
      </c>
      <c r="N362" s="80">
        <v>100.73</v>
      </c>
      <c r="O362" s="72">
        <v>394.95191650699991</v>
      </c>
      <c r="P362" s="73">
        <f t="shared" si="5"/>
        <v>1.3147304754992919E-2</v>
      </c>
      <c r="Q362" s="73">
        <f>O362/'סכום נכסי הקרן'!$C$41</f>
        <v>1.2766233937481551E-3</v>
      </c>
    </row>
    <row r="363" spans="1:17">
      <c r="A363" s="69" t="s">
        <v>3277</v>
      </c>
      <c r="B363" s="70" t="s">
        <v>2853</v>
      </c>
      <c r="C363" s="54" t="s">
        <v>3048</v>
      </c>
      <c r="D363" s="118" t="s">
        <v>3308</v>
      </c>
      <c r="E363" s="54" t="s">
        <v>650</v>
      </c>
      <c r="F363" s="79">
        <v>44144</v>
      </c>
      <c r="G363" s="118" t="s">
        <v>3308</v>
      </c>
      <c r="H363" s="72">
        <v>1</v>
      </c>
      <c r="I363" s="70" t="s">
        <v>3182</v>
      </c>
      <c r="J363" s="70" t="s">
        <v>134</v>
      </c>
      <c r="K363" s="71">
        <v>7.8763E-2</v>
      </c>
      <c r="L363" s="71">
        <v>0</v>
      </c>
      <c r="M363" s="72">
        <v>134593.508589</v>
      </c>
      <c r="N363" s="80">
        <v>78.199742999999998</v>
      </c>
      <c r="O363" s="72">
        <v>381.748196871</v>
      </c>
      <c r="P363" s="73">
        <f t="shared" si="5"/>
        <v>1.2707774476245942E-2</v>
      </c>
      <c r="Q363" s="73">
        <f>O363/'סכום נכסי הקרן'!$C$41</f>
        <v>1.2339443316464003E-3</v>
      </c>
    </row>
    <row r="364" spans="1:17">
      <c r="A364" s="69" t="s">
        <v>3278</v>
      </c>
      <c r="B364" s="70" t="s">
        <v>2853</v>
      </c>
      <c r="C364" s="54">
        <v>6826</v>
      </c>
      <c r="D364" s="118" t="s">
        <v>3308</v>
      </c>
      <c r="E364" s="54" t="s">
        <v>650</v>
      </c>
      <c r="F364" s="79">
        <v>43550</v>
      </c>
      <c r="G364" s="118" t="s">
        <v>3308</v>
      </c>
      <c r="H364" s="72">
        <v>1.7600000000052587</v>
      </c>
      <c r="I364" s="70" t="s">
        <v>3186</v>
      </c>
      <c r="J364" s="70" t="s">
        <v>134</v>
      </c>
      <c r="K364" s="71">
        <v>8.4559999999999996E-2</v>
      </c>
      <c r="L364" s="71">
        <v>8.5600000000163837E-2</v>
      </c>
      <c r="M364" s="72">
        <v>54197.847315999999</v>
      </c>
      <c r="N364" s="80">
        <v>100.61</v>
      </c>
      <c r="O364" s="72">
        <v>197.77469612099998</v>
      </c>
      <c r="P364" s="73">
        <f t="shared" si="5"/>
        <v>6.5835968735774401E-3</v>
      </c>
      <c r="Q364" s="73">
        <f>O364/'סכום נכסי הקרן'!$C$41</f>
        <v>6.3927732264853099E-4</v>
      </c>
    </row>
    <row r="365" spans="1:17">
      <c r="A365" s="69" t="s">
        <v>3279</v>
      </c>
      <c r="B365" s="70" t="s">
        <v>2853</v>
      </c>
      <c r="C365" s="54">
        <v>6528</v>
      </c>
      <c r="D365" s="118" t="s">
        <v>3308</v>
      </c>
      <c r="E365" s="54" t="s">
        <v>650</v>
      </c>
      <c r="F365" s="79">
        <v>43373</v>
      </c>
      <c r="G365" s="118" t="s">
        <v>3308</v>
      </c>
      <c r="H365" s="72">
        <v>4.2699999999963545</v>
      </c>
      <c r="I365" s="70" t="s">
        <v>3186</v>
      </c>
      <c r="J365" s="70" t="s">
        <v>137</v>
      </c>
      <c r="K365" s="71">
        <v>3.032E-2</v>
      </c>
      <c r="L365" s="71">
        <v>6.2999999999959491E-2</v>
      </c>
      <c r="M365" s="72">
        <v>91704.972666999995</v>
      </c>
      <c r="N365" s="80">
        <v>87.41</v>
      </c>
      <c r="O365" s="72">
        <v>370.40818850500006</v>
      </c>
      <c r="P365" s="73">
        <f t="shared" si="5"/>
        <v>1.2330284104175982E-2</v>
      </c>
      <c r="Q365" s="73">
        <f>O365/'סכום נכסי הקרן'!$C$41</f>
        <v>1.1972894393411017E-3</v>
      </c>
    </row>
    <row r="366" spans="1:17">
      <c r="A366" s="69" t="s">
        <v>3280</v>
      </c>
      <c r="B366" s="70" t="s">
        <v>2853</v>
      </c>
      <c r="C366" s="54">
        <v>8860</v>
      </c>
      <c r="D366" s="118" t="s">
        <v>3308</v>
      </c>
      <c r="E366" s="54" t="s">
        <v>650</v>
      </c>
      <c r="F366" s="79">
        <v>44585</v>
      </c>
      <c r="G366" s="118" t="s">
        <v>3308</v>
      </c>
      <c r="H366" s="72">
        <v>2.1600000000328419</v>
      </c>
      <c r="I366" s="70" t="s">
        <v>3190</v>
      </c>
      <c r="J366" s="70" t="s">
        <v>136</v>
      </c>
      <c r="K366" s="71">
        <v>6.5960000000000005E-2</v>
      </c>
      <c r="L366" s="71">
        <v>7.1300000001374167E-2</v>
      </c>
      <c r="M366" s="72">
        <v>5761.16273</v>
      </c>
      <c r="N366" s="80">
        <v>100.13</v>
      </c>
      <c r="O366" s="72">
        <v>23.141526113999998</v>
      </c>
      <c r="P366" s="73">
        <f t="shared" si="5"/>
        <v>7.7034363830208853E-4</v>
      </c>
      <c r="Q366" s="73">
        <f>O366/'סכום נכסי הקרן'!$C$41</f>
        <v>7.4801545123386254E-5</v>
      </c>
    </row>
    <row r="367" spans="1:17">
      <c r="A367" s="69" t="s">
        <v>3280</v>
      </c>
      <c r="B367" s="70" t="s">
        <v>2853</v>
      </c>
      <c r="C367" s="54">
        <v>8977</v>
      </c>
      <c r="D367" s="118" t="s">
        <v>3308</v>
      </c>
      <c r="E367" s="54" t="s">
        <v>650</v>
      </c>
      <c r="F367" s="79">
        <v>44553</v>
      </c>
      <c r="G367" s="118" t="s">
        <v>3308</v>
      </c>
      <c r="H367" s="72">
        <v>2.1599999998474768</v>
      </c>
      <c r="I367" s="70" t="s">
        <v>3190</v>
      </c>
      <c r="J367" s="70" t="s">
        <v>136</v>
      </c>
      <c r="K367" s="71">
        <v>6.5960000000000005E-2</v>
      </c>
      <c r="L367" s="71">
        <v>7.1499999992520491E-2</v>
      </c>
      <c r="M367" s="72">
        <v>849.01344600000016</v>
      </c>
      <c r="N367" s="80">
        <v>100.1</v>
      </c>
      <c r="O367" s="72">
        <v>3.4093083969999993</v>
      </c>
      <c r="P367" s="73">
        <f t="shared" si="5"/>
        <v>1.1349031268296418E-4</v>
      </c>
      <c r="Q367" s="73">
        <f>O367/'סכום נכסי הקרן'!$C$41</f>
        <v>1.1020082886558375E-5</v>
      </c>
    </row>
    <row r="368" spans="1:17">
      <c r="A368" s="69" t="s">
        <v>3280</v>
      </c>
      <c r="B368" s="70" t="s">
        <v>2853</v>
      </c>
      <c r="C368" s="54">
        <v>8978</v>
      </c>
      <c r="D368" s="118" t="s">
        <v>3308</v>
      </c>
      <c r="E368" s="54" t="s">
        <v>650</v>
      </c>
      <c r="F368" s="79">
        <v>44553</v>
      </c>
      <c r="G368" s="118" t="s">
        <v>3308</v>
      </c>
      <c r="H368" s="72">
        <v>2.1599999998902546</v>
      </c>
      <c r="I368" s="70" t="s">
        <v>3190</v>
      </c>
      <c r="J368" s="70" t="s">
        <v>136</v>
      </c>
      <c r="K368" s="71">
        <v>6.5960000000000005E-2</v>
      </c>
      <c r="L368" s="71">
        <v>7.2599999994787098E-2</v>
      </c>
      <c r="M368" s="72">
        <v>1091.5887359999999</v>
      </c>
      <c r="N368" s="80">
        <v>99.88</v>
      </c>
      <c r="O368" s="72">
        <v>4.3737626780000003</v>
      </c>
      <c r="P368" s="73">
        <f t="shared" si="5"/>
        <v>1.4559542174714531E-4</v>
      </c>
      <c r="Q368" s="73">
        <f>O368/'סכום נכסי הקרן'!$C$41</f>
        <v>1.4137538064936616E-5</v>
      </c>
    </row>
    <row r="369" spans="1:17">
      <c r="A369" s="69" t="s">
        <v>3280</v>
      </c>
      <c r="B369" s="70" t="s">
        <v>2853</v>
      </c>
      <c r="C369" s="54">
        <v>8979</v>
      </c>
      <c r="D369" s="118" t="s">
        <v>3308</v>
      </c>
      <c r="E369" s="54" t="s">
        <v>650</v>
      </c>
      <c r="F369" s="79">
        <v>44553</v>
      </c>
      <c r="G369" s="118" t="s">
        <v>3308</v>
      </c>
      <c r="H369" s="72">
        <v>2.1600000000234632</v>
      </c>
      <c r="I369" s="70" t="s">
        <v>3190</v>
      </c>
      <c r="J369" s="70" t="s">
        <v>136</v>
      </c>
      <c r="K369" s="71">
        <v>6.5960000000000005E-2</v>
      </c>
      <c r="L369" s="71">
        <v>7.1400000000938518E-2</v>
      </c>
      <c r="M369" s="72">
        <v>5094.0806359999997</v>
      </c>
      <c r="N369" s="80">
        <v>100.11</v>
      </c>
      <c r="O369" s="72">
        <v>20.457893471999999</v>
      </c>
      <c r="P369" s="73">
        <f t="shared" si="5"/>
        <v>6.81009887229645E-4</v>
      </c>
      <c r="Q369" s="73">
        <f>O369/'סכום נכסי הקרן'!$C$41</f>
        <v>6.612710130424189E-5</v>
      </c>
    </row>
    <row r="370" spans="1:17">
      <c r="A370" s="69" t="s">
        <v>3280</v>
      </c>
      <c r="B370" s="70" t="s">
        <v>2853</v>
      </c>
      <c r="C370" s="54">
        <v>8918</v>
      </c>
      <c r="D370" s="118" t="s">
        <v>3308</v>
      </c>
      <c r="E370" s="54" t="s">
        <v>650</v>
      </c>
      <c r="F370" s="79">
        <v>44553</v>
      </c>
      <c r="G370" s="118" t="s">
        <v>3308</v>
      </c>
      <c r="H370" s="72">
        <v>2.1600000001368937</v>
      </c>
      <c r="I370" s="70" t="s">
        <v>3190</v>
      </c>
      <c r="J370" s="70" t="s">
        <v>136</v>
      </c>
      <c r="K370" s="71">
        <v>6.5960000000000005E-2</v>
      </c>
      <c r="L370" s="71">
        <v>7.1500000009411452E-2</v>
      </c>
      <c r="M370" s="72">
        <v>727.72581099999991</v>
      </c>
      <c r="N370" s="80">
        <v>100.09</v>
      </c>
      <c r="O370" s="72">
        <v>2.921972335</v>
      </c>
      <c r="P370" s="73">
        <f t="shared" si="5"/>
        <v>9.7267690491691536E-5</v>
      </c>
      <c r="Q370" s="73">
        <f>O370/'סכום נכסי הקרן'!$C$41</f>
        <v>9.4448414676316879E-6</v>
      </c>
    </row>
    <row r="371" spans="1:17">
      <c r="A371" s="69" t="s">
        <v>3280</v>
      </c>
      <c r="B371" s="70" t="s">
        <v>2853</v>
      </c>
      <c r="C371" s="54">
        <v>9037</v>
      </c>
      <c r="D371" s="118" t="s">
        <v>3308</v>
      </c>
      <c r="E371" s="54" t="s">
        <v>650</v>
      </c>
      <c r="F371" s="79">
        <v>44671</v>
      </c>
      <c r="G371" s="118" t="s">
        <v>3308</v>
      </c>
      <c r="H371" s="72">
        <v>2.1599999998686346</v>
      </c>
      <c r="I371" s="70" t="s">
        <v>3190</v>
      </c>
      <c r="J371" s="70" t="s">
        <v>136</v>
      </c>
      <c r="K371" s="71">
        <v>6.5960000000000005E-2</v>
      </c>
      <c r="L371" s="71">
        <v>7.1300000002353633E-2</v>
      </c>
      <c r="M371" s="72">
        <v>454.82864200000006</v>
      </c>
      <c r="N371" s="80">
        <v>100.13</v>
      </c>
      <c r="O371" s="72">
        <v>1.8269625889999999</v>
      </c>
      <c r="P371" s="73">
        <f t="shared" si="5"/>
        <v>6.0816603058889482E-5</v>
      </c>
      <c r="Q371" s="73">
        <f>O371/'סכום נכסי הקרן'!$C$41</f>
        <v>5.9053851447224426E-6</v>
      </c>
    </row>
    <row r="372" spans="1:17">
      <c r="A372" s="69" t="s">
        <v>3280</v>
      </c>
      <c r="B372" s="70" t="s">
        <v>2853</v>
      </c>
      <c r="C372" s="54">
        <v>9130</v>
      </c>
      <c r="D372" s="118" t="s">
        <v>3308</v>
      </c>
      <c r="E372" s="54" t="s">
        <v>650</v>
      </c>
      <c r="F372" s="79">
        <v>44742</v>
      </c>
      <c r="G372" s="118" t="s">
        <v>3308</v>
      </c>
      <c r="H372" s="72">
        <v>2.1600000000145956</v>
      </c>
      <c r="I372" s="70" t="s">
        <v>3190</v>
      </c>
      <c r="J372" s="70" t="s">
        <v>136</v>
      </c>
      <c r="K372" s="71">
        <v>6.5960000000000005E-2</v>
      </c>
      <c r="L372" s="71">
        <v>7.1300000001258912E-2</v>
      </c>
      <c r="M372" s="72">
        <v>2728.9718109999999</v>
      </c>
      <c r="N372" s="80">
        <v>100.13</v>
      </c>
      <c r="O372" s="72">
        <v>10.961775474</v>
      </c>
      <c r="P372" s="73">
        <f t="shared" si="5"/>
        <v>3.648996163560348E-4</v>
      </c>
      <c r="Q372" s="73">
        <f>O372/'סכום נכסי הקרן'!$C$41</f>
        <v>3.5432310674393569E-5</v>
      </c>
    </row>
    <row r="373" spans="1:17">
      <c r="A373" s="69" t="s">
        <v>3280</v>
      </c>
      <c r="B373" s="70" t="s">
        <v>2853</v>
      </c>
      <c r="C373" s="54">
        <v>9313</v>
      </c>
      <c r="D373" s="118" t="s">
        <v>3308</v>
      </c>
      <c r="E373" s="54" t="s">
        <v>650</v>
      </c>
      <c r="F373" s="79">
        <v>44886</v>
      </c>
      <c r="G373" s="118" t="s">
        <v>3308</v>
      </c>
      <c r="H373" s="72">
        <v>2.1599999997757178</v>
      </c>
      <c r="I373" s="70" t="s">
        <v>3190</v>
      </c>
      <c r="J373" s="70" t="s">
        <v>136</v>
      </c>
      <c r="K373" s="71">
        <v>6.5960000000000005E-2</v>
      </c>
      <c r="L373" s="71">
        <v>7.1299999995173918E-2</v>
      </c>
      <c r="M373" s="72">
        <v>1243.1982700000001</v>
      </c>
      <c r="N373" s="80">
        <v>100.13</v>
      </c>
      <c r="O373" s="72">
        <v>4.9936977569999996</v>
      </c>
      <c r="P373" s="73">
        <f t="shared" si="5"/>
        <v>1.6623204881812483E-4</v>
      </c>
      <c r="Q373" s="73">
        <f>O373/'סכום נכסי הקרן'!$C$41</f>
        <v>1.6141386106632303E-5</v>
      </c>
    </row>
    <row r="374" spans="1:17">
      <c r="A374" s="69" t="s">
        <v>3280</v>
      </c>
      <c r="B374" s="70" t="s">
        <v>2853</v>
      </c>
      <c r="C374" s="54">
        <v>9496</v>
      </c>
      <c r="D374" s="118" t="s">
        <v>3308</v>
      </c>
      <c r="E374" s="54" t="s">
        <v>650</v>
      </c>
      <c r="F374" s="79">
        <v>44985</v>
      </c>
      <c r="G374" s="118" t="s">
        <v>3308</v>
      </c>
      <c r="H374" s="72">
        <v>2.1599999998819763</v>
      </c>
      <c r="I374" s="70" t="s">
        <v>3190</v>
      </c>
      <c r="J374" s="70" t="s">
        <v>136</v>
      </c>
      <c r="K374" s="71">
        <v>6.5960000000000005E-2</v>
      </c>
      <c r="L374" s="71">
        <v>7.1299999995753705E-2</v>
      </c>
      <c r="M374" s="72">
        <v>1940.6021820000001</v>
      </c>
      <c r="N374" s="80">
        <v>100.13</v>
      </c>
      <c r="O374" s="72">
        <v>7.7950403870000002</v>
      </c>
      <c r="P374" s="73">
        <f t="shared" si="5"/>
        <v>2.5948417329315731E-4</v>
      </c>
      <c r="Q374" s="73">
        <f>O374/'סכום נכסי הקרן'!$C$41</f>
        <v>2.5196309974304177E-5</v>
      </c>
    </row>
    <row r="375" spans="1:17">
      <c r="A375" s="69" t="s">
        <v>3280</v>
      </c>
      <c r="B375" s="70" t="s">
        <v>2853</v>
      </c>
      <c r="C375" s="54">
        <v>9547</v>
      </c>
      <c r="D375" s="118" t="s">
        <v>3308</v>
      </c>
      <c r="E375" s="54" t="s">
        <v>650</v>
      </c>
      <c r="F375" s="79">
        <v>45036</v>
      </c>
      <c r="G375" s="118" t="s">
        <v>3308</v>
      </c>
      <c r="H375" s="72">
        <v>2.1600000003065198</v>
      </c>
      <c r="I375" s="70" t="s">
        <v>3190</v>
      </c>
      <c r="J375" s="70" t="s">
        <v>136</v>
      </c>
      <c r="K375" s="71">
        <v>6.5960000000000005E-2</v>
      </c>
      <c r="L375" s="71">
        <v>7.1300000004543063E-2</v>
      </c>
      <c r="M375" s="72">
        <v>454.82864200000006</v>
      </c>
      <c r="N375" s="80">
        <v>100.13</v>
      </c>
      <c r="O375" s="72">
        <v>1.826962609</v>
      </c>
      <c r="P375" s="73">
        <f t="shared" si="5"/>
        <v>6.0816603724656844E-5</v>
      </c>
      <c r="Q375" s="73">
        <f>O375/'סכום נכסי הקרן'!$C$41</f>
        <v>5.905385209369471E-6</v>
      </c>
    </row>
    <row r="376" spans="1:17">
      <c r="A376" s="69" t="s">
        <v>3280</v>
      </c>
      <c r="B376" s="70" t="s">
        <v>2853</v>
      </c>
      <c r="C376" s="54">
        <v>9718</v>
      </c>
      <c r="D376" s="118" t="s">
        <v>3308</v>
      </c>
      <c r="E376" s="54" t="s">
        <v>650</v>
      </c>
      <c r="F376" s="79">
        <v>45163</v>
      </c>
      <c r="G376" s="118" t="s">
        <v>3308</v>
      </c>
      <c r="H376" s="72">
        <v>2.1399999999703647</v>
      </c>
      <c r="I376" s="70" t="s">
        <v>3190</v>
      </c>
      <c r="J376" s="70" t="s">
        <v>136</v>
      </c>
      <c r="K376" s="71">
        <v>6.4320000000000002E-2</v>
      </c>
      <c r="L376" s="71">
        <v>7.5999999998814585E-2</v>
      </c>
      <c r="M376" s="72">
        <v>4198.9779749999998</v>
      </c>
      <c r="N376" s="80">
        <v>100.16</v>
      </c>
      <c r="O376" s="72">
        <v>16.871571424999999</v>
      </c>
      <c r="P376" s="73">
        <f t="shared" si="5"/>
        <v>5.6162707901728543E-4</v>
      </c>
      <c r="Q376" s="73">
        <f>O376/'סכום נכסי הקרן'!$C$41</f>
        <v>5.4534848092238984E-5</v>
      </c>
    </row>
    <row r="377" spans="1:17">
      <c r="A377" s="69" t="s">
        <v>3280</v>
      </c>
      <c r="B377" s="70" t="s">
        <v>2853</v>
      </c>
      <c r="C377" s="54">
        <v>9799</v>
      </c>
      <c r="D377" s="118" t="s">
        <v>3308</v>
      </c>
      <c r="E377" s="54" t="s">
        <v>650</v>
      </c>
      <c r="F377" s="79">
        <v>45208</v>
      </c>
      <c r="G377" s="118" t="s">
        <v>3308</v>
      </c>
      <c r="H377" s="72">
        <v>2.1499999997107446</v>
      </c>
      <c r="I377" s="70" t="s">
        <v>3190</v>
      </c>
      <c r="J377" s="70" t="s">
        <v>136</v>
      </c>
      <c r="K377" s="71">
        <v>6.6130000000000008E-2</v>
      </c>
      <c r="L377" s="71">
        <v>6.9699999991111969E-2</v>
      </c>
      <c r="M377" s="72">
        <v>470.59599900000001</v>
      </c>
      <c r="N377" s="80">
        <v>100.72</v>
      </c>
      <c r="O377" s="72">
        <v>1.9014353770000003</v>
      </c>
      <c r="P377" s="73">
        <f t="shared" si="5"/>
        <v>6.3295680634836967E-5</v>
      </c>
      <c r="Q377" s="73">
        <f>O377/'סכום נכסי הקרן'!$C$41</f>
        <v>6.1461073678206111E-6</v>
      </c>
    </row>
    <row r="378" spans="1:17">
      <c r="A378" s="69" t="s">
        <v>3280</v>
      </c>
      <c r="B378" s="70" t="s">
        <v>2853</v>
      </c>
      <c r="C378" s="54">
        <v>8829</v>
      </c>
      <c r="D378" s="118" t="s">
        <v>3308</v>
      </c>
      <c r="E378" s="54" t="s">
        <v>650</v>
      </c>
      <c r="F378" s="79">
        <v>44553</v>
      </c>
      <c r="G378" s="118" t="s">
        <v>3308</v>
      </c>
      <c r="H378" s="72">
        <v>2.1600000000016304</v>
      </c>
      <c r="I378" s="70" t="s">
        <v>3190</v>
      </c>
      <c r="J378" s="70" t="s">
        <v>136</v>
      </c>
      <c r="K378" s="71">
        <v>6.6089999999999996E-2</v>
      </c>
      <c r="L378" s="71">
        <v>7.140000000001992E-2</v>
      </c>
      <c r="M378" s="72">
        <v>55034.265120000004</v>
      </c>
      <c r="N378" s="80">
        <v>99.99</v>
      </c>
      <c r="O378" s="72">
        <v>220.75337310400002</v>
      </c>
      <c r="P378" s="73">
        <f t="shared" si="5"/>
        <v>7.3485195300717239E-3</v>
      </c>
      <c r="Q378" s="73">
        <f>O378/'סכום נכסי הקרן'!$C$41</f>
        <v>7.1355248214977681E-4</v>
      </c>
    </row>
    <row r="379" spans="1:17">
      <c r="A379" s="69" t="s">
        <v>3281</v>
      </c>
      <c r="B379" s="70" t="s">
        <v>2853</v>
      </c>
      <c r="C379" s="54">
        <v>7382</v>
      </c>
      <c r="D379" s="118" t="s">
        <v>3308</v>
      </c>
      <c r="E379" s="54" t="s">
        <v>650</v>
      </c>
      <c r="F379" s="79">
        <v>43860</v>
      </c>
      <c r="G379" s="118" t="s">
        <v>3308</v>
      </c>
      <c r="H379" s="72">
        <v>2.4800000000008677</v>
      </c>
      <c r="I379" s="70" t="s">
        <v>3186</v>
      </c>
      <c r="J379" s="70" t="s">
        <v>134</v>
      </c>
      <c r="K379" s="71">
        <v>8.1890000000000004E-2</v>
      </c>
      <c r="L379" s="71">
        <v>8.5600000000066914E-2</v>
      </c>
      <c r="M379" s="72">
        <v>88677.059471</v>
      </c>
      <c r="N379" s="80">
        <v>100.34</v>
      </c>
      <c r="O379" s="72">
        <v>322.72524918900001</v>
      </c>
      <c r="P379" s="73">
        <f t="shared" si="5"/>
        <v>1.0742996870971291E-2</v>
      </c>
      <c r="Q379" s="73">
        <f>O379/'סכום נכסי הקרן'!$C$41</f>
        <v>1.0431614220577613E-3</v>
      </c>
    </row>
    <row r="380" spans="1:17">
      <c r="A380" s="69" t="s">
        <v>3282</v>
      </c>
      <c r="B380" s="70" t="s">
        <v>2853</v>
      </c>
      <c r="C380" s="54">
        <v>9158</v>
      </c>
      <c r="D380" s="118" t="s">
        <v>3308</v>
      </c>
      <c r="E380" s="54" t="s">
        <v>650</v>
      </c>
      <c r="F380" s="79">
        <v>44179</v>
      </c>
      <c r="G380" s="118" t="s">
        <v>3308</v>
      </c>
      <c r="H380" s="72">
        <v>2.2600000000052973</v>
      </c>
      <c r="I380" s="70" t="s">
        <v>3186</v>
      </c>
      <c r="J380" s="70" t="s">
        <v>134</v>
      </c>
      <c r="K380" s="71">
        <v>8.0809999999999993E-2</v>
      </c>
      <c r="L380" s="71">
        <v>9.2200000000342189E-2</v>
      </c>
      <c r="M380" s="72">
        <v>39077.617158000001</v>
      </c>
      <c r="N380" s="80">
        <v>98.56</v>
      </c>
      <c r="O380" s="72">
        <v>139.693542251</v>
      </c>
      <c r="P380" s="73">
        <f t="shared" si="5"/>
        <v>4.6501700473349289E-3</v>
      </c>
      <c r="Q380" s="73">
        <f>O380/'סכום נכסי הקרן'!$C$41</f>
        <v>4.5153862163879938E-4</v>
      </c>
    </row>
    <row r="381" spans="1:17">
      <c r="A381" s="120" t="s">
        <v>3308</v>
      </c>
      <c r="B381" s="120" t="s">
        <v>3308</v>
      </c>
      <c r="C381" s="120" t="s">
        <v>3308</v>
      </c>
      <c r="D381" s="120" t="s">
        <v>3308</v>
      </c>
      <c r="E381" s="121" t="s">
        <v>3308</v>
      </c>
      <c r="F381" s="121" t="s">
        <v>3308</v>
      </c>
      <c r="G381" s="121" t="s">
        <v>3308</v>
      </c>
      <c r="H381" s="121" t="s">
        <v>3308</v>
      </c>
      <c r="I381" s="121" t="s">
        <v>3308</v>
      </c>
      <c r="J381" s="121" t="s">
        <v>3308</v>
      </c>
      <c r="K381" s="121" t="s">
        <v>3308</v>
      </c>
      <c r="L381" s="121" t="s">
        <v>3308</v>
      </c>
      <c r="M381" s="121" t="s">
        <v>3308</v>
      </c>
      <c r="N381" s="121" t="s">
        <v>3308</v>
      </c>
      <c r="O381" s="121" t="s">
        <v>3308</v>
      </c>
      <c r="P381" s="121" t="s">
        <v>3308</v>
      </c>
      <c r="Q381" s="121" t="s">
        <v>3308</v>
      </c>
    </row>
    <row r="382" spans="1:17">
      <c r="A382" s="120" t="s">
        <v>3308</v>
      </c>
      <c r="B382" s="120" t="s">
        <v>3308</v>
      </c>
      <c r="C382" s="120" t="s">
        <v>3308</v>
      </c>
      <c r="D382" s="120" t="s">
        <v>3308</v>
      </c>
      <c r="E382" s="121" t="s">
        <v>3308</v>
      </c>
      <c r="F382" s="121" t="s">
        <v>3308</v>
      </c>
      <c r="G382" s="121" t="s">
        <v>3308</v>
      </c>
      <c r="H382" s="121" t="s">
        <v>3308</v>
      </c>
      <c r="I382" s="121" t="s">
        <v>3308</v>
      </c>
      <c r="J382" s="121" t="s">
        <v>3308</v>
      </c>
      <c r="K382" s="121" t="s">
        <v>3308</v>
      </c>
      <c r="L382" s="121" t="s">
        <v>3308</v>
      </c>
      <c r="M382" s="121" t="s">
        <v>3308</v>
      </c>
      <c r="N382" s="121" t="s">
        <v>3308</v>
      </c>
      <c r="O382" s="121" t="s">
        <v>3308</v>
      </c>
      <c r="P382" s="121" t="s">
        <v>3308</v>
      </c>
      <c r="Q382" s="121" t="s">
        <v>3308</v>
      </c>
    </row>
    <row r="383" spans="1:17">
      <c r="A383" s="120" t="s">
        <v>3308</v>
      </c>
      <c r="B383" s="121" t="s">
        <v>3308</v>
      </c>
      <c r="C383" s="121" t="s">
        <v>3308</v>
      </c>
      <c r="D383" s="121" t="s">
        <v>3308</v>
      </c>
      <c r="E383" s="121" t="s">
        <v>3308</v>
      </c>
      <c r="F383" s="121" t="s">
        <v>3308</v>
      </c>
      <c r="G383" s="121" t="s">
        <v>3308</v>
      </c>
      <c r="H383" s="121" t="s">
        <v>3308</v>
      </c>
      <c r="I383" s="121" t="s">
        <v>3308</v>
      </c>
      <c r="J383" s="121" t="s">
        <v>3308</v>
      </c>
      <c r="K383" s="121" t="s">
        <v>3308</v>
      </c>
      <c r="L383" s="121" t="s">
        <v>3308</v>
      </c>
      <c r="M383" s="121" t="s">
        <v>3308</v>
      </c>
      <c r="N383" s="121" t="s">
        <v>3308</v>
      </c>
      <c r="O383" s="121" t="s">
        <v>3308</v>
      </c>
      <c r="P383" s="121" t="s">
        <v>3308</v>
      </c>
      <c r="Q383" s="121" t="s">
        <v>3308</v>
      </c>
    </row>
    <row r="384" spans="1:17">
      <c r="A384" s="86" t="s">
        <v>213</v>
      </c>
      <c r="B384" s="121" t="s">
        <v>3308</v>
      </c>
      <c r="C384" s="121" t="s">
        <v>3308</v>
      </c>
      <c r="D384" s="121" t="s">
        <v>3308</v>
      </c>
      <c r="E384" s="121" t="s">
        <v>3308</v>
      </c>
      <c r="F384" s="121" t="s">
        <v>3308</v>
      </c>
      <c r="G384" s="121" t="s">
        <v>3308</v>
      </c>
      <c r="H384" s="121" t="s">
        <v>3308</v>
      </c>
      <c r="I384" s="121" t="s">
        <v>3308</v>
      </c>
      <c r="J384" s="121" t="s">
        <v>3308</v>
      </c>
      <c r="K384" s="121" t="s">
        <v>3308</v>
      </c>
      <c r="L384" s="121" t="s">
        <v>3308</v>
      </c>
      <c r="M384" s="121" t="s">
        <v>3308</v>
      </c>
      <c r="N384" s="121" t="s">
        <v>3308</v>
      </c>
      <c r="O384" s="121" t="s">
        <v>3308</v>
      </c>
      <c r="P384" s="121" t="s">
        <v>3308</v>
      </c>
      <c r="Q384" s="121" t="s">
        <v>3308</v>
      </c>
    </row>
    <row r="385" spans="1:17">
      <c r="A385" s="86" t="s">
        <v>115</v>
      </c>
      <c r="B385" s="121" t="s">
        <v>3308</v>
      </c>
      <c r="C385" s="121" t="s">
        <v>3308</v>
      </c>
      <c r="D385" s="121" t="s">
        <v>3308</v>
      </c>
      <c r="E385" s="121" t="s">
        <v>3308</v>
      </c>
      <c r="F385" s="121" t="s">
        <v>3308</v>
      </c>
      <c r="G385" s="121" t="s">
        <v>3308</v>
      </c>
      <c r="H385" s="121" t="s">
        <v>3308</v>
      </c>
      <c r="I385" s="121" t="s">
        <v>3308</v>
      </c>
      <c r="J385" s="121" t="s">
        <v>3308</v>
      </c>
      <c r="K385" s="121" t="s">
        <v>3308</v>
      </c>
      <c r="L385" s="121" t="s">
        <v>3308</v>
      </c>
      <c r="M385" s="121" t="s">
        <v>3308</v>
      </c>
      <c r="N385" s="121" t="s">
        <v>3308</v>
      </c>
      <c r="O385" s="121" t="s">
        <v>3308</v>
      </c>
      <c r="P385" s="121" t="s">
        <v>3308</v>
      </c>
      <c r="Q385" s="121" t="s">
        <v>3308</v>
      </c>
    </row>
    <row r="386" spans="1:17">
      <c r="A386" s="86" t="s">
        <v>196</v>
      </c>
      <c r="B386" s="121" t="s">
        <v>3308</v>
      </c>
      <c r="C386" s="121" t="s">
        <v>3308</v>
      </c>
      <c r="D386" s="121" t="s">
        <v>3308</v>
      </c>
      <c r="E386" s="121" t="s">
        <v>3308</v>
      </c>
      <c r="F386" s="121" t="s">
        <v>3308</v>
      </c>
      <c r="G386" s="121" t="s">
        <v>3308</v>
      </c>
      <c r="H386" s="121" t="s">
        <v>3308</v>
      </c>
      <c r="I386" s="121" t="s">
        <v>3308</v>
      </c>
      <c r="J386" s="121" t="s">
        <v>3308</v>
      </c>
      <c r="K386" s="121" t="s">
        <v>3308</v>
      </c>
      <c r="L386" s="121" t="s">
        <v>3308</v>
      </c>
      <c r="M386" s="121" t="s">
        <v>3308</v>
      </c>
      <c r="N386" s="121" t="s">
        <v>3308</v>
      </c>
      <c r="O386" s="121" t="s">
        <v>3308</v>
      </c>
      <c r="P386" s="121" t="s">
        <v>3308</v>
      </c>
      <c r="Q386" s="121" t="s">
        <v>3308</v>
      </c>
    </row>
    <row r="387" spans="1:17">
      <c r="A387" s="86" t="s">
        <v>204</v>
      </c>
      <c r="B387" s="121" t="s">
        <v>3308</v>
      </c>
      <c r="C387" s="121" t="s">
        <v>3308</v>
      </c>
      <c r="D387" s="121" t="s">
        <v>3308</v>
      </c>
      <c r="E387" s="121" t="s">
        <v>3308</v>
      </c>
      <c r="F387" s="121" t="s">
        <v>3308</v>
      </c>
      <c r="G387" s="121" t="s">
        <v>3308</v>
      </c>
      <c r="H387" s="121" t="s">
        <v>3308</v>
      </c>
      <c r="I387" s="121" t="s">
        <v>3308</v>
      </c>
      <c r="J387" s="121" t="s">
        <v>3308</v>
      </c>
      <c r="K387" s="121" t="s">
        <v>3308</v>
      </c>
      <c r="L387" s="121" t="s">
        <v>3308</v>
      </c>
      <c r="M387" s="121" t="s">
        <v>3308</v>
      </c>
      <c r="N387" s="121" t="s">
        <v>3308</v>
      </c>
      <c r="O387" s="121" t="s">
        <v>3308</v>
      </c>
      <c r="P387" s="121" t="s">
        <v>3308</v>
      </c>
      <c r="Q387" s="121" t="s">
        <v>3308</v>
      </c>
    </row>
    <row r="388" spans="1:17" hidden="1">
      <c r="B388" s="1"/>
      <c r="C388" s="1"/>
      <c r="D388" s="1"/>
    </row>
    <row r="389" spans="1:17" hidden="1">
      <c r="B389" s="1"/>
      <c r="C389" s="1"/>
      <c r="D389" s="1"/>
    </row>
    <row r="390" spans="1:17" hidden="1">
      <c r="B390" s="1"/>
      <c r="C390" s="1"/>
      <c r="D390" s="1"/>
    </row>
    <row r="391" spans="1:17" hidden="1">
      <c r="B391" s="1"/>
      <c r="C391" s="1"/>
      <c r="D391" s="1"/>
    </row>
    <row r="392" spans="1:17" hidden="1">
      <c r="B392" s="1"/>
      <c r="C392" s="1"/>
      <c r="D392" s="1"/>
    </row>
    <row r="393" spans="1:17" hidden="1">
      <c r="B393" s="1"/>
      <c r="C393" s="1"/>
      <c r="D393" s="1"/>
    </row>
    <row r="394" spans="1:17" hidden="1">
      <c r="B394" s="1"/>
      <c r="C394" s="1"/>
      <c r="D394" s="1"/>
    </row>
    <row r="395" spans="1:17" hidden="1">
      <c r="B395" s="1"/>
      <c r="C395" s="1"/>
      <c r="D395" s="1"/>
    </row>
    <row r="396" spans="1:17" hidden="1">
      <c r="B396" s="1"/>
      <c r="C396" s="1"/>
      <c r="D396" s="1"/>
    </row>
    <row r="397" spans="1:17" hidden="1">
      <c r="B397" s="1"/>
      <c r="C397" s="1"/>
      <c r="D397" s="1"/>
    </row>
    <row r="398" spans="1:17" hidden="1">
      <c r="B398" s="1"/>
      <c r="C398" s="1"/>
      <c r="D398" s="1"/>
    </row>
    <row r="399" spans="1:17" hidden="1">
      <c r="A399" s="1"/>
      <c r="B399" s="1"/>
      <c r="C399" s="1"/>
      <c r="D399" s="1"/>
    </row>
    <row r="403" s="1" customFormat="1" hidden="1"/>
    <row r="404" s="1" customFormat="1" hidden="1"/>
    <row r="405" s="1" customFormat="1" hidden="1"/>
    <row r="406" s="1" customFormat="1" hidden="1"/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5" operator="equal">
      <formula>"NR3"</formula>
    </cfRule>
  </conditionalFormatting>
  <conditionalFormatting sqref="A56:A380">
    <cfRule type="cellIs" dxfId="3" priority="6" operator="equal">
      <formula>2958465</formula>
    </cfRule>
    <cfRule type="cellIs" dxfId="2" priority="7" operator="equal">
      <formula>2958465</formula>
    </cfRule>
    <cfRule type="cellIs" dxfId="1" priority="8" operator="equal">
      <formula>"NR3"</formula>
    </cfRule>
    <cfRule type="cellIs" dxfId="0" priority="9" operator="equal">
      <formula>"דירוג פנימי"</formula>
    </cfRule>
  </conditionalFormatting>
  <dataValidations count="1">
    <dataValidation allowBlank="1" showInputMessage="1" showErrorMessage="1" sqref="C1:Q4 B5:Q7 A1:A7 A381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3.5703125" style="2" customWidth="1"/>
    <col min="2" max="2" width="60.140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221</v>
      </c>
    </row>
    <row r="2" spans="1:14">
      <c r="A2" s="36" t="s">
        <v>147</v>
      </c>
      <c r="B2" s="36" t="s">
        <v>222</v>
      </c>
    </row>
    <row r="3" spans="1:14">
      <c r="A3" s="36" t="s">
        <v>149</v>
      </c>
      <c r="B3" s="36" t="s">
        <v>223</v>
      </c>
    </row>
    <row r="4" spans="1:14">
      <c r="A4" s="36" t="s">
        <v>150</v>
      </c>
      <c r="B4" s="36">
        <v>9454</v>
      </c>
    </row>
    <row r="5" spans="1:14" s="3" customFormat="1">
      <c r="A5" s="37" t="s">
        <v>119</v>
      </c>
      <c r="B5" s="38" t="s">
        <v>48</v>
      </c>
      <c r="C5" s="38" t="s">
        <v>120</v>
      </c>
      <c r="D5" s="38" t="s">
        <v>14</v>
      </c>
      <c r="E5" s="38" t="s">
        <v>71</v>
      </c>
      <c r="F5" s="38" t="s">
        <v>17</v>
      </c>
      <c r="G5" s="38" t="s">
        <v>106</v>
      </c>
      <c r="H5" s="38" t="s">
        <v>57</v>
      </c>
      <c r="I5" s="38" t="s">
        <v>18</v>
      </c>
      <c r="J5" s="38" t="s">
        <v>198</v>
      </c>
      <c r="K5" s="38" t="s">
        <v>197</v>
      </c>
      <c r="L5" s="38" t="s">
        <v>114</v>
      </c>
      <c r="M5" s="38" t="s">
        <v>151</v>
      </c>
      <c r="N5" s="40" t="s">
        <v>153</v>
      </c>
    </row>
    <row r="6" spans="1:14" s="3" customFormat="1">
      <c r="A6" s="113" t="s">
        <v>3308</v>
      </c>
      <c r="B6" s="114" t="s">
        <v>3308</v>
      </c>
      <c r="C6" s="114" t="s">
        <v>3308</v>
      </c>
      <c r="D6" s="114" t="s">
        <v>3308</v>
      </c>
      <c r="E6" s="114" t="s">
        <v>3308</v>
      </c>
      <c r="F6" s="26" t="s">
        <v>20</v>
      </c>
      <c r="G6" s="114" t="s">
        <v>3308</v>
      </c>
      <c r="H6" s="26" t="s">
        <v>19</v>
      </c>
      <c r="I6" s="26" t="s">
        <v>19</v>
      </c>
      <c r="J6" s="26" t="s">
        <v>205</v>
      </c>
      <c r="K6" s="114" t="s">
        <v>3308</v>
      </c>
      <c r="L6" s="26" t="s">
        <v>201</v>
      </c>
      <c r="M6" s="26" t="s">
        <v>19</v>
      </c>
      <c r="N6" s="13" t="s">
        <v>19</v>
      </c>
    </row>
    <row r="7" spans="1:14" s="4" customFormat="1" ht="20.25">
      <c r="A7" s="115" t="s">
        <v>3308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3" t="s">
        <v>3068</v>
      </c>
      <c r="B8" s="118" t="s">
        <v>3308</v>
      </c>
      <c r="C8" s="118" t="s">
        <v>3308</v>
      </c>
      <c r="D8" s="118" t="s">
        <v>3308</v>
      </c>
      <c r="E8" s="118" t="s">
        <v>3308</v>
      </c>
      <c r="F8" s="118" t="s">
        <v>3308</v>
      </c>
      <c r="G8" s="118" t="s">
        <v>3308</v>
      </c>
      <c r="H8" s="118" t="s">
        <v>3308</v>
      </c>
      <c r="I8" s="118" t="s">
        <v>3308</v>
      </c>
      <c r="J8" s="118" t="s">
        <v>3308</v>
      </c>
      <c r="K8" s="118" t="s">
        <v>3308</v>
      </c>
      <c r="L8" s="84">
        <v>0</v>
      </c>
      <c r="M8" s="85">
        <v>0</v>
      </c>
      <c r="N8" s="85">
        <v>0</v>
      </c>
    </row>
    <row r="9" spans="1:14">
      <c r="A9" s="86" t="s">
        <v>213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118" t="s">
        <v>3308</v>
      </c>
      <c r="I9" s="118" t="s">
        <v>3308</v>
      </c>
      <c r="J9" s="118" t="s">
        <v>3308</v>
      </c>
      <c r="K9" s="118" t="s">
        <v>3308</v>
      </c>
      <c r="L9" s="118" t="s">
        <v>3308</v>
      </c>
      <c r="M9" s="118" t="s">
        <v>3308</v>
      </c>
      <c r="N9" s="118" t="s">
        <v>3308</v>
      </c>
    </row>
    <row r="10" spans="1:14">
      <c r="A10" s="86" t="s">
        <v>115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118" t="s">
        <v>3308</v>
      </c>
      <c r="I10" s="118" t="s">
        <v>3308</v>
      </c>
      <c r="J10" s="118" t="s">
        <v>3308</v>
      </c>
      <c r="K10" s="118" t="s">
        <v>3308</v>
      </c>
      <c r="L10" s="118" t="s">
        <v>3308</v>
      </c>
      <c r="M10" s="118" t="s">
        <v>3308</v>
      </c>
      <c r="N10" s="118" t="s">
        <v>3308</v>
      </c>
    </row>
    <row r="11" spans="1:14">
      <c r="A11" s="86" t="s">
        <v>196</v>
      </c>
      <c r="B11" s="118" t="s">
        <v>3308</v>
      </c>
      <c r="C11" s="118" t="s">
        <v>3308</v>
      </c>
      <c r="D11" s="118" t="s">
        <v>3308</v>
      </c>
      <c r="E11" s="118" t="s">
        <v>3308</v>
      </c>
      <c r="F11" s="118" t="s">
        <v>3308</v>
      </c>
      <c r="G11" s="118" t="s">
        <v>3308</v>
      </c>
      <c r="H11" s="118" t="s">
        <v>3308</v>
      </c>
      <c r="I11" s="118" t="s">
        <v>3308</v>
      </c>
      <c r="J11" s="118" t="s">
        <v>3308</v>
      </c>
      <c r="K11" s="118" t="s">
        <v>3308</v>
      </c>
      <c r="L11" s="118" t="s">
        <v>3308</v>
      </c>
      <c r="M11" s="118" t="s">
        <v>3308</v>
      </c>
      <c r="N11" s="118" t="s">
        <v>3308</v>
      </c>
    </row>
    <row r="12" spans="1:14">
      <c r="A12" s="86" t="s">
        <v>204</v>
      </c>
      <c r="B12" s="118" t="s">
        <v>3308</v>
      </c>
      <c r="C12" s="118" t="s">
        <v>3308</v>
      </c>
      <c r="D12" s="118" t="s">
        <v>3308</v>
      </c>
      <c r="E12" s="118" t="s">
        <v>3308</v>
      </c>
      <c r="F12" s="118" t="s">
        <v>3308</v>
      </c>
      <c r="G12" s="118" t="s">
        <v>3308</v>
      </c>
      <c r="H12" s="118" t="s">
        <v>3308</v>
      </c>
      <c r="I12" s="118" t="s">
        <v>3308</v>
      </c>
      <c r="J12" s="118" t="s">
        <v>3308</v>
      </c>
      <c r="K12" s="118" t="s">
        <v>3308</v>
      </c>
      <c r="L12" s="118" t="s">
        <v>3308</v>
      </c>
      <c r="M12" s="118" t="s">
        <v>3308</v>
      </c>
      <c r="N12" s="118" t="s">
        <v>3308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11" spans="1:14" hidden="1">
      <c r="A111" s="1"/>
      <c r="B111" s="1"/>
      <c r="C111" s="1"/>
    </row>
    <row r="112" spans="1:14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3.28515625" style="2" bestFit="1" customWidth="1"/>
    <col min="2" max="2" width="45.5703125" style="2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46.7109375" style="1" bestFit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148</v>
      </c>
      <c r="B1" s="36" t="s" vm="1">
        <v>221</v>
      </c>
    </row>
    <row r="2" spans="1:9">
      <c r="A2" s="36" t="s">
        <v>147</v>
      </c>
      <c r="B2" s="36" t="s">
        <v>222</v>
      </c>
    </row>
    <row r="3" spans="1:9">
      <c r="A3" s="36" t="s">
        <v>149</v>
      </c>
      <c r="B3" s="36" t="s">
        <v>223</v>
      </c>
    </row>
    <row r="4" spans="1:9">
      <c r="A4" s="36" t="s">
        <v>150</v>
      </c>
      <c r="B4" s="36">
        <v>9454</v>
      </c>
    </row>
    <row r="5" spans="1:9" s="3" customFormat="1">
      <c r="A5" s="37" t="s">
        <v>119</v>
      </c>
      <c r="B5" s="39" t="s">
        <v>59</v>
      </c>
      <c r="C5" s="39" t="s">
        <v>89</v>
      </c>
      <c r="D5" s="39" t="s">
        <v>60</v>
      </c>
      <c r="E5" s="39" t="s">
        <v>106</v>
      </c>
      <c r="F5" s="39" t="s">
        <v>179</v>
      </c>
      <c r="G5" s="39" t="s">
        <v>151</v>
      </c>
      <c r="H5" s="39" t="s">
        <v>152</v>
      </c>
      <c r="I5" s="51" t="s">
        <v>208</v>
      </c>
    </row>
    <row r="6" spans="1:9" s="3" customFormat="1">
      <c r="A6" s="113" t="s">
        <v>3308</v>
      </c>
      <c r="B6" s="12" t="s">
        <v>21</v>
      </c>
      <c r="C6" s="114" t="s">
        <v>3308</v>
      </c>
      <c r="D6" s="12" t="s">
        <v>19</v>
      </c>
      <c r="E6" s="114" t="s">
        <v>3308</v>
      </c>
      <c r="F6" s="12" t="s">
        <v>202</v>
      </c>
      <c r="G6" s="26" t="s">
        <v>19</v>
      </c>
      <c r="H6" s="26" t="s">
        <v>19</v>
      </c>
      <c r="I6" s="137" t="s">
        <v>3308</v>
      </c>
    </row>
    <row r="7" spans="1:9" s="4" customFormat="1" ht="20.25">
      <c r="A7" s="115" t="s">
        <v>3308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54" t="s">
        <v>44</v>
      </c>
      <c r="B8" s="118" t="s">
        <v>3308</v>
      </c>
      <c r="C8" s="118" t="s">
        <v>3308</v>
      </c>
      <c r="D8" s="94">
        <v>1.009615302312647E-2</v>
      </c>
      <c r="E8" s="118" t="s">
        <v>3308</v>
      </c>
      <c r="F8" s="72">
        <v>1676.39931</v>
      </c>
      <c r="G8" s="73">
        <f>IFERROR(F8/$F$8,0)</f>
        <v>1</v>
      </c>
      <c r="H8" s="73">
        <f>F8/'סכום נכסי הקרן'!$C$41</f>
        <v>5.4187117139140022E-3</v>
      </c>
      <c r="I8" s="118" t="s">
        <v>3308</v>
      </c>
    </row>
    <row r="9" spans="1:9">
      <c r="A9" s="88" t="s">
        <v>195</v>
      </c>
      <c r="B9" s="118" t="s">
        <v>3308</v>
      </c>
      <c r="C9" s="118" t="s">
        <v>3308</v>
      </c>
      <c r="D9" s="94">
        <v>1.009615302312647E-2</v>
      </c>
      <c r="E9" s="118" t="s">
        <v>3308</v>
      </c>
      <c r="F9" s="72">
        <v>1676.39931</v>
      </c>
      <c r="G9" s="73">
        <f t="shared" ref="G9:G19" si="0">IFERROR(F9/$F$8,0)</f>
        <v>1</v>
      </c>
      <c r="H9" s="73">
        <f>F9/'סכום נכסי הקרן'!$C$41</f>
        <v>5.4187117139140022E-3</v>
      </c>
      <c r="I9" s="118" t="s">
        <v>3308</v>
      </c>
    </row>
    <row r="10" spans="1:9">
      <c r="A10" s="68" t="s">
        <v>90</v>
      </c>
      <c r="B10" s="117" t="s">
        <v>3308</v>
      </c>
      <c r="C10" s="117" t="s">
        <v>3308</v>
      </c>
      <c r="D10" s="97">
        <v>1.4904636865017527E-2</v>
      </c>
      <c r="E10" s="117" t="s">
        <v>3308</v>
      </c>
      <c r="F10" s="66">
        <v>1135.5650000000001</v>
      </c>
      <c r="G10" s="67">
        <f t="shared" si="0"/>
        <v>0.67738336160493884</v>
      </c>
      <c r="H10" s="67">
        <f>F10/'סכום נכסי הקרן'!$C$41</f>
        <v>3.6705451563391269E-3</v>
      </c>
      <c r="I10" s="117" t="s">
        <v>3308</v>
      </c>
    </row>
    <row r="11" spans="1:9">
      <c r="A11" s="69" t="s">
        <v>3049</v>
      </c>
      <c r="B11" s="79">
        <v>45291</v>
      </c>
      <c r="C11" s="54" t="s">
        <v>3050</v>
      </c>
      <c r="D11" s="94">
        <v>8.8999999999999999E-3</v>
      </c>
      <c r="E11" s="70" t="s">
        <v>135</v>
      </c>
      <c r="F11" s="72">
        <v>167.577</v>
      </c>
      <c r="G11" s="73">
        <f t="shared" si="0"/>
        <v>9.9962460614470186E-2</v>
      </c>
      <c r="H11" s="73">
        <f>F11/'סכום נכסי הקרן'!$C$41</f>
        <v>5.4166775628329675E-4</v>
      </c>
      <c r="I11" s="54" t="s">
        <v>3051</v>
      </c>
    </row>
    <row r="12" spans="1:9">
      <c r="A12" s="69" t="s">
        <v>3052</v>
      </c>
      <c r="B12" s="79">
        <v>45291</v>
      </c>
      <c r="C12" s="54" t="s">
        <v>3050</v>
      </c>
      <c r="D12" s="94">
        <v>1.29E-2</v>
      </c>
      <c r="E12" s="70" t="s">
        <v>135</v>
      </c>
      <c r="F12" s="72">
        <v>574.05100000000004</v>
      </c>
      <c r="G12" s="73">
        <f t="shared" si="0"/>
        <v>0.34243094504733484</v>
      </c>
      <c r="H12" s="73">
        <f>F12/'סכום נכסי הקרן'!$C$41</f>
        <v>1.8555345731346353E-3</v>
      </c>
      <c r="I12" s="54" t="s">
        <v>3053</v>
      </c>
    </row>
    <row r="13" spans="1:9">
      <c r="A13" s="69" t="s">
        <v>3054</v>
      </c>
      <c r="B13" s="79">
        <v>45077</v>
      </c>
      <c r="C13" s="54" t="s">
        <v>3050</v>
      </c>
      <c r="D13" s="94">
        <v>2.0380138858811511E-2</v>
      </c>
      <c r="E13" s="70" t="s">
        <v>135</v>
      </c>
      <c r="F13" s="72">
        <v>393.93700000000001</v>
      </c>
      <c r="G13" s="73">
        <f t="shared" si="0"/>
        <v>0.23498995594313388</v>
      </c>
      <c r="H13" s="73">
        <f>F13/'סכום נכסי הקרן'!$C$41</f>
        <v>1.2733428269211949E-3</v>
      </c>
      <c r="I13" s="54" t="s">
        <v>3055</v>
      </c>
    </row>
    <row r="14" spans="1:9">
      <c r="A14" s="132" t="s">
        <v>3308</v>
      </c>
      <c r="B14" s="118" t="s">
        <v>3308</v>
      </c>
      <c r="C14" s="118" t="s">
        <v>3308</v>
      </c>
      <c r="D14" s="138" t="s">
        <v>3308</v>
      </c>
      <c r="E14" s="118" t="s">
        <v>3308</v>
      </c>
      <c r="F14" s="118" t="s">
        <v>3308</v>
      </c>
      <c r="G14" s="118" t="s">
        <v>3308</v>
      </c>
      <c r="H14" s="118" t="s">
        <v>3308</v>
      </c>
      <c r="I14" s="118" t="s">
        <v>3308</v>
      </c>
    </row>
    <row r="15" spans="1:9">
      <c r="A15" s="68" t="s">
        <v>91</v>
      </c>
      <c r="B15" s="117" t="s">
        <v>3308</v>
      </c>
      <c r="C15" s="117" t="s">
        <v>3308</v>
      </c>
      <c r="D15" s="97">
        <v>0</v>
      </c>
      <c r="E15" s="117" t="s">
        <v>3308</v>
      </c>
      <c r="F15" s="66">
        <v>540.83430999999996</v>
      </c>
      <c r="G15" s="67">
        <f t="shared" si="0"/>
        <v>0.32261663839506111</v>
      </c>
      <c r="H15" s="67">
        <f>F15/'סכום נכסי הקרן'!$C$41</f>
        <v>1.7481665575748756E-3</v>
      </c>
      <c r="I15" s="117" t="s">
        <v>3308</v>
      </c>
    </row>
    <row r="16" spans="1:9">
      <c r="A16" s="69" t="s">
        <v>3056</v>
      </c>
      <c r="B16" s="79">
        <v>44377</v>
      </c>
      <c r="C16" s="54" t="s">
        <v>29</v>
      </c>
      <c r="D16" s="94">
        <v>0</v>
      </c>
      <c r="E16" s="70" t="s">
        <v>135</v>
      </c>
      <c r="F16" s="72">
        <v>14.83183</v>
      </c>
      <c r="G16" s="73">
        <f t="shared" si="0"/>
        <v>8.8474326561253473E-3</v>
      </c>
      <c r="H16" s="73">
        <f>F16/'סכום נכסי הקרן'!$C$41</f>
        <v>4.7941686971811699E-5</v>
      </c>
      <c r="I16" s="54" t="s">
        <v>3057</v>
      </c>
    </row>
    <row r="17" spans="1:9">
      <c r="A17" s="69" t="s">
        <v>3058</v>
      </c>
      <c r="B17" s="79">
        <v>44377</v>
      </c>
      <c r="C17" s="54" t="s">
        <v>29</v>
      </c>
      <c r="D17" s="94">
        <v>0</v>
      </c>
      <c r="E17" s="70" t="s">
        <v>135</v>
      </c>
      <c r="F17" s="72">
        <v>20.241479999999999</v>
      </c>
      <c r="G17" s="73">
        <f t="shared" si="0"/>
        <v>1.2074378627607523E-2</v>
      </c>
      <c r="H17" s="73">
        <f>F17/'סכום נכסי הקרן'!$C$41</f>
        <v>6.5427576907649767E-5</v>
      </c>
      <c r="I17" s="54" t="s">
        <v>3057</v>
      </c>
    </row>
    <row r="18" spans="1:9">
      <c r="A18" s="69" t="s">
        <v>3059</v>
      </c>
      <c r="B18" s="79">
        <v>44834</v>
      </c>
      <c r="C18" s="54" t="s">
        <v>29</v>
      </c>
      <c r="D18" s="94">
        <v>0</v>
      </c>
      <c r="E18" s="70" t="s">
        <v>135</v>
      </c>
      <c r="F18" s="72">
        <v>56.424999999999997</v>
      </c>
      <c r="G18" s="73">
        <f t="shared" si="0"/>
        <v>3.3658448594804061E-2</v>
      </c>
      <c r="H18" s="73">
        <f>F18/'סכום נכסי הקרן'!$C$41</f>
        <v>1.8238542967283705E-4</v>
      </c>
      <c r="I18" s="54" t="s">
        <v>3060</v>
      </c>
    </row>
    <row r="19" spans="1:9">
      <c r="A19" s="69" t="s">
        <v>3061</v>
      </c>
      <c r="B19" s="79">
        <v>45230</v>
      </c>
      <c r="C19" s="54" t="s">
        <v>29</v>
      </c>
      <c r="D19" s="94">
        <v>0</v>
      </c>
      <c r="E19" s="70" t="s">
        <v>135</v>
      </c>
      <c r="F19" s="72">
        <v>449.33600000000001</v>
      </c>
      <c r="G19" s="73">
        <f t="shared" si="0"/>
        <v>0.26803637851652423</v>
      </c>
      <c r="H19" s="73">
        <f>F19/'סכום נכסי הקרן'!$C$41</f>
        <v>1.4524118640225772E-3</v>
      </c>
      <c r="I19" s="54" t="s">
        <v>3062</v>
      </c>
    </row>
    <row r="20" spans="1:9" hidden="1">
      <c r="A20" s="88"/>
      <c r="B20" s="79"/>
      <c r="C20" s="54"/>
      <c r="D20" s="94"/>
      <c r="E20" s="54"/>
      <c r="F20" s="54"/>
      <c r="G20" s="73"/>
      <c r="H20" s="54"/>
      <c r="I20" s="54"/>
    </row>
    <row r="21" spans="1:9" hidden="1">
      <c r="A21" s="54"/>
      <c r="B21" s="79"/>
      <c r="C21" s="54"/>
      <c r="D21" s="94"/>
      <c r="E21" s="54"/>
      <c r="F21" s="54"/>
      <c r="G21" s="54"/>
      <c r="H21" s="54"/>
      <c r="I21" s="54"/>
    </row>
    <row r="22" spans="1:9" hidden="1">
      <c r="A22" s="54"/>
      <c r="B22" s="79"/>
      <c r="C22" s="54"/>
      <c r="D22" s="94"/>
      <c r="E22" s="54"/>
      <c r="F22" s="54"/>
      <c r="G22" s="54"/>
      <c r="H22" s="54"/>
      <c r="I22" s="54"/>
    </row>
    <row r="23" spans="1:9" hidden="1">
      <c r="A23" s="98"/>
      <c r="B23" s="79"/>
      <c r="C23" s="54"/>
      <c r="D23" s="94"/>
      <c r="E23" s="54"/>
      <c r="F23" s="54"/>
      <c r="G23" s="54"/>
      <c r="H23" s="54"/>
      <c r="I23" s="54"/>
    </row>
    <row r="24" spans="1:9" hidden="1">
      <c r="A24" s="98"/>
      <c r="B24" s="79"/>
      <c r="C24" s="54"/>
      <c r="D24" s="94"/>
      <c r="E24" s="54"/>
      <c r="F24" s="54"/>
      <c r="G24" s="54"/>
      <c r="H24" s="54"/>
      <c r="I24" s="54"/>
    </row>
    <row r="25" spans="1:9" hidden="1">
      <c r="A25" s="54"/>
      <c r="B25" s="79"/>
      <c r="C25" s="54"/>
      <c r="D25" s="94"/>
      <c r="E25" s="54"/>
      <c r="F25" s="54"/>
      <c r="G25" s="54"/>
      <c r="H25" s="54"/>
      <c r="I25" s="54"/>
    </row>
    <row r="26" spans="1:9" hidden="1">
      <c r="A26" s="54"/>
      <c r="B26" s="79"/>
      <c r="C26" s="54"/>
      <c r="D26" s="94"/>
      <c r="E26" s="54"/>
      <c r="F26" s="54"/>
      <c r="G26" s="54"/>
      <c r="H26" s="54"/>
      <c r="I26" s="54"/>
    </row>
    <row r="27" spans="1:9" hidden="1">
      <c r="A27" s="54"/>
      <c r="B27" s="79"/>
      <c r="C27" s="54"/>
      <c r="D27" s="94"/>
      <c r="E27" s="54"/>
      <c r="F27" s="54"/>
      <c r="G27" s="54"/>
      <c r="H27" s="54"/>
      <c r="I27" s="54"/>
    </row>
    <row r="28" spans="1:9" hidden="1">
      <c r="A28" s="54"/>
      <c r="B28" s="79"/>
      <c r="C28" s="54"/>
      <c r="D28" s="94"/>
      <c r="E28" s="54"/>
      <c r="F28" s="54"/>
      <c r="G28" s="54"/>
      <c r="H28" s="54"/>
      <c r="I28" s="54"/>
    </row>
    <row r="29" spans="1:9" hidden="1">
      <c r="A29" s="54"/>
      <c r="B29" s="79"/>
      <c r="C29" s="54"/>
      <c r="D29" s="94"/>
      <c r="E29" s="54"/>
      <c r="F29" s="54"/>
      <c r="G29" s="54"/>
      <c r="H29" s="54"/>
      <c r="I29" s="54"/>
    </row>
    <row r="30" spans="1:9" hidden="1">
      <c r="A30" s="54"/>
      <c r="B30" s="79"/>
      <c r="C30" s="54"/>
      <c r="D30" s="94"/>
      <c r="E30" s="54"/>
      <c r="F30" s="54"/>
      <c r="G30" s="54"/>
      <c r="H30" s="54"/>
      <c r="I30" s="54"/>
    </row>
    <row r="31" spans="1:9" hidden="1">
      <c r="A31" s="54"/>
      <c r="B31" s="79"/>
      <c r="C31" s="54"/>
      <c r="D31" s="94"/>
      <c r="E31" s="54"/>
      <c r="F31" s="54"/>
      <c r="G31" s="54"/>
      <c r="H31" s="54"/>
      <c r="I31" s="54"/>
    </row>
    <row r="32" spans="1:9" hidden="1">
      <c r="A32" s="54"/>
      <c r="B32" s="79"/>
      <c r="C32" s="54"/>
      <c r="D32" s="94"/>
      <c r="E32" s="54"/>
      <c r="F32" s="54"/>
      <c r="G32" s="54"/>
      <c r="H32" s="54"/>
      <c r="I32" s="54"/>
    </row>
    <row r="33" spans="1:9" hidden="1">
      <c r="A33" s="54"/>
      <c r="B33" s="79"/>
      <c r="C33" s="54"/>
      <c r="D33" s="94"/>
      <c r="E33" s="54"/>
      <c r="F33" s="54"/>
      <c r="G33" s="54"/>
      <c r="H33" s="54"/>
      <c r="I33" s="54"/>
    </row>
    <row r="34" spans="1:9" hidden="1">
      <c r="A34" s="54"/>
      <c r="B34" s="79"/>
      <c r="C34" s="54"/>
      <c r="D34" s="94"/>
      <c r="E34" s="54"/>
      <c r="F34" s="54"/>
      <c r="G34" s="54"/>
      <c r="H34" s="54"/>
      <c r="I34" s="54"/>
    </row>
    <row r="35" spans="1:9" hidden="1">
      <c r="A35" s="54"/>
      <c r="B35" s="79"/>
      <c r="C35" s="54"/>
      <c r="D35" s="94"/>
      <c r="E35" s="54"/>
      <c r="F35" s="54"/>
      <c r="G35" s="54"/>
      <c r="H35" s="54"/>
      <c r="I35" s="54"/>
    </row>
    <row r="36" spans="1:9" hidden="1">
      <c r="A36" s="54"/>
      <c r="B36" s="79"/>
      <c r="C36" s="54"/>
      <c r="D36" s="94"/>
      <c r="E36" s="54"/>
      <c r="F36" s="54"/>
      <c r="G36" s="54"/>
      <c r="H36" s="54"/>
      <c r="I36" s="54"/>
    </row>
    <row r="37" spans="1:9" hidden="1">
      <c r="A37" s="54"/>
      <c r="B37" s="79"/>
      <c r="C37" s="54"/>
      <c r="D37" s="94"/>
      <c r="E37" s="54"/>
      <c r="F37" s="54"/>
      <c r="G37" s="54"/>
      <c r="H37" s="54"/>
      <c r="I37" s="54"/>
    </row>
    <row r="38" spans="1:9" hidden="1">
      <c r="A38" s="54"/>
      <c r="B38" s="79"/>
      <c r="C38" s="54"/>
      <c r="D38" s="94"/>
      <c r="E38" s="54"/>
      <c r="F38" s="54"/>
      <c r="G38" s="54"/>
      <c r="H38" s="54"/>
      <c r="I38" s="54"/>
    </row>
    <row r="39" spans="1:9" hidden="1">
      <c r="A39" s="54"/>
      <c r="B39" s="79"/>
      <c r="C39" s="54"/>
      <c r="D39" s="94"/>
      <c r="E39" s="54"/>
      <c r="F39" s="54"/>
      <c r="G39" s="54"/>
      <c r="H39" s="54"/>
      <c r="I39" s="54"/>
    </row>
    <row r="40" spans="1:9" hidden="1">
      <c r="A40" s="54"/>
      <c r="B40" s="79"/>
      <c r="C40" s="54"/>
      <c r="D40" s="94"/>
      <c r="E40" s="54"/>
      <c r="F40" s="54"/>
      <c r="G40" s="54"/>
      <c r="H40" s="54"/>
      <c r="I40" s="54"/>
    </row>
    <row r="41" spans="1:9" hidden="1">
      <c r="A41" s="54"/>
      <c r="B41" s="79"/>
      <c r="C41" s="54"/>
      <c r="D41" s="94"/>
      <c r="E41" s="54"/>
      <c r="F41" s="54"/>
      <c r="G41" s="54"/>
      <c r="H41" s="54"/>
      <c r="I41" s="54"/>
    </row>
    <row r="42" spans="1:9" hidden="1">
      <c r="A42" s="54"/>
      <c r="B42" s="79"/>
      <c r="C42" s="54"/>
      <c r="D42" s="94"/>
      <c r="E42" s="54"/>
      <c r="F42" s="54"/>
      <c r="G42" s="54"/>
      <c r="H42" s="54"/>
      <c r="I42" s="54"/>
    </row>
    <row r="43" spans="1:9" hidden="1">
      <c r="A43" s="54"/>
      <c r="B43" s="79"/>
      <c r="C43" s="54"/>
      <c r="D43" s="94"/>
      <c r="E43" s="54"/>
      <c r="F43" s="54"/>
      <c r="G43" s="54"/>
      <c r="H43" s="54"/>
      <c r="I43" s="54"/>
    </row>
    <row r="44" spans="1:9" hidden="1">
      <c r="A44" s="54"/>
      <c r="B44" s="79"/>
      <c r="C44" s="54"/>
      <c r="D44" s="94"/>
      <c r="E44" s="54"/>
      <c r="F44" s="54"/>
      <c r="G44" s="54"/>
      <c r="H44" s="54"/>
      <c r="I44" s="54"/>
    </row>
    <row r="45" spans="1:9" hidden="1">
      <c r="A45" s="54"/>
      <c r="B45" s="79"/>
      <c r="C45" s="54"/>
      <c r="D45" s="94"/>
      <c r="E45" s="54"/>
      <c r="F45" s="54"/>
      <c r="G45" s="54"/>
      <c r="H45" s="54"/>
      <c r="I45" s="54"/>
    </row>
    <row r="46" spans="1:9" hidden="1">
      <c r="A46" s="54"/>
      <c r="B46" s="79"/>
      <c r="C46" s="54"/>
      <c r="D46" s="94"/>
      <c r="E46" s="54"/>
      <c r="F46" s="54"/>
      <c r="G46" s="54"/>
      <c r="H46" s="54"/>
      <c r="I46" s="54"/>
    </row>
    <row r="47" spans="1:9" hidden="1">
      <c r="A47" s="54"/>
      <c r="B47" s="79"/>
      <c r="C47" s="54"/>
      <c r="D47" s="94"/>
      <c r="E47" s="54"/>
      <c r="F47" s="54"/>
      <c r="G47" s="54"/>
      <c r="H47" s="54"/>
      <c r="I47" s="54"/>
    </row>
    <row r="48" spans="1:9" hidden="1">
      <c r="A48" s="54"/>
      <c r="B48" s="79"/>
      <c r="C48" s="54"/>
      <c r="D48" s="94"/>
      <c r="E48" s="54"/>
      <c r="F48" s="54"/>
      <c r="G48" s="54"/>
      <c r="H48" s="54"/>
      <c r="I48" s="54"/>
    </row>
    <row r="49" spans="1:9" hidden="1">
      <c r="A49" s="54"/>
      <c r="B49" s="79"/>
      <c r="C49" s="54"/>
      <c r="D49" s="94"/>
      <c r="E49" s="54"/>
      <c r="F49" s="54"/>
      <c r="G49" s="54"/>
      <c r="H49" s="54"/>
      <c r="I49" s="54"/>
    </row>
    <row r="50" spans="1:9" hidden="1">
      <c r="A50" s="54"/>
      <c r="B50" s="79"/>
      <c r="C50" s="54"/>
      <c r="D50" s="94"/>
      <c r="E50" s="54"/>
      <c r="F50" s="54"/>
      <c r="G50" s="54"/>
      <c r="H50" s="54"/>
      <c r="I50" s="54"/>
    </row>
    <row r="51" spans="1:9" hidden="1">
      <c r="A51" s="54"/>
      <c r="B51" s="79"/>
      <c r="C51" s="54"/>
      <c r="D51" s="94"/>
      <c r="E51" s="54"/>
      <c r="F51" s="54"/>
      <c r="G51" s="54"/>
      <c r="H51" s="54"/>
      <c r="I51" s="54"/>
    </row>
    <row r="52" spans="1:9" hidden="1">
      <c r="A52" s="54"/>
      <c r="B52" s="79"/>
      <c r="C52" s="54"/>
      <c r="D52" s="94"/>
      <c r="E52" s="54"/>
      <c r="F52" s="54"/>
      <c r="G52" s="54"/>
      <c r="H52" s="54"/>
      <c r="I52" s="54"/>
    </row>
    <row r="53" spans="1:9" hidden="1">
      <c r="A53" s="54"/>
      <c r="B53" s="79"/>
      <c r="C53" s="54"/>
      <c r="D53" s="94"/>
      <c r="E53" s="54"/>
      <c r="F53" s="54"/>
      <c r="G53" s="54"/>
      <c r="H53" s="54"/>
      <c r="I53" s="54"/>
    </row>
    <row r="54" spans="1:9" hidden="1">
      <c r="A54" s="54"/>
      <c r="B54" s="79"/>
      <c r="C54" s="54"/>
      <c r="D54" s="94"/>
      <c r="E54" s="54"/>
      <c r="F54" s="54"/>
      <c r="G54" s="54"/>
      <c r="H54" s="54"/>
      <c r="I54" s="54"/>
    </row>
    <row r="55" spans="1:9" hidden="1">
      <c r="A55" s="54"/>
      <c r="B55" s="79"/>
      <c r="C55" s="54"/>
      <c r="D55" s="94"/>
      <c r="E55" s="54"/>
      <c r="F55" s="54"/>
      <c r="G55" s="54"/>
      <c r="H55" s="54"/>
      <c r="I55" s="54"/>
    </row>
    <row r="56" spans="1:9" hidden="1">
      <c r="A56" s="54"/>
      <c r="B56" s="79"/>
      <c r="C56" s="54"/>
      <c r="D56" s="94"/>
      <c r="E56" s="54"/>
      <c r="F56" s="54"/>
      <c r="G56" s="54"/>
      <c r="H56" s="54"/>
      <c r="I56" s="54"/>
    </row>
    <row r="57" spans="1:9" hidden="1">
      <c r="A57" s="54"/>
      <c r="B57" s="79"/>
      <c r="C57" s="54"/>
      <c r="D57" s="94"/>
      <c r="E57" s="54"/>
      <c r="F57" s="54"/>
      <c r="G57" s="54"/>
      <c r="H57" s="54"/>
      <c r="I57" s="54"/>
    </row>
    <row r="58" spans="1:9" hidden="1">
      <c r="A58" s="54"/>
      <c r="B58" s="79"/>
      <c r="C58" s="54"/>
      <c r="D58" s="94"/>
      <c r="E58" s="54"/>
      <c r="F58" s="54"/>
      <c r="G58" s="54"/>
      <c r="H58" s="54"/>
      <c r="I58" s="54"/>
    </row>
    <row r="59" spans="1:9" hidden="1">
      <c r="A59" s="54"/>
      <c r="B59" s="79"/>
      <c r="C59" s="54"/>
      <c r="D59" s="94"/>
      <c r="E59" s="54"/>
      <c r="F59" s="54"/>
      <c r="G59" s="54"/>
      <c r="H59" s="54"/>
      <c r="I59" s="54"/>
    </row>
    <row r="60" spans="1:9" hidden="1">
      <c r="A60" s="54"/>
      <c r="B60" s="79"/>
      <c r="C60" s="54"/>
      <c r="D60" s="94"/>
      <c r="E60" s="54"/>
      <c r="F60" s="54"/>
      <c r="G60" s="54"/>
      <c r="H60" s="54"/>
      <c r="I60" s="54"/>
    </row>
    <row r="61" spans="1:9" hidden="1">
      <c r="A61" s="54"/>
      <c r="B61" s="79"/>
      <c r="C61" s="54"/>
      <c r="D61" s="94"/>
      <c r="E61" s="54"/>
      <c r="F61" s="54"/>
      <c r="G61" s="54"/>
      <c r="H61" s="54"/>
      <c r="I61" s="54"/>
    </row>
    <row r="62" spans="1:9" hidden="1">
      <c r="A62" s="54"/>
      <c r="B62" s="79"/>
      <c r="C62" s="54"/>
      <c r="D62" s="94"/>
      <c r="E62" s="54"/>
      <c r="F62" s="54"/>
      <c r="G62" s="54"/>
      <c r="H62" s="54"/>
      <c r="I62" s="54"/>
    </row>
    <row r="63" spans="1:9" hidden="1">
      <c r="A63" s="54"/>
      <c r="B63" s="79"/>
      <c r="C63" s="54"/>
      <c r="D63" s="94"/>
      <c r="E63" s="54"/>
      <c r="F63" s="54"/>
      <c r="G63" s="54"/>
      <c r="H63" s="54"/>
      <c r="I63" s="54"/>
    </row>
    <row r="64" spans="1:9" hidden="1">
      <c r="A64" s="54"/>
      <c r="B64" s="79"/>
      <c r="C64" s="54"/>
      <c r="D64" s="94"/>
      <c r="E64" s="54"/>
      <c r="F64" s="54"/>
      <c r="G64" s="54"/>
      <c r="H64" s="54"/>
      <c r="I64" s="54"/>
    </row>
    <row r="65" spans="1:9" hidden="1">
      <c r="A65" s="54"/>
      <c r="B65" s="79"/>
      <c r="C65" s="54"/>
      <c r="D65" s="94"/>
      <c r="E65" s="54"/>
      <c r="F65" s="54"/>
      <c r="G65" s="54"/>
      <c r="H65" s="54"/>
      <c r="I65" s="54"/>
    </row>
    <row r="66" spans="1:9" hidden="1">
      <c r="A66" s="54"/>
      <c r="B66" s="79"/>
      <c r="C66" s="54"/>
      <c r="D66" s="94"/>
      <c r="E66" s="54"/>
      <c r="F66" s="54"/>
      <c r="G66" s="54"/>
      <c r="H66" s="54"/>
      <c r="I66" s="54"/>
    </row>
    <row r="67" spans="1:9" hidden="1">
      <c r="A67" s="54"/>
      <c r="B67" s="79"/>
      <c r="C67" s="54"/>
      <c r="D67" s="94"/>
      <c r="E67" s="54"/>
      <c r="F67" s="54"/>
      <c r="G67" s="54"/>
      <c r="H67" s="54"/>
      <c r="I67" s="54"/>
    </row>
    <row r="68" spans="1:9" hidden="1">
      <c r="A68" s="54"/>
      <c r="B68" s="79"/>
      <c r="C68" s="54"/>
      <c r="D68" s="94"/>
      <c r="E68" s="54"/>
      <c r="F68" s="54"/>
      <c r="G68" s="54"/>
      <c r="H68" s="54"/>
      <c r="I68" s="54"/>
    </row>
    <row r="69" spans="1:9" hidden="1">
      <c r="A69" s="54"/>
      <c r="B69" s="79"/>
      <c r="C69" s="54"/>
      <c r="D69" s="94"/>
      <c r="E69" s="54"/>
      <c r="F69" s="54"/>
      <c r="G69" s="54"/>
      <c r="H69" s="54"/>
      <c r="I69" s="54"/>
    </row>
    <row r="70" spans="1:9" hidden="1">
      <c r="A70" s="54"/>
      <c r="B70" s="79"/>
      <c r="C70" s="54"/>
      <c r="D70" s="94"/>
      <c r="E70" s="54"/>
      <c r="F70" s="54"/>
      <c r="G70" s="54"/>
      <c r="H70" s="54"/>
      <c r="I70" s="54"/>
    </row>
    <row r="71" spans="1:9" hidden="1">
      <c r="A71" s="54"/>
      <c r="B71" s="79"/>
      <c r="C71" s="54"/>
      <c r="D71" s="94"/>
      <c r="E71" s="54"/>
      <c r="F71" s="54"/>
      <c r="G71" s="54"/>
      <c r="H71" s="54"/>
      <c r="I71" s="54"/>
    </row>
    <row r="72" spans="1:9" hidden="1">
      <c r="A72" s="54"/>
      <c r="B72" s="79"/>
      <c r="C72" s="54"/>
      <c r="D72" s="94"/>
      <c r="E72" s="54"/>
      <c r="F72" s="54"/>
      <c r="G72" s="54"/>
      <c r="H72" s="54"/>
      <c r="I72" s="54"/>
    </row>
    <row r="73" spans="1:9" hidden="1">
      <c r="A73" s="54"/>
      <c r="B73" s="79"/>
      <c r="C73" s="54"/>
      <c r="D73" s="94"/>
      <c r="E73" s="54"/>
      <c r="F73" s="54"/>
      <c r="G73" s="54"/>
      <c r="H73" s="54"/>
      <c r="I73" s="54"/>
    </row>
    <row r="74" spans="1:9" hidden="1">
      <c r="A74" s="54"/>
      <c r="B74" s="79"/>
      <c r="C74" s="54"/>
      <c r="D74" s="94"/>
      <c r="E74" s="54"/>
      <c r="F74" s="54"/>
      <c r="G74" s="54"/>
      <c r="H74" s="54"/>
      <c r="I74" s="54"/>
    </row>
    <row r="75" spans="1:9" hidden="1">
      <c r="A75" s="54"/>
      <c r="B75" s="79"/>
      <c r="C75" s="54"/>
      <c r="D75" s="94"/>
      <c r="E75" s="54"/>
      <c r="F75" s="54"/>
      <c r="G75" s="54"/>
      <c r="H75" s="54"/>
      <c r="I75" s="54"/>
    </row>
    <row r="76" spans="1:9" hidden="1">
      <c r="A76" s="54"/>
      <c r="B76" s="79"/>
      <c r="C76" s="54"/>
      <c r="D76" s="94"/>
      <c r="E76" s="54"/>
      <c r="F76" s="54"/>
      <c r="G76" s="54"/>
      <c r="H76" s="54"/>
      <c r="I76" s="54"/>
    </row>
    <row r="77" spans="1:9" hidden="1">
      <c r="A77" s="54"/>
      <c r="B77" s="79"/>
      <c r="C77" s="54"/>
      <c r="D77" s="94"/>
      <c r="E77" s="54"/>
      <c r="F77" s="54"/>
      <c r="G77" s="54"/>
      <c r="H77" s="54"/>
      <c r="I77" s="54"/>
    </row>
    <row r="78" spans="1:9" hidden="1">
      <c r="A78" s="54"/>
      <c r="B78" s="79"/>
      <c r="C78" s="54"/>
      <c r="D78" s="94"/>
      <c r="E78" s="54"/>
      <c r="F78" s="54"/>
      <c r="G78" s="54"/>
      <c r="H78" s="54"/>
      <c r="I78" s="54"/>
    </row>
    <row r="79" spans="1:9" hidden="1">
      <c r="A79" s="54"/>
      <c r="B79" s="79"/>
      <c r="C79" s="54"/>
      <c r="D79" s="94"/>
      <c r="E79" s="54"/>
      <c r="F79" s="54"/>
      <c r="G79" s="54"/>
      <c r="H79" s="54"/>
      <c r="I79" s="54"/>
    </row>
    <row r="80" spans="1:9" hidden="1">
      <c r="A80" s="54"/>
      <c r="B80" s="79"/>
      <c r="C80" s="54"/>
      <c r="D80" s="94"/>
      <c r="E80" s="54"/>
      <c r="F80" s="54"/>
      <c r="G80" s="54"/>
      <c r="H80" s="54"/>
      <c r="I80" s="54"/>
    </row>
    <row r="81" spans="1:9" hidden="1">
      <c r="A81" s="54"/>
      <c r="B81" s="79"/>
      <c r="C81" s="54"/>
      <c r="D81" s="94"/>
      <c r="E81" s="54"/>
      <c r="F81" s="54"/>
      <c r="G81" s="54"/>
      <c r="H81" s="54"/>
      <c r="I81" s="54"/>
    </row>
    <row r="82" spans="1:9" hidden="1">
      <c r="A82" s="54"/>
      <c r="B82" s="79"/>
      <c r="C82" s="54"/>
      <c r="D82" s="94"/>
      <c r="E82" s="54"/>
      <c r="F82" s="54"/>
      <c r="G82" s="54"/>
      <c r="H82" s="54"/>
      <c r="I82" s="54"/>
    </row>
    <row r="83" spans="1:9" hidden="1">
      <c r="A83" s="54"/>
      <c r="B83" s="79"/>
      <c r="C83" s="54"/>
      <c r="D83" s="94"/>
      <c r="E83" s="54"/>
      <c r="F83" s="54"/>
      <c r="G83" s="54"/>
      <c r="H83" s="54"/>
      <c r="I83" s="54"/>
    </row>
    <row r="84" spans="1:9" hidden="1">
      <c r="A84" s="54"/>
      <c r="B84" s="79"/>
      <c r="C84" s="54"/>
      <c r="D84" s="94"/>
      <c r="E84" s="54"/>
      <c r="F84" s="54"/>
      <c r="G84" s="54"/>
      <c r="H84" s="54"/>
      <c r="I84" s="54"/>
    </row>
    <row r="85" spans="1:9" hidden="1">
      <c r="A85" s="54"/>
      <c r="B85" s="79"/>
      <c r="C85" s="54"/>
      <c r="D85" s="94"/>
      <c r="E85" s="54"/>
      <c r="F85" s="54"/>
      <c r="G85" s="54"/>
      <c r="H85" s="54"/>
      <c r="I85" s="54"/>
    </row>
    <row r="86" spans="1:9" hidden="1">
      <c r="A86" s="54"/>
      <c r="B86" s="79"/>
      <c r="C86" s="54"/>
      <c r="D86" s="94"/>
      <c r="E86" s="54"/>
      <c r="F86" s="54"/>
      <c r="G86" s="54"/>
      <c r="H86" s="54"/>
      <c r="I86" s="54"/>
    </row>
    <row r="87" spans="1:9" hidden="1">
      <c r="A87" s="54"/>
      <c r="B87" s="79"/>
      <c r="C87" s="54"/>
      <c r="D87" s="94"/>
      <c r="E87" s="54"/>
      <c r="F87" s="54"/>
      <c r="G87" s="54"/>
      <c r="H87" s="54"/>
      <c r="I87" s="54"/>
    </row>
    <row r="88" spans="1:9" hidden="1">
      <c r="A88" s="54"/>
      <c r="B88" s="79"/>
      <c r="C88" s="54"/>
      <c r="D88" s="94"/>
      <c r="E88" s="54"/>
      <c r="F88" s="54"/>
      <c r="G88" s="54"/>
      <c r="H88" s="54"/>
      <c r="I88" s="54"/>
    </row>
    <row r="89" spans="1:9" hidden="1">
      <c r="A89" s="54"/>
      <c r="B89" s="79"/>
      <c r="C89" s="54"/>
      <c r="D89" s="94"/>
      <c r="E89" s="54"/>
      <c r="F89" s="54"/>
      <c r="G89" s="54"/>
      <c r="H89" s="54"/>
      <c r="I89" s="54"/>
    </row>
    <row r="90" spans="1:9" hidden="1">
      <c r="A90" s="54"/>
      <c r="B90" s="79"/>
      <c r="C90" s="54"/>
      <c r="D90" s="94"/>
      <c r="E90" s="54"/>
      <c r="F90" s="54"/>
      <c r="G90" s="54"/>
      <c r="H90" s="54"/>
      <c r="I90" s="54"/>
    </row>
    <row r="91" spans="1:9" hidden="1">
      <c r="A91" s="54"/>
      <c r="B91" s="79"/>
      <c r="C91" s="54"/>
      <c r="D91" s="94"/>
      <c r="E91" s="54"/>
      <c r="F91" s="54"/>
      <c r="G91" s="54"/>
      <c r="H91" s="54"/>
      <c r="I91" s="54"/>
    </row>
    <row r="92" spans="1:9" hidden="1">
      <c r="A92" s="54"/>
      <c r="B92" s="79"/>
      <c r="C92" s="54"/>
      <c r="D92" s="94"/>
      <c r="E92" s="54"/>
      <c r="F92" s="54"/>
      <c r="G92" s="54"/>
      <c r="H92" s="54"/>
      <c r="I92" s="54"/>
    </row>
    <row r="93" spans="1:9" hidden="1">
      <c r="A93" s="54"/>
      <c r="B93" s="79"/>
      <c r="C93" s="54"/>
      <c r="D93" s="94"/>
      <c r="E93" s="54"/>
      <c r="F93" s="54"/>
      <c r="G93" s="54"/>
      <c r="H93" s="54"/>
      <c r="I93" s="54"/>
    </row>
    <row r="94" spans="1:9" hidden="1">
      <c r="A94" s="54"/>
      <c r="B94" s="79"/>
      <c r="C94" s="54"/>
      <c r="D94" s="94"/>
      <c r="E94" s="54"/>
      <c r="F94" s="54"/>
      <c r="G94" s="54"/>
      <c r="H94" s="54"/>
      <c r="I94" s="54"/>
    </row>
    <row r="95" spans="1:9" hidden="1">
      <c r="A95" s="54"/>
      <c r="B95" s="79"/>
      <c r="C95" s="54"/>
      <c r="D95" s="94"/>
      <c r="E95" s="54"/>
      <c r="F95" s="54"/>
      <c r="G95" s="54"/>
      <c r="H95" s="54"/>
      <c r="I95" s="54"/>
    </row>
    <row r="96" spans="1:9" hidden="1">
      <c r="A96" s="54"/>
      <c r="B96" s="79"/>
      <c r="C96" s="54"/>
      <c r="D96" s="94"/>
      <c r="E96" s="54"/>
      <c r="F96" s="54"/>
      <c r="G96" s="54"/>
      <c r="H96" s="54"/>
      <c r="I96" s="54"/>
    </row>
    <row r="97" spans="1:9" hidden="1">
      <c r="A97" s="54"/>
      <c r="B97" s="79"/>
      <c r="C97" s="54"/>
      <c r="D97" s="94"/>
      <c r="E97" s="54"/>
      <c r="F97" s="54"/>
      <c r="G97" s="54"/>
      <c r="H97" s="54"/>
      <c r="I97" s="54"/>
    </row>
    <row r="98" spans="1:9" hidden="1">
      <c r="A98" s="54"/>
      <c r="B98" s="79"/>
      <c r="C98" s="54"/>
      <c r="D98" s="9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hidden="1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 hidden="1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 hidden="1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 hidden="1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 hidden="1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 hidden="1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 hidden="1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 hidden="1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 hidden="1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 hidden="1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 hidden="1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 hidden="1">
      <c r="E120" s="3"/>
      <c r="F120" s="3"/>
      <c r="G120" s="3"/>
      <c r="H120" s="3"/>
    </row>
    <row r="121" spans="1:9" hidden="1">
      <c r="E121" s="3"/>
      <c r="F121" s="3"/>
      <c r="G121" s="3"/>
      <c r="H121" s="3"/>
    </row>
    <row r="122" spans="1:9" hidden="1">
      <c r="E122" s="3"/>
      <c r="F122" s="3"/>
      <c r="G122" s="3"/>
      <c r="H122" s="3"/>
    </row>
    <row r="123" spans="1:9" hidden="1">
      <c r="E123" s="3"/>
      <c r="F123" s="3"/>
      <c r="G123" s="3"/>
      <c r="H123" s="3"/>
    </row>
    <row r="124" spans="1:9" hidden="1">
      <c r="E124" s="3"/>
      <c r="F124" s="3"/>
      <c r="G124" s="3"/>
      <c r="H124" s="3"/>
    </row>
    <row r="125" spans="1:9" hidden="1">
      <c r="E125" s="3"/>
      <c r="F125" s="3"/>
      <c r="G125" s="3"/>
      <c r="H125" s="3"/>
    </row>
    <row r="126" spans="1:9" hidden="1">
      <c r="E126" s="3"/>
      <c r="F126" s="3"/>
      <c r="G126" s="3"/>
      <c r="H126" s="3"/>
    </row>
    <row r="127" spans="1:9" hidden="1">
      <c r="A127" s="1"/>
      <c r="B127" s="1"/>
      <c r="E127" s="3"/>
      <c r="F127" s="3"/>
      <c r="G127" s="3"/>
      <c r="H127" s="3"/>
    </row>
    <row r="128" spans="1:9" hidden="1">
      <c r="A128" s="1"/>
      <c r="B128" s="1"/>
      <c r="E128" s="3"/>
      <c r="F128" s="3"/>
      <c r="G128" s="3"/>
      <c r="H128" s="3"/>
    </row>
    <row r="129" spans="1:8" hidden="1">
      <c r="A129" s="1"/>
      <c r="B129" s="1"/>
      <c r="E129" s="3"/>
      <c r="F129" s="3"/>
      <c r="G129" s="3"/>
      <c r="H129" s="3"/>
    </row>
    <row r="130" spans="1:8" hidden="1">
      <c r="A130" s="1"/>
      <c r="B130" s="1"/>
      <c r="E130" s="3"/>
      <c r="F130" s="3"/>
      <c r="G130" s="3"/>
      <c r="H130" s="3"/>
    </row>
    <row r="131" spans="1:8" hidden="1">
      <c r="A131" s="1"/>
      <c r="B131" s="1"/>
      <c r="E131" s="3"/>
      <c r="F131" s="3"/>
      <c r="G131" s="3"/>
      <c r="H131" s="3"/>
    </row>
    <row r="132" spans="1:8" hidden="1">
      <c r="A132" s="1"/>
      <c r="B132" s="1"/>
      <c r="E132" s="3"/>
      <c r="F132" s="3"/>
      <c r="G132" s="3"/>
      <c r="H132" s="3"/>
    </row>
    <row r="133" spans="1:8" hidden="1">
      <c r="A133" s="1"/>
      <c r="B133" s="1"/>
      <c r="E133" s="3"/>
      <c r="F133" s="3"/>
      <c r="G133" s="3"/>
      <c r="H133" s="3"/>
    </row>
    <row r="134" spans="1:8" hidden="1">
      <c r="A134" s="1"/>
      <c r="B134" s="1"/>
      <c r="E134" s="3"/>
      <c r="F134" s="3"/>
      <c r="G134" s="3"/>
      <c r="H134" s="3"/>
    </row>
    <row r="135" spans="1:8" hidden="1">
      <c r="A135" s="1"/>
      <c r="B135" s="1"/>
      <c r="E135" s="3"/>
      <c r="F135" s="3"/>
      <c r="G135" s="3"/>
      <c r="H135" s="3"/>
    </row>
    <row r="136" spans="1:8" hidden="1">
      <c r="A136" s="1"/>
      <c r="B136" s="1"/>
      <c r="E136" s="3"/>
      <c r="F136" s="3"/>
      <c r="G136" s="3"/>
      <c r="H136" s="3"/>
    </row>
    <row r="137" spans="1:8" hidden="1">
      <c r="A137" s="1"/>
      <c r="B137" s="1"/>
      <c r="E137" s="3"/>
      <c r="F137" s="3"/>
      <c r="G137" s="3"/>
      <c r="H137" s="3"/>
    </row>
    <row r="138" spans="1:8" hidden="1">
      <c r="A138" s="1"/>
      <c r="B138" s="1"/>
      <c r="E138" s="3"/>
      <c r="F138" s="3"/>
      <c r="G138" s="3"/>
      <c r="H138" s="3"/>
    </row>
    <row r="139" spans="1:8" hidden="1">
      <c r="A139" s="1"/>
      <c r="B139" s="1"/>
      <c r="E139" s="3"/>
      <c r="F139" s="3"/>
      <c r="G139" s="3"/>
      <c r="H139" s="3"/>
    </row>
    <row r="140" spans="1:8" hidden="1">
      <c r="A140" s="1"/>
      <c r="B140" s="1"/>
      <c r="E140" s="3"/>
      <c r="F140" s="3"/>
      <c r="G140" s="3"/>
      <c r="H140" s="3"/>
    </row>
    <row r="141" spans="1:8" hidden="1">
      <c r="A141" s="1"/>
      <c r="B141" s="1"/>
      <c r="E141" s="3"/>
      <c r="F141" s="3"/>
      <c r="G141" s="3"/>
      <c r="H141" s="3"/>
    </row>
    <row r="142" spans="1:8" hidden="1">
      <c r="A142" s="1"/>
      <c r="B142" s="1"/>
      <c r="E142" s="3"/>
      <c r="F142" s="3"/>
      <c r="G142" s="3"/>
      <c r="H142" s="3"/>
    </row>
    <row r="143" spans="1:8" hidden="1">
      <c r="A143" s="1"/>
      <c r="B143" s="1"/>
      <c r="E143" s="3"/>
      <c r="F143" s="3"/>
      <c r="G143" s="3"/>
      <c r="H143" s="3"/>
    </row>
    <row r="144" spans="1:8" hidden="1">
      <c r="A144" s="1"/>
      <c r="B144" s="1"/>
      <c r="E144" s="3"/>
      <c r="F144" s="3"/>
      <c r="G144" s="3"/>
      <c r="H144" s="3"/>
    </row>
    <row r="145" spans="1:8" hidden="1">
      <c r="A145" s="1"/>
      <c r="B145" s="1"/>
      <c r="E145" s="3"/>
      <c r="F145" s="3"/>
      <c r="G145" s="3"/>
      <c r="H145" s="3"/>
    </row>
    <row r="146" spans="1:8" hidden="1">
      <c r="A146" s="1"/>
      <c r="B146" s="1"/>
      <c r="E146" s="3"/>
      <c r="F146" s="3"/>
      <c r="G146" s="3"/>
      <c r="H146" s="3"/>
    </row>
    <row r="147" spans="1:8" hidden="1">
      <c r="A147" s="1"/>
      <c r="B147" s="1"/>
      <c r="E147" s="3"/>
      <c r="F147" s="3"/>
      <c r="G147" s="3"/>
      <c r="H147" s="3"/>
    </row>
    <row r="148" spans="1:8" hidden="1">
      <c r="A148" s="1"/>
      <c r="B148" s="1"/>
      <c r="E148" s="3"/>
      <c r="F148" s="3"/>
      <c r="G148" s="3"/>
      <c r="H148" s="3"/>
    </row>
    <row r="149" spans="1:8" hidden="1">
      <c r="A149" s="1"/>
      <c r="B149" s="1"/>
      <c r="E149" s="3"/>
      <c r="F149" s="3"/>
      <c r="G149" s="3"/>
      <c r="H149" s="3"/>
    </row>
    <row r="150" spans="1:8" hidden="1">
      <c r="A150" s="1"/>
      <c r="B150" s="1"/>
      <c r="E150" s="3"/>
      <c r="F150" s="3"/>
      <c r="G150" s="3"/>
      <c r="H150" s="3"/>
    </row>
    <row r="151" spans="1:8" hidden="1">
      <c r="A151" s="1"/>
      <c r="B151" s="1"/>
      <c r="E151" s="3"/>
      <c r="F151" s="3"/>
      <c r="G151" s="3"/>
      <c r="H151" s="3"/>
    </row>
    <row r="152" spans="1:8" hidden="1">
      <c r="A152" s="1"/>
      <c r="B152" s="1"/>
      <c r="E152" s="3"/>
      <c r="F152" s="3"/>
      <c r="G152" s="3"/>
      <c r="H152" s="3"/>
    </row>
    <row r="153" spans="1:8" hidden="1">
      <c r="A153" s="1"/>
      <c r="B153" s="1"/>
      <c r="E153" s="3"/>
      <c r="F153" s="3"/>
      <c r="G153" s="3"/>
      <c r="H153" s="3"/>
    </row>
    <row r="154" spans="1:8" hidden="1">
      <c r="A154" s="1"/>
      <c r="B154" s="1"/>
      <c r="E154" s="3"/>
      <c r="F154" s="3"/>
      <c r="G154" s="3"/>
      <c r="H154" s="3"/>
    </row>
    <row r="155" spans="1:8" hidden="1">
      <c r="A155" s="1"/>
      <c r="B155" s="1"/>
      <c r="E155" s="3"/>
      <c r="F155" s="3"/>
      <c r="G155" s="3"/>
      <c r="H155" s="3"/>
    </row>
    <row r="156" spans="1:8" hidden="1">
      <c r="A156" s="1"/>
      <c r="B156" s="1"/>
      <c r="E156" s="3"/>
      <c r="F156" s="3"/>
      <c r="G156" s="3"/>
      <c r="H156" s="3"/>
    </row>
    <row r="157" spans="1:8" hidden="1">
      <c r="A157" s="1"/>
      <c r="B157" s="1"/>
      <c r="E157" s="3"/>
      <c r="F157" s="3"/>
      <c r="G157" s="3"/>
      <c r="H157" s="3"/>
    </row>
    <row r="158" spans="1:8" hidden="1">
      <c r="A158" s="1"/>
      <c r="B158" s="1"/>
      <c r="E158" s="3"/>
      <c r="F158" s="3"/>
      <c r="G158" s="3"/>
      <c r="H158" s="3"/>
    </row>
    <row r="159" spans="1:8" hidden="1">
      <c r="A159" s="1"/>
      <c r="B159" s="1"/>
      <c r="E159" s="3"/>
      <c r="F159" s="3"/>
      <c r="G159" s="3"/>
      <c r="H159" s="3"/>
    </row>
    <row r="160" spans="1:8" hidden="1">
      <c r="A160" s="1"/>
      <c r="B160" s="1"/>
      <c r="E160" s="3"/>
      <c r="F160" s="3"/>
      <c r="G160" s="3"/>
      <c r="H160" s="3"/>
    </row>
    <row r="161" spans="1:8" hidden="1">
      <c r="A161" s="1"/>
      <c r="B161" s="1"/>
      <c r="E161" s="3"/>
      <c r="F161" s="3"/>
      <c r="G161" s="3"/>
      <c r="H161" s="3"/>
    </row>
    <row r="162" spans="1:8" hidden="1">
      <c r="A162" s="1"/>
      <c r="B162" s="1"/>
      <c r="E162" s="3"/>
      <c r="F162" s="3"/>
      <c r="G162" s="3"/>
      <c r="H162" s="3"/>
    </row>
    <row r="163" spans="1:8" hidden="1">
      <c r="A163" s="1"/>
      <c r="B163" s="1"/>
      <c r="E163" s="3"/>
      <c r="F163" s="3"/>
      <c r="G163" s="3"/>
      <c r="H163" s="3"/>
    </row>
    <row r="164" spans="1:8" hidden="1">
      <c r="A164" s="1"/>
      <c r="B164" s="1"/>
      <c r="E164" s="3"/>
      <c r="F164" s="3"/>
      <c r="G164" s="3"/>
      <c r="H164" s="3"/>
    </row>
    <row r="165" spans="1:8" hidden="1">
      <c r="A165" s="1"/>
      <c r="B165" s="1"/>
      <c r="E165" s="3"/>
      <c r="F165" s="3"/>
      <c r="G165" s="3"/>
      <c r="H165" s="3"/>
    </row>
    <row r="166" spans="1:8" hidden="1">
      <c r="A166" s="1"/>
      <c r="B166" s="1"/>
      <c r="E166" s="3"/>
      <c r="F166" s="3"/>
      <c r="G166" s="3"/>
      <c r="H166" s="3"/>
    </row>
    <row r="167" spans="1:8" hidden="1">
      <c r="A167" s="1"/>
      <c r="B167" s="1"/>
      <c r="E167" s="3"/>
      <c r="F167" s="3"/>
      <c r="G167" s="3"/>
      <c r="H167" s="3"/>
    </row>
    <row r="168" spans="1:8" hidden="1">
      <c r="A168" s="1"/>
      <c r="B168" s="1"/>
      <c r="E168" s="3"/>
      <c r="F168" s="3"/>
      <c r="G168" s="3"/>
      <c r="H168" s="3"/>
    </row>
    <row r="169" spans="1:8" hidden="1">
      <c r="A169" s="1"/>
      <c r="B169" s="1"/>
      <c r="E169" s="3"/>
      <c r="F169" s="3"/>
      <c r="G169" s="3"/>
      <c r="H169" s="3"/>
    </row>
    <row r="170" spans="1:8" hidden="1">
      <c r="A170" s="1"/>
      <c r="B170" s="1"/>
      <c r="E170" s="3"/>
      <c r="F170" s="3"/>
      <c r="G170" s="3"/>
      <c r="H170" s="3"/>
    </row>
    <row r="171" spans="1:8" hidden="1">
      <c r="A171" s="1"/>
      <c r="B171" s="1"/>
      <c r="E171" s="3"/>
      <c r="F171" s="3"/>
      <c r="G171" s="3"/>
      <c r="H171" s="3"/>
    </row>
    <row r="172" spans="1:8" hidden="1">
      <c r="A172" s="1"/>
      <c r="B172" s="1"/>
      <c r="E172" s="3"/>
      <c r="F172" s="3"/>
      <c r="G172" s="3"/>
      <c r="H172" s="3"/>
    </row>
    <row r="173" spans="1:8" hidden="1">
      <c r="A173" s="1"/>
      <c r="B173" s="1"/>
      <c r="E173" s="3"/>
      <c r="F173" s="3"/>
      <c r="G173" s="3"/>
      <c r="H173" s="3"/>
    </row>
    <row r="174" spans="1:8" hidden="1">
      <c r="A174" s="1"/>
      <c r="B174" s="1"/>
      <c r="E174" s="3"/>
      <c r="F174" s="3"/>
      <c r="G174" s="3"/>
      <c r="H174" s="3"/>
    </row>
    <row r="175" spans="1:8" hidden="1">
      <c r="A175" s="1"/>
      <c r="B175" s="1"/>
      <c r="E175" s="3"/>
      <c r="F175" s="3"/>
      <c r="G175" s="3"/>
      <c r="H175" s="3"/>
    </row>
    <row r="176" spans="1:8" hidden="1">
      <c r="A176" s="1"/>
      <c r="B176" s="1"/>
      <c r="E176" s="3"/>
      <c r="F176" s="3"/>
      <c r="G176" s="3"/>
      <c r="H176" s="3"/>
    </row>
    <row r="177" spans="1:8" hidden="1">
      <c r="A177" s="1"/>
      <c r="B177" s="1"/>
      <c r="E177" s="3"/>
      <c r="F177" s="3"/>
      <c r="G177" s="3"/>
      <c r="H177" s="3"/>
    </row>
    <row r="178" spans="1:8" hidden="1">
      <c r="A178" s="1"/>
      <c r="B178" s="1"/>
      <c r="E178" s="3"/>
      <c r="F178" s="3"/>
      <c r="G178" s="3"/>
      <c r="H178" s="3"/>
    </row>
    <row r="179" spans="1:8" hidden="1">
      <c r="A179" s="1"/>
      <c r="B179" s="1"/>
      <c r="E179" s="3"/>
      <c r="F179" s="3"/>
      <c r="G179" s="3"/>
      <c r="H179" s="3"/>
    </row>
    <row r="180" spans="1:8" hidden="1">
      <c r="A180" s="1"/>
      <c r="B180" s="1"/>
      <c r="E180" s="3"/>
      <c r="F180" s="3"/>
      <c r="G180" s="3"/>
      <c r="H180" s="3"/>
    </row>
    <row r="181" spans="1:8" hidden="1">
      <c r="A181" s="1"/>
      <c r="B181" s="1"/>
      <c r="E181" s="3"/>
      <c r="F181" s="3"/>
      <c r="G181" s="3"/>
      <c r="H181" s="3"/>
    </row>
    <row r="182" spans="1:8" hidden="1">
      <c r="A182" s="1"/>
      <c r="B182" s="1"/>
      <c r="E182" s="3"/>
      <c r="F182" s="3"/>
      <c r="G182" s="3"/>
      <c r="H182" s="3"/>
    </row>
    <row r="183" spans="1:8" hidden="1">
      <c r="A183" s="1"/>
      <c r="B183" s="1"/>
      <c r="E183" s="3"/>
      <c r="F183" s="3"/>
      <c r="G183" s="3"/>
      <c r="H183" s="3"/>
    </row>
    <row r="184" spans="1:8" hidden="1">
      <c r="A184" s="1"/>
      <c r="B184" s="1"/>
      <c r="E184" s="3"/>
      <c r="F184" s="3"/>
      <c r="G184" s="3"/>
      <c r="H184" s="3"/>
    </row>
    <row r="185" spans="1:8" hidden="1">
      <c r="A185" s="1"/>
      <c r="B185" s="1"/>
      <c r="E185" s="3"/>
      <c r="F185" s="3"/>
      <c r="G185" s="3"/>
      <c r="H185" s="3"/>
    </row>
    <row r="186" spans="1:8" hidden="1">
      <c r="A186" s="1"/>
      <c r="B186" s="1"/>
      <c r="E186" s="3"/>
      <c r="F186" s="3"/>
      <c r="G186" s="3"/>
      <c r="H186" s="3"/>
    </row>
    <row r="187" spans="1:8" hidden="1">
      <c r="A187" s="1"/>
      <c r="B187" s="1"/>
      <c r="E187" s="3"/>
      <c r="F187" s="3"/>
      <c r="G187" s="3"/>
      <c r="H187" s="3"/>
    </row>
    <row r="188" spans="1:8" hidden="1">
      <c r="A188" s="1"/>
      <c r="B188" s="1"/>
      <c r="E188" s="3"/>
      <c r="F188" s="3"/>
      <c r="G188" s="3"/>
      <c r="H188" s="3"/>
    </row>
    <row r="189" spans="1:8" hidden="1">
      <c r="A189" s="1"/>
      <c r="B189" s="1"/>
      <c r="E189" s="3"/>
      <c r="F189" s="3"/>
      <c r="G189" s="3"/>
      <c r="H189" s="3"/>
    </row>
    <row r="190" spans="1:8" hidden="1">
      <c r="A190" s="1"/>
      <c r="B190" s="1"/>
      <c r="E190" s="3"/>
      <c r="F190" s="3"/>
      <c r="G190" s="3"/>
      <c r="H190" s="3"/>
    </row>
    <row r="191" spans="1:8" hidden="1">
      <c r="A191" s="1"/>
      <c r="B191" s="1"/>
      <c r="E191" s="3"/>
      <c r="F191" s="3"/>
      <c r="G191" s="3"/>
      <c r="H191" s="3"/>
    </row>
    <row r="192" spans="1:8" hidden="1">
      <c r="A192" s="1"/>
      <c r="B192" s="1"/>
      <c r="E192" s="3"/>
      <c r="F192" s="3"/>
      <c r="G192" s="3"/>
      <c r="H192" s="3"/>
    </row>
    <row r="193" spans="1:8" hidden="1">
      <c r="A193" s="1"/>
      <c r="B193" s="1"/>
      <c r="E193" s="3"/>
      <c r="F193" s="3"/>
      <c r="G193" s="3"/>
      <c r="H193" s="3"/>
    </row>
    <row r="194" spans="1:8" hidden="1">
      <c r="A194" s="1"/>
      <c r="B194" s="1"/>
      <c r="E194" s="3"/>
      <c r="F194" s="3"/>
      <c r="G194" s="3"/>
      <c r="H194" s="3"/>
    </row>
    <row r="195" spans="1:8" hidden="1">
      <c r="A195" s="1"/>
      <c r="B195" s="1"/>
      <c r="E195" s="3"/>
      <c r="F195" s="3"/>
      <c r="G195" s="3"/>
      <c r="H195" s="3"/>
    </row>
    <row r="196" spans="1:8" hidden="1">
      <c r="A196" s="1"/>
      <c r="B196" s="1"/>
      <c r="E196" s="3"/>
      <c r="F196" s="3"/>
      <c r="G196" s="3"/>
      <c r="H196" s="3"/>
    </row>
    <row r="197" spans="1:8" hidden="1">
      <c r="A197" s="1"/>
      <c r="B197" s="1"/>
      <c r="E197" s="3"/>
      <c r="F197" s="3"/>
      <c r="G197" s="3"/>
      <c r="H197" s="3"/>
    </row>
    <row r="198" spans="1:8" hidden="1">
      <c r="A198" s="1"/>
      <c r="B198" s="1"/>
      <c r="E198" s="3"/>
      <c r="F198" s="3"/>
      <c r="G198" s="3"/>
      <c r="H198" s="3"/>
    </row>
    <row r="199" spans="1:8" hidden="1">
      <c r="A199" s="1"/>
      <c r="B199" s="1"/>
      <c r="E199" s="3"/>
      <c r="F199" s="3"/>
      <c r="G199" s="3"/>
      <c r="H199" s="3"/>
    </row>
    <row r="200" spans="1:8" hidden="1">
      <c r="A200" s="1"/>
      <c r="B200" s="1"/>
      <c r="E200" s="3"/>
      <c r="F200" s="3"/>
      <c r="G200" s="3"/>
      <c r="H200" s="3"/>
    </row>
    <row r="201" spans="1:8" hidden="1">
      <c r="A201" s="1"/>
      <c r="B201" s="1"/>
      <c r="E201" s="3"/>
      <c r="F201" s="3"/>
      <c r="G201" s="3"/>
      <c r="H201" s="3"/>
    </row>
    <row r="202" spans="1:8" hidden="1">
      <c r="A202" s="1"/>
      <c r="B202" s="1"/>
      <c r="E202" s="3"/>
      <c r="F202" s="3"/>
      <c r="G202" s="3"/>
      <c r="H202" s="3"/>
    </row>
    <row r="203" spans="1:8" hidden="1">
      <c r="A203" s="1"/>
      <c r="B203" s="1"/>
      <c r="E203" s="3"/>
      <c r="F203" s="3"/>
      <c r="G203" s="3"/>
      <c r="H203" s="3"/>
    </row>
    <row r="204" spans="1:8" hidden="1">
      <c r="A204" s="1"/>
      <c r="B204" s="1"/>
      <c r="E204" s="3"/>
      <c r="F204" s="3"/>
      <c r="G204" s="3"/>
      <c r="H204" s="3"/>
    </row>
    <row r="205" spans="1:8" hidden="1">
      <c r="A205" s="1"/>
      <c r="B205" s="1"/>
      <c r="E205" s="3"/>
      <c r="F205" s="3"/>
      <c r="G205" s="3"/>
      <c r="H205" s="3"/>
    </row>
    <row r="206" spans="1:8" hidden="1">
      <c r="A206" s="1"/>
      <c r="B206" s="1"/>
      <c r="E206" s="3"/>
      <c r="F206" s="3"/>
      <c r="G206" s="3"/>
      <c r="H206" s="3"/>
    </row>
    <row r="207" spans="1:8" hidden="1">
      <c r="A207" s="1"/>
      <c r="B207" s="1"/>
      <c r="E207" s="3"/>
      <c r="F207" s="3"/>
      <c r="G207" s="3"/>
      <c r="H207" s="3"/>
    </row>
    <row r="208" spans="1:8" hidden="1">
      <c r="A208" s="1"/>
      <c r="B208" s="1"/>
      <c r="E208" s="3"/>
      <c r="F208" s="3"/>
      <c r="G208" s="3"/>
      <c r="H208" s="3"/>
    </row>
    <row r="209" spans="1:8" hidden="1">
      <c r="A209" s="1"/>
      <c r="B209" s="1"/>
      <c r="E209" s="3"/>
      <c r="F209" s="3"/>
      <c r="G209" s="3"/>
      <c r="H209" s="3"/>
    </row>
    <row r="210" spans="1:8" hidden="1">
      <c r="A210" s="1"/>
      <c r="B210" s="1"/>
      <c r="E210" s="3"/>
      <c r="F210" s="3"/>
      <c r="G210" s="3"/>
      <c r="H210" s="3"/>
    </row>
    <row r="211" spans="1:8" hidden="1">
      <c r="A211" s="1"/>
      <c r="B211" s="1"/>
      <c r="E211" s="3"/>
      <c r="F211" s="3"/>
      <c r="G211" s="3"/>
      <c r="H211" s="3"/>
    </row>
    <row r="212" spans="1:8" hidden="1">
      <c r="A212" s="1"/>
      <c r="B212" s="1"/>
      <c r="E212" s="3"/>
      <c r="F212" s="3"/>
      <c r="G212" s="3"/>
      <c r="H212" s="3"/>
    </row>
    <row r="213" spans="1:8" hidden="1">
      <c r="A213" s="1"/>
      <c r="B213" s="1"/>
      <c r="E213" s="3"/>
      <c r="F213" s="3"/>
      <c r="G213" s="3"/>
      <c r="H213" s="3"/>
    </row>
    <row r="214" spans="1:8" hidden="1">
      <c r="A214" s="1"/>
      <c r="B214" s="1"/>
      <c r="E214" s="3"/>
      <c r="F214" s="3"/>
      <c r="G214" s="3"/>
      <c r="H214" s="3"/>
    </row>
    <row r="215" spans="1:8" hidden="1">
      <c r="A215" s="1"/>
      <c r="B215" s="1"/>
      <c r="E215" s="3"/>
      <c r="F215" s="3"/>
      <c r="G215" s="3"/>
      <c r="H215" s="3"/>
    </row>
    <row r="216" spans="1:8" hidden="1">
      <c r="A216" s="1"/>
      <c r="B216" s="1"/>
      <c r="E216" s="3"/>
      <c r="F216" s="3"/>
      <c r="G216" s="3"/>
      <c r="H216" s="3"/>
    </row>
    <row r="217" spans="1:8" hidden="1">
      <c r="A217" s="1"/>
      <c r="B217" s="1"/>
      <c r="E217" s="3"/>
      <c r="F217" s="3"/>
      <c r="G217" s="3"/>
      <c r="H217" s="3"/>
    </row>
    <row r="218" spans="1:8" hidden="1">
      <c r="A218" s="1"/>
      <c r="B218" s="1"/>
      <c r="E218" s="3"/>
      <c r="F218" s="3"/>
      <c r="G218" s="3"/>
      <c r="H218" s="3"/>
    </row>
    <row r="219" spans="1:8" hidden="1">
      <c r="A219" s="1"/>
      <c r="B219" s="1"/>
      <c r="E219" s="3"/>
      <c r="F219" s="3"/>
      <c r="G219" s="3"/>
      <c r="H219" s="3"/>
    </row>
    <row r="220" spans="1:8" hidden="1">
      <c r="A220" s="1"/>
      <c r="B220" s="1"/>
      <c r="E220" s="3"/>
      <c r="F220" s="3"/>
      <c r="G220" s="3"/>
      <c r="H220" s="3"/>
    </row>
    <row r="221" spans="1:8" hidden="1">
      <c r="A221" s="1"/>
      <c r="B221" s="1"/>
      <c r="E221" s="3"/>
      <c r="F221" s="3"/>
      <c r="G221" s="3"/>
      <c r="H221" s="3"/>
    </row>
    <row r="222" spans="1:8" hidden="1">
      <c r="A222" s="1"/>
      <c r="B222" s="1"/>
      <c r="E222" s="3"/>
      <c r="F222" s="3"/>
      <c r="G222" s="3"/>
      <c r="H222" s="3"/>
    </row>
    <row r="223" spans="1:8" hidden="1">
      <c r="A223" s="1"/>
      <c r="B223" s="1"/>
      <c r="E223" s="3"/>
      <c r="F223" s="3"/>
      <c r="G223" s="3"/>
      <c r="H223" s="3"/>
    </row>
    <row r="224" spans="1:8" hidden="1">
      <c r="A224" s="1"/>
      <c r="B224" s="1"/>
      <c r="E224" s="3"/>
      <c r="F224" s="3"/>
      <c r="G224" s="3"/>
      <c r="H224" s="3"/>
    </row>
    <row r="225" spans="1:8" hidden="1">
      <c r="A225" s="1"/>
      <c r="B225" s="1"/>
      <c r="E225" s="3"/>
      <c r="F225" s="3"/>
      <c r="G225" s="3"/>
      <c r="H225" s="3"/>
    </row>
    <row r="226" spans="1:8" hidden="1">
      <c r="A226" s="1"/>
      <c r="B226" s="1"/>
      <c r="E226" s="3"/>
      <c r="F226" s="3"/>
      <c r="G226" s="3"/>
      <c r="H226" s="3"/>
    </row>
    <row r="227" spans="1:8" hidden="1">
      <c r="A227" s="1"/>
      <c r="B227" s="1"/>
      <c r="E227" s="3"/>
      <c r="F227" s="3"/>
      <c r="G227" s="3"/>
      <c r="H227" s="3"/>
    </row>
    <row r="228" spans="1:8" hidden="1">
      <c r="A228" s="1"/>
      <c r="B228" s="1"/>
      <c r="E228" s="3"/>
      <c r="F228" s="3"/>
      <c r="G228" s="3"/>
      <c r="H228" s="3"/>
    </row>
    <row r="229" spans="1:8" hidden="1">
      <c r="A229" s="1"/>
      <c r="B229" s="1"/>
      <c r="E229" s="3"/>
      <c r="F229" s="3"/>
      <c r="G229" s="3"/>
      <c r="H229" s="3"/>
    </row>
    <row r="230" spans="1:8" hidden="1">
      <c r="A230" s="1"/>
      <c r="B230" s="1"/>
      <c r="E230" s="3"/>
      <c r="F230" s="3"/>
      <c r="G230" s="3"/>
      <c r="H230" s="3"/>
    </row>
    <row r="231" spans="1:8" hidden="1">
      <c r="A231" s="1"/>
      <c r="B231" s="1"/>
      <c r="E231" s="3"/>
      <c r="F231" s="3"/>
      <c r="G231" s="3"/>
      <c r="H231" s="3"/>
    </row>
    <row r="232" spans="1:8" hidden="1">
      <c r="A232" s="1"/>
      <c r="B232" s="1"/>
      <c r="E232" s="3"/>
      <c r="F232" s="3"/>
      <c r="G232" s="3"/>
      <c r="H232" s="3"/>
    </row>
    <row r="233" spans="1:8" hidden="1">
      <c r="A233" s="1"/>
      <c r="B233" s="1"/>
      <c r="E233" s="3"/>
      <c r="F233" s="3"/>
      <c r="G233" s="3"/>
      <c r="H233" s="3"/>
    </row>
    <row r="234" spans="1:8" hidden="1">
      <c r="A234" s="1"/>
      <c r="B234" s="1"/>
      <c r="E234" s="3"/>
      <c r="F234" s="3"/>
      <c r="G234" s="3"/>
      <c r="H234" s="3"/>
    </row>
    <row r="235" spans="1:8" hidden="1">
      <c r="A235" s="1"/>
      <c r="B235" s="1"/>
      <c r="E235" s="3"/>
      <c r="F235" s="3"/>
      <c r="G235" s="3"/>
      <c r="H235" s="3"/>
    </row>
    <row r="236" spans="1:8" hidden="1">
      <c r="A236" s="1"/>
      <c r="B236" s="1"/>
      <c r="E236" s="3"/>
      <c r="F236" s="3"/>
      <c r="G236" s="3"/>
      <c r="H236" s="3"/>
    </row>
    <row r="237" spans="1:8" hidden="1">
      <c r="A237" s="1"/>
      <c r="B237" s="1"/>
      <c r="E237" s="3"/>
      <c r="F237" s="3"/>
      <c r="G237" s="3"/>
      <c r="H237" s="3"/>
    </row>
    <row r="238" spans="1:8" hidden="1">
      <c r="A238" s="1"/>
      <c r="B238" s="1"/>
      <c r="E238" s="3"/>
      <c r="F238" s="3"/>
      <c r="G238" s="3"/>
      <c r="H238" s="3"/>
    </row>
    <row r="239" spans="1:8" hidden="1">
      <c r="A239" s="1"/>
      <c r="B239" s="1"/>
      <c r="E239" s="3"/>
      <c r="F239" s="3"/>
      <c r="G239" s="3"/>
      <c r="H239" s="3"/>
    </row>
    <row r="240" spans="1:8" hidden="1">
      <c r="A240" s="1"/>
      <c r="B240" s="1"/>
      <c r="E240" s="3"/>
      <c r="F240" s="3"/>
      <c r="G240" s="3"/>
      <c r="H240" s="3"/>
    </row>
    <row r="241" spans="1:8" hidden="1">
      <c r="A241" s="1"/>
      <c r="B241" s="1"/>
      <c r="E241" s="3"/>
      <c r="F241" s="3"/>
      <c r="G241" s="3"/>
      <c r="H241" s="3"/>
    </row>
    <row r="242" spans="1:8" hidden="1">
      <c r="A242" s="1"/>
      <c r="B242" s="1"/>
      <c r="E242" s="3"/>
      <c r="F242" s="3"/>
      <c r="G242" s="3"/>
      <c r="H242" s="3"/>
    </row>
    <row r="243" spans="1:8" hidden="1">
      <c r="A243" s="1"/>
      <c r="B243" s="1"/>
      <c r="E243" s="3"/>
      <c r="F243" s="3"/>
      <c r="G243" s="3"/>
      <c r="H243" s="3"/>
    </row>
    <row r="244" spans="1:8" hidden="1">
      <c r="A244" s="1"/>
      <c r="B244" s="1"/>
      <c r="E244" s="3"/>
      <c r="F244" s="3"/>
      <c r="G244" s="3"/>
      <c r="H244" s="3"/>
    </row>
    <row r="245" spans="1:8" hidden="1">
      <c r="A245" s="1"/>
      <c r="B245" s="1"/>
      <c r="E245" s="3"/>
      <c r="F245" s="3"/>
      <c r="G245" s="3"/>
      <c r="H245" s="3"/>
    </row>
    <row r="246" spans="1:8" hidden="1">
      <c r="A246" s="1"/>
      <c r="B246" s="1"/>
      <c r="E246" s="3"/>
      <c r="F246" s="3"/>
      <c r="G246" s="3"/>
      <c r="H246" s="3"/>
    </row>
    <row r="247" spans="1:8" hidden="1">
      <c r="A247" s="1"/>
      <c r="B247" s="1"/>
      <c r="E247" s="3"/>
      <c r="F247" s="3"/>
      <c r="G247" s="3"/>
      <c r="H247" s="3"/>
    </row>
    <row r="248" spans="1:8" hidden="1">
      <c r="A248" s="1"/>
      <c r="B248" s="1"/>
      <c r="E248" s="3"/>
      <c r="F248" s="3"/>
      <c r="G248" s="3"/>
      <c r="H248" s="3"/>
    </row>
    <row r="249" spans="1:8" hidden="1">
      <c r="A249" s="1"/>
      <c r="B249" s="1"/>
      <c r="E249" s="3"/>
      <c r="F249" s="3"/>
      <c r="G249" s="3"/>
      <c r="H249" s="3"/>
    </row>
    <row r="250" spans="1:8" hidden="1">
      <c r="A250" s="1"/>
      <c r="B250" s="1"/>
      <c r="E250" s="3"/>
      <c r="F250" s="3"/>
      <c r="G250" s="3"/>
      <c r="H250" s="3"/>
    </row>
    <row r="251" spans="1:8" hidden="1">
      <c r="A251" s="1"/>
      <c r="B251" s="1"/>
      <c r="E251" s="3"/>
      <c r="F251" s="3"/>
      <c r="G251" s="3"/>
      <c r="H251" s="3"/>
    </row>
    <row r="252" spans="1:8" hidden="1">
      <c r="A252" s="1"/>
      <c r="B252" s="1"/>
      <c r="E252" s="3"/>
      <c r="F252" s="3"/>
      <c r="G252" s="3"/>
      <c r="H252" s="3"/>
    </row>
    <row r="253" spans="1:8" hidden="1">
      <c r="A253" s="1"/>
      <c r="B253" s="1"/>
      <c r="E253" s="3"/>
      <c r="F253" s="3"/>
      <c r="G253" s="3"/>
      <c r="H253" s="3"/>
    </row>
    <row r="254" spans="1:8" hidden="1">
      <c r="A254" s="1"/>
      <c r="B254" s="1"/>
      <c r="E254" s="3"/>
      <c r="F254" s="3"/>
      <c r="G254" s="3"/>
      <c r="H254" s="3"/>
    </row>
    <row r="255" spans="1:8" hidden="1">
      <c r="A255" s="1"/>
      <c r="B255" s="1"/>
      <c r="E255" s="3"/>
      <c r="F255" s="3"/>
      <c r="G255" s="3"/>
      <c r="H255" s="3"/>
    </row>
    <row r="256" spans="1:8" hidden="1">
      <c r="A256" s="1"/>
      <c r="B256" s="1"/>
      <c r="E256" s="3"/>
      <c r="F256" s="3"/>
      <c r="G256" s="3"/>
      <c r="H256" s="3"/>
    </row>
    <row r="257" spans="1:8" hidden="1">
      <c r="A257" s="1"/>
      <c r="B257" s="1"/>
      <c r="E257" s="3"/>
      <c r="F257" s="3"/>
      <c r="G257" s="3"/>
      <c r="H257" s="3"/>
    </row>
    <row r="258" spans="1:8" hidden="1">
      <c r="A258" s="1"/>
      <c r="B258" s="1"/>
      <c r="E258" s="3"/>
      <c r="F258" s="3"/>
      <c r="G258" s="3"/>
      <c r="H258" s="3"/>
    </row>
    <row r="259" spans="1:8" hidden="1">
      <c r="A259" s="1"/>
      <c r="B259" s="1"/>
      <c r="E259" s="3"/>
      <c r="F259" s="3"/>
      <c r="G259" s="3"/>
      <c r="H259" s="3"/>
    </row>
    <row r="260" spans="1:8" hidden="1">
      <c r="A260" s="1"/>
      <c r="B260" s="1"/>
      <c r="E260" s="3"/>
      <c r="F260" s="3"/>
      <c r="G260" s="3"/>
      <c r="H260" s="3"/>
    </row>
    <row r="261" spans="1:8" hidden="1">
      <c r="A261" s="1"/>
      <c r="B261" s="1"/>
      <c r="E261" s="3"/>
      <c r="F261" s="3"/>
      <c r="G261" s="3"/>
      <c r="H261" s="3"/>
    </row>
    <row r="262" spans="1:8" hidden="1">
      <c r="A262" s="1"/>
      <c r="B262" s="1"/>
      <c r="E262" s="3"/>
      <c r="F262" s="3"/>
      <c r="G262" s="3"/>
      <c r="H262" s="3"/>
    </row>
    <row r="263" spans="1:8" hidden="1">
      <c r="A263" s="1"/>
      <c r="B263" s="1"/>
      <c r="E263" s="3"/>
      <c r="F263" s="3"/>
      <c r="G263" s="3"/>
      <c r="H263" s="3"/>
    </row>
    <row r="264" spans="1:8" hidden="1">
      <c r="A264" s="1"/>
      <c r="B264" s="1"/>
      <c r="E264" s="3"/>
      <c r="F264" s="3"/>
      <c r="G264" s="3"/>
      <c r="H264" s="3"/>
    </row>
    <row r="265" spans="1:8" hidden="1">
      <c r="A265" s="1"/>
      <c r="B265" s="1"/>
      <c r="E265" s="3"/>
      <c r="F265" s="3"/>
      <c r="G265" s="3"/>
      <c r="H265" s="3"/>
    </row>
    <row r="266" spans="1:8" hidden="1">
      <c r="A266" s="1"/>
      <c r="B266" s="1"/>
      <c r="E266" s="3"/>
      <c r="F266" s="3"/>
      <c r="G266" s="3"/>
      <c r="H266" s="3"/>
    </row>
    <row r="267" spans="1:8" hidden="1">
      <c r="A267" s="1"/>
      <c r="B267" s="1"/>
      <c r="E267" s="3"/>
      <c r="F267" s="3"/>
      <c r="G267" s="3"/>
      <c r="H267" s="3"/>
    </row>
    <row r="268" spans="1:8" hidden="1">
      <c r="A268" s="1"/>
      <c r="B268" s="1"/>
      <c r="E268" s="3"/>
      <c r="F268" s="3"/>
      <c r="G268" s="3"/>
      <c r="H268" s="3"/>
    </row>
    <row r="269" spans="1:8" hidden="1">
      <c r="A269" s="1"/>
      <c r="B269" s="1"/>
      <c r="E269" s="3"/>
      <c r="F269" s="3"/>
      <c r="G269" s="3"/>
      <c r="H269" s="3"/>
    </row>
    <row r="270" spans="1:8" hidden="1">
      <c r="A270" s="1"/>
      <c r="B270" s="1"/>
      <c r="E270" s="3"/>
      <c r="F270" s="3"/>
      <c r="G270" s="3"/>
      <c r="H270" s="3"/>
    </row>
    <row r="271" spans="1:8" hidden="1">
      <c r="A271" s="1"/>
      <c r="B271" s="1"/>
      <c r="E271" s="3"/>
      <c r="F271" s="3"/>
      <c r="G271" s="3"/>
      <c r="H271" s="3"/>
    </row>
    <row r="272" spans="1:8" hidden="1">
      <c r="A272" s="1"/>
      <c r="B272" s="1"/>
      <c r="E272" s="3"/>
      <c r="F272" s="3"/>
      <c r="G272" s="3"/>
      <c r="H272" s="3"/>
    </row>
    <row r="273" spans="1:8" hidden="1">
      <c r="A273" s="1"/>
      <c r="B273" s="1"/>
      <c r="E273" s="3"/>
      <c r="F273" s="3"/>
      <c r="G273" s="3"/>
      <c r="H273" s="3"/>
    </row>
    <row r="274" spans="1:8" hidden="1">
      <c r="A274" s="1"/>
      <c r="B274" s="1"/>
      <c r="E274" s="3"/>
      <c r="F274" s="3"/>
      <c r="G274" s="3"/>
      <c r="H274" s="3"/>
    </row>
    <row r="275" spans="1:8" hidden="1">
      <c r="A275" s="1"/>
      <c r="B275" s="1"/>
      <c r="E275" s="3"/>
      <c r="F275" s="3"/>
      <c r="G275" s="3"/>
      <c r="H275" s="3"/>
    </row>
    <row r="276" spans="1:8" hidden="1">
      <c r="A276" s="1"/>
      <c r="B276" s="1"/>
      <c r="E276" s="3"/>
      <c r="F276" s="3"/>
      <c r="G276" s="3"/>
      <c r="H276" s="3"/>
    </row>
    <row r="277" spans="1:8" hidden="1">
      <c r="A277" s="1"/>
      <c r="B277" s="1"/>
      <c r="E277" s="3"/>
      <c r="F277" s="3"/>
      <c r="G277" s="3"/>
      <c r="H277" s="3"/>
    </row>
    <row r="278" spans="1:8" hidden="1">
      <c r="A278" s="1"/>
      <c r="B278" s="1"/>
      <c r="E278" s="3"/>
      <c r="F278" s="3"/>
      <c r="G278" s="3"/>
      <c r="H278" s="3"/>
    </row>
    <row r="279" spans="1:8" hidden="1">
      <c r="A279" s="1"/>
      <c r="B279" s="1"/>
      <c r="E279" s="3"/>
      <c r="F279" s="3"/>
      <c r="G279" s="3"/>
      <c r="H279" s="3"/>
    </row>
    <row r="280" spans="1:8" hidden="1">
      <c r="A280" s="1"/>
      <c r="B280" s="1"/>
      <c r="E280" s="3"/>
      <c r="F280" s="3"/>
      <c r="G280" s="3"/>
      <c r="H280" s="3"/>
    </row>
    <row r="281" spans="1:8" hidden="1">
      <c r="A281" s="1"/>
      <c r="B281" s="1"/>
      <c r="E281" s="3"/>
      <c r="F281" s="3"/>
      <c r="G281" s="3"/>
      <c r="H281" s="3"/>
    </row>
    <row r="282" spans="1:8" hidden="1">
      <c r="A282" s="1"/>
      <c r="B282" s="1"/>
      <c r="E282" s="3"/>
      <c r="F282" s="3"/>
      <c r="G282" s="3"/>
      <c r="H282" s="3"/>
    </row>
    <row r="283" spans="1:8" hidden="1">
      <c r="A283" s="1"/>
      <c r="B283" s="1"/>
      <c r="E283" s="3"/>
      <c r="F283" s="3"/>
      <c r="G283" s="3"/>
      <c r="H283" s="3"/>
    </row>
    <row r="284" spans="1:8" hidden="1">
      <c r="A284" s="1"/>
      <c r="B284" s="1"/>
      <c r="E284" s="3"/>
      <c r="F284" s="3"/>
      <c r="G284" s="3"/>
      <c r="H284" s="3"/>
    </row>
    <row r="285" spans="1:8" hidden="1">
      <c r="A285" s="1"/>
      <c r="B285" s="1"/>
      <c r="E285" s="3"/>
      <c r="F285" s="3"/>
      <c r="G285" s="3"/>
      <c r="H285" s="3"/>
    </row>
    <row r="286" spans="1:8" hidden="1">
      <c r="A286" s="1"/>
      <c r="B286" s="1"/>
      <c r="E286" s="3"/>
      <c r="F286" s="3"/>
      <c r="G286" s="3"/>
      <c r="H286" s="3"/>
    </row>
    <row r="287" spans="1:8" hidden="1">
      <c r="A287" s="1"/>
      <c r="B287" s="1"/>
      <c r="E287" s="3"/>
      <c r="F287" s="3"/>
      <c r="G287" s="3"/>
      <c r="H287" s="3"/>
    </row>
    <row r="288" spans="1:8" hidden="1">
      <c r="A288" s="1"/>
      <c r="B288" s="1"/>
      <c r="E288" s="3"/>
      <c r="F288" s="3"/>
      <c r="G288" s="3"/>
      <c r="H288" s="3"/>
    </row>
    <row r="289" spans="1:8" hidden="1">
      <c r="A289" s="1"/>
      <c r="B289" s="1"/>
      <c r="E289" s="3"/>
      <c r="F289" s="3"/>
      <c r="G289" s="3"/>
      <c r="H289" s="3"/>
    </row>
    <row r="290" spans="1:8" hidden="1">
      <c r="A290" s="1"/>
      <c r="B290" s="1"/>
      <c r="E290" s="3"/>
      <c r="F290" s="3"/>
      <c r="G290" s="3"/>
      <c r="H290" s="3"/>
    </row>
    <row r="291" spans="1:8" hidden="1">
      <c r="A291" s="1"/>
      <c r="B291" s="1"/>
      <c r="E291" s="3"/>
      <c r="F291" s="3"/>
      <c r="G291" s="3"/>
      <c r="H291" s="3"/>
    </row>
    <row r="292" spans="1:8" hidden="1">
      <c r="A292" s="1"/>
      <c r="B292" s="1"/>
      <c r="E292" s="3"/>
      <c r="F292" s="3"/>
      <c r="G292" s="3"/>
      <c r="H292" s="3"/>
    </row>
    <row r="293" spans="1:8" hidden="1">
      <c r="A293" s="1"/>
      <c r="B293" s="1"/>
      <c r="E293" s="3"/>
      <c r="F293" s="3"/>
      <c r="G293" s="3"/>
      <c r="H293" s="3"/>
    </row>
    <row r="294" spans="1:8" hidden="1">
      <c r="A294" s="1"/>
      <c r="B294" s="1"/>
      <c r="E294" s="3"/>
      <c r="F294" s="3"/>
      <c r="G294" s="3"/>
      <c r="H294" s="3"/>
    </row>
    <row r="295" spans="1:8" hidden="1">
      <c r="A295" s="1"/>
      <c r="B295" s="1"/>
      <c r="E295" s="3"/>
      <c r="F295" s="3"/>
      <c r="G295" s="3"/>
      <c r="H295" s="3"/>
    </row>
    <row r="296" spans="1:8" hidden="1">
      <c r="A296" s="1"/>
      <c r="B296" s="1"/>
      <c r="E296" s="3"/>
      <c r="F296" s="3"/>
      <c r="G296" s="3"/>
      <c r="H296" s="3"/>
    </row>
    <row r="297" spans="1:8" hidden="1">
      <c r="A297" s="1"/>
      <c r="B297" s="1"/>
      <c r="E297" s="3"/>
      <c r="F297" s="3"/>
      <c r="G297" s="3"/>
      <c r="H297" s="3"/>
    </row>
    <row r="298" spans="1:8" hidden="1">
      <c r="A298" s="1"/>
      <c r="B298" s="1"/>
      <c r="E298" s="3"/>
      <c r="F298" s="3"/>
      <c r="G298" s="3"/>
      <c r="H298" s="3"/>
    </row>
    <row r="299" spans="1:8" hidden="1">
      <c r="A299" s="1"/>
      <c r="B299" s="1"/>
      <c r="E299" s="3"/>
      <c r="F299" s="3"/>
      <c r="G299" s="3"/>
      <c r="H299" s="3"/>
    </row>
    <row r="300" spans="1:8" hidden="1">
      <c r="A300" s="1"/>
      <c r="B300" s="1"/>
      <c r="E300" s="3"/>
      <c r="F300" s="3"/>
      <c r="G300" s="3"/>
      <c r="H300" s="3"/>
    </row>
    <row r="301" spans="1:8" hidden="1">
      <c r="A301" s="1"/>
      <c r="B301" s="1"/>
      <c r="E301" s="3"/>
      <c r="F301" s="3"/>
      <c r="G301" s="3"/>
      <c r="H301" s="3"/>
    </row>
    <row r="302" spans="1:8" hidden="1">
      <c r="A302" s="1"/>
      <c r="B302" s="1"/>
      <c r="E302" s="3"/>
      <c r="F302" s="3"/>
      <c r="G302" s="3"/>
      <c r="H302" s="3"/>
    </row>
    <row r="303" spans="1:8" hidden="1">
      <c r="A303" s="1"/>
      <c r="B303" s="1"/>
      <c r="E303" s="3"/>
      <c r="F303" s="3"/>
      <c r="G303" s="3"/>
      <c r="H303" s="3"/>
    </row>
    <row r="304" spans="1:8" hidden="1">
      <c r="A304" s="1"/>
      <c r="B304" s="1"/>
      <c r="E304" s="3"/>
      <c r="F304" s="3"/>
      <c r="G304" s="3"/>
      <c r="H304" s="3"/>
    </row>
    <row r="305" spans="1:8" hidden="1">
      <c r="A305" s="1"/>
      <c r="B305" s="1"/>
      <c r="E305" s="3"/>
      <c r="F305" s="3"/>
      <c r="G305" s="3"/>
      <c r="H305" s="3"/>
    </row>
    <row r="306" spans="1:8" hidden="1">
      <c r="A306" s="1"/>
      <c r="B306" s="1"/>
      <c r="E306" s="3"/>
      <c r="F306" s="3"/>
      <c r="G306" s="3"/>
      <c r="H306" s="3"/>
    </row>
    <row r="307" spans="1:8" hidden="1">
      <c r="A307" s="1"/>
      <c r="B307" s="1"/>
      <c r="E307" s="3"/>
      <c r="F307" s="3"/>
      <c r="G307" s="3"/>
      <c r="H307" s="3"/>
    </row>
    <row r="308" spans="1:8" hidden="1">
      <c r="A308" s="1"/>
      <c r="B308" s="1"/>
      <c r="E308" s="3"/>
      <c r="F308" s="3"/>
      <c r="G308" s="3"/>
      <c r="H308" s="3"/>
    </row>
    <row r="309" spans="1:8" hidden="1">
      <c r="A309" s="1"/>
      <c r="B309" s="1"/>
      <c r="E309" s="3"/>
      <c r="F309" s="3"/>
      <c r="G309" s="3"/>
      <c r="H309" s="3"/>
    </row>
    <row r="310" spans="1:8" hidden="1">
      <c r="A310" s="1"/>
      <c r="B310" s="1"/>
      <c r="E310" s="3"/>
      <c r="F310" s="3"/>
      <c r="G310" s="3"/>
      <c r="H310" s="3"/>
    </row>
    <row r="311" spans="1:8" hidden="1">
      <c r="A311" s="1"/>
      <c r="B311" s="1"/>
      <c r="E311" s="3"/>
      <c r="F311" s="3"/>
      <c r="G311" s="3"/>
      <c r="H311" s="3"/>
    </row>
    <row r="312" spans="1:8" hidden="1">
      <c r="A312" s="1"/>
      <c r="B312" s="1"/>
      <c r="E312" s="3"/>
      <c r="F312" s="3"/>
      <c r="G312" s="3"/>
      <c r="H312" s="3"/>
    </row>
    <row r="313" spans="1:8" hidden="1">
      <c r="A313" s="1"/>
      <c r="B313" s="1"/>
      <c r="E313" s="3"/>
      <c r="F313" s="3"/>
      <c r="G313" s="3"/>
      <c r="H313" s="3"/>
    </row>
    <row r="314" spans="1:8" hidden="1">
      <c r="A314" s="1"/>
      <c r="B314" s="1"/>
      <c r="E314" s="3"/>
      <c r="F314" s="3"/>
      <c r="G314" s="3"/>
      <c r="H314" s="3"/>
    </row>
    <row r="315" spans="1:8" hidden="1">
      <c r="A315" s="1"/>
      <c r="B315" s="1"/>
      <c r="E315" s="3"/>
      <c r="F315" s="3"/>
      <c r="G315" s="3"/>
      <c r="H315" s="3"/>
    </row>
    <row r="316" spans="1:8" hidden="1">
      <c r="A316" s="1"/>
      <c r="B316" s="1"/>
      <c r="E316" s="3"/>
      <c r="F316" s="3"/>
      <c r="G316" s="3"/>
      <c r="H316" s="3"/>
    </row>
    <row r="317" spans="1:8" hidden="1">
      <c r="A317" s="1"/>
      <c r="B317" s="1"/>
      <c r="E317" s="3"/>
      <c r="F317" s="3"/>
      <c r="G317" s="3"/>
      <c r="H317" s="3"/>
    </row>
    <row r="318" spans="1:8" hidden="1">
      <c r="A318" s="1"/>
      <c r="B318" s="1"/>
      <c r="E318" s="3"/>
      <c r="F318" s="3"/>
      <c r="G318" s="3"/>
      <c r="H318" s="3"/>
    </row>
    <row r="319" spans="1:8" hidden="1">
      <c r="A319" s="1"/>
      <c r="B319" s="1"/>
      <c r="E319" s="3"/>
      <c r="F319" s="3"/>
      <c r="G319" s="3"/>
      <c r="H319" s="3"/>
    </row>
    <row r="320" spans="1:8" hidden="1">
      <c r="A320" s="1"/>
      <c r="B320" s="1"/>
      <c r="E320" s="3"/>
      <c r="F320" s="3"/>
      <c r="G320" s="3"/>
      <c r="H320" s="3"/>
    </row>
    <row r="321" spans="1:8" hidden="1">
      <c r="A321" s="1"/>
      <c r="B321" s="1"/>
      <c r="E321" s="3"/>
      <c r="F321" s="3"/>
      <c r="G321" s="3"/>
      <c r="H321" s="3"/>
    </row>
    <row r="322" spans="1:8" hidden="1">
      <c r="A322" s="1"/>
      <c r="B322" s="1"/>
      <c r="E322" s="3"/>
      <c r="F322" s="3"/>
      <c r="G322" s="3"/>
      <c r="H322" s="3"/>
    </row>
    <row r="323" spans="1:8" hidden="1">
      <c r="A323" s="1"/>
      <c r="B323" s="1"/>
      <c r="E323" s="3"/>
      <c r="F323" s="3"/>
      <c r="G323" s="3"/>
      <c r="H323" s="3"/>
    </row>
    <row r="324" spans="1:8" hidden="1">
      <c r="A324" s="1"/>
      <c r="B324" s="1"/>
      <c r="E324" s="3"/>
      <c r="F324" s="3"/>
      <c r="G324" s="3"/>
      <c r="H324" s="3"/>
    </row>
    <row r="325" spans="1:8" hidden="1">
      <c r="A325" s="1"/>
      <c r="B325" s="1"/>
      <c r="E325" s="3"/>
      <c r="F325" s="3"/>
      <c r="G325" s="3"/>
      <c r="H325" s="3"/>
    </row>
    <row r="326" spans="1:8" hidden="1">
      <c r="A326" s="1"/>
      <c r="B326" s="1"/>
      <c r="E326" s="3"/>
      <c r="F326" s="3"/>
      <c r="G326" s="3"/>
      <c r="H326" s="3"/>
    </row>
    <row r="327" spans="1:8" hidden="1">
      <c r="A327" s="1"/>
      <c r="B327" s="1"/>
      <c r="E327" s="3"/>
      <c r="F327" s="3"/>
      <c r="G327" s="3"/>
      <c r="H327" s="3"/>
    </row>
    <row r="328" spans="1:8" hidden="1">
      <c r="A328" s="1"/>
      <c r="B328" s="1"/>
      <c r="E328" s="3"/>
      <c r="F328" s="3"/>
      <c r="G328" s="3"/>
      <c r="H328" s="3"/>
    </row>
    <row r="329" spans="1:8" hidden="1">
      <c r="A329" s="1"/>
      <c r="B329" s="1"/>
      <c r="E329" s="3"/>
      <c r="F329" s="3"/>
      <c r="G329" s="3"/>
      <c r="H329" s="3"/>
    </row>
    <row r="330" spans="1:8" hidden="1">
      <c r="A330" s="1"/>
      <c r="B330" s="1"/>
      <c r="E330" s="3"/>
      <c r="F330" s="3"/>
      <c r="G330" s="3"/>
      <c r="H330" s="3"/>
    </row>
    <row r="331" spans="1:8" hidden="1">
      <c r="A331" s="1"/>
      <c r="B331" s="1"/>
      <c r="E331" s="3"/>
      <c r="F331" s="3"/>
      <c r="G331" s="3"/>
      <c r="H331" s="3"/>
    </row>
    <row r="332" spans="1:8" hidden="1">
      <c r="A332" s="1"/>
      <c r="B332" s="1"/>
      <c r="E332" s="3"/>
      <c r="F332" s="3"/>
      <c r="G332" s="3"/>
      <c r="H332" s="3"/>
    </row>
    <row r="333" spans="1:8" hidden="1">
      <c r="A333" s="1"/>
      <c r="B333" s="1"/>
      <c r="E333" s="3"/>
      <c r="F333" s="3"/>
      <c r="G333" s="3"/>
      <c r="H333" s="3"/>
    </row>
    <row r="334" spans="1:8" hidden="1">
      <c r="A334" s="1"/>
      <c r="B334" s="1"/>
      <c r="E334" s="3"/>
      <c r="F334" s="3"/>
      <c r="G334" s="3"/>
      <c r="H334" s="3"/>
    </row>
    <row r="335" spans="1:8" hidden="1">
      <c r="A335" s="1"/>
      <c r="B335" s="1"/>
      <c r="E335" s="3"/>
      <c r="F335" s="3"/>
      <c r="G335" s="3"/>
      <c r="H335" s="3"/>
    </row>
    <row r="336" spans="1:8" hidden="1">
      <c r="A336" s="1"/>
      <c r="B336" s="1"/>
      <c r="E336" s="3"/>
      <c r="F336" s="3"/>
      <c r="G336" s="3"/>
      <c r="H336" s="3"/>
    </row>
    <row r="337" spans="1:8" hidden="1">
      <c r="A337" s="1"/>
      <c r="B337" s="1"/>
      <c r="E337" s="3"/>
      <c r="F337" s="3"/>
      <c r="G337" s="3"/>
      <c r="H337" s="3"/>
    </row>
    <row r="338" spans="1:8" hidden="1">
      <c r="A338" s="1"/>
      <c r="B338" s="1"/>
      <c r="E338" s="3"/>
      <c r="F338" s="3"/>
      <c r="G338" s="3"/>
      <c r="H338" s="3"/>
    </row>
    <row r="339" spans="1:8" hidden="1">
      <c r="A339" s="1"/>
      <c r="B339" s="1"/>
      <c r="E339" s="3"/>
      <c r="F339" s="3"/>
      <c r="G339" s="3"/>
      <c r="H339" s="3"/>
    </row>
    <row r="340" spans="1:8" hidden="1">
      <c r="A340" s="1"/>
      <c r="B340" s="1"/>
      <c r="E340" s="3"/>
      <c r="F340" s="3"/>
      <c r="G340" s="3"/>
      <c r="H340" s="3"/>
    </row>
    <row r="341" spans="1:8" hidden="1">
      <c r="A341" s="1"/>
      <c r="B341" s="1"/>
      <c r="E341" s="3"/>
      <c r="F341" s="3"/>
      <c r="G341" s="3"/>
      <c r="H341" s="3"/>
    </row>
    <row r="342" spans="1:8" hidden="1">
      <c r="A342" s="1"/>
      <c r="B342" s="1"/>
      <c r="E342" s="3"/>
      <c r="F342" s="3"/>
      <c r="G342" s="3"/>
      <c r="H342" s="3"/>
    </row>
    <row r="343" spans="1:8" hidden="1">
      <c r="A343" s="1"/>
      <c r="B343" s="1"/>
      <c r="E343" s="3"/>
      <c r="F343" s="3"/>
      <c r="G343" s="3"/>
      <c r="H343" s="3"/>
    </row>
    <row r="344" spans="1:8" hidden="1">
      <c r="A344" s="1"/>
      <c r="B344" s="1"/>
      <c r="E344" s="3"/>
      <c r="F344" s="3"/>
      <c r="G344" s="3"/>
      <c r="H344" s="3"/>
    </row>
    <row r="345" spans="1:8" hidden="1">
      <c r="A345" s="1"/>
      <c r="B345" s="1"/>
      <c r="E345" s="3"/>
      <c r="F345" s="3"/>
      <c r="G345" s="3"/>
      <c r="H345" s="3"/>
    </row>
    <row r="346" spans="1:8" hidden="1">
      <c r="A346" s="1"/>
      <c r="B346" s="1"/>
      <c r="E346" s="3"/>
      <c r="F346" s="3"/>
      <c r="G346" s="3"/>
      <c r="H346" s="3"/>
    </row>
    <row r="347" spans="1:8" hidden="1">
      <c r="A347" s="1"/>
      <c r="B347" s="1"/>
      <c r="E347" s="3"/>
      <c r="F347" s="3"/>
      <c r="G347" s="3"/>
      <c r="H347" s="3"/>
    </row>
    <row r="348" spans="1:8" hidden="1">
      <c r="A348" s="1"/>
      <c r="B348" s="1"/>
      <c r="E348" s="3"/>
      <c r="F348" s="3"/>
      <c r="G348" s="3"/>
      <c r="H348" s="3"/>
    </row>
    <row r="349" spans="1:8" hidden="1">
      <c r="A349" s="1"/>
      <c r="B349" s="1"/>
      <c r="E349" s="3"/>
      <c r="F349" s="3"/>
      <c r="G349" s="3"/>
      <c r="H349" s="3"/>
    </row>
    <row r="350" spans="1:8" hidden="1">
      <c r="A350" s="1"/>
      <c r="B350" s="1"/>
      <c r="E350" s="3"/>
      <c r="F350" s="3"/>
      <c r="G350" s="3"/>
      <c r="H350" s="3"/>
    </row>
    <row r="351" spans="1:8" hidden="1">
      <c r="A351" s="1"/>
      <c r="B351" s="1"/>
      <c r="E351" s="3"/>
      <c r="F351" s="3"/>
      <c r="G351" s="3"/>
      <c r="H351" s="3"/>
    </row>
    <row r="352" spans="1:8" hidden="1">
      <c r="A352" s="1"/>
      <c r="B352" s="1"/>
      <c r="E352" s="3"/>
      <c r="F352" s="3"/>
      <c r="G352" s="3"/>
      <c r="H352" s="3"/>
    </row>
    <row r="353" spans="1:8" hidden="1">
      <c r="A353" s="1"/>
      <c r="B353" s="1"/>
      <c r="E353" s="3"/>
      <c r="F353" s="3"/>
      <c r="G353" s="3"/>
      <c r="H353" s="3"/>
    </row>
    <row r="354" spans="1:8" hidden="1">
      <c r="A354" s="1"/>
      <c r="B354" s="1"/>
      <c r="E354" s="3"/>
      <c r="F354" s="3"/>
      <c r="G354" s="3"/>
      <c r="H354" s="3"/>
    </row>
    <row r="355" spans="1:8" hidden="1">
      <c r="A355" s="1"/>
      <c r="B355" s="1"/>
      <c r="E355" s="3"/>
      <c r="F355" s="3"/>
      <c r="G355" s="3"/>
      <c r="H355" s="3"/>
    </row>
    <row r="356" spans="1:8" hidden="1">
      <c r="A356" s="1"/>
      <c r="B356" s="1"/>
      <c r="E356" s="3"/>
      <c r="F356" s="3"/>
      <c r="G356" s="3"/>
      <c r="H356" s="3"/>
    </row>
    <row r="357" spans="1:8" hidden="1">
      <c r="A357" s="1"/>
      <c r="B357" s="1"/>
      <c r="E357" s="3"/>
      <c r="F357" s="3"/>
      <c r="G357" s="3"/>
      <c r="H357" s="3"/>
    </row>
    <row r="358" spans="1:8" hidden="1">
      <c r="A358" s="1"/>
      <c r="B358" s="1"/>
      <c r="E358" s="3"/>
      <c r="F358" s="3"/>
      <c r="G358" s="3"/>
      <c r="H358" s="3"/>
    </row>
    <row r="359" spans="1:8" hidden="1">
      <c r="A359" s="1"/>
      <c r="B359" s="1"/>
      <c r="E359" s="3"/>
      <c r="F359" s="3"/>
      <c r="G359" s="3"/>
      <c r="H359" s="3"/>
    </row>
    <row r="360" spans="1:8" hidden="1">
      <c r="A360" s="1"/>
      <c r="B360" s="1"/>
      <c r="E360" s="3"/>
      <c r="F360" s="3"/>
      <c r="G360" s="3"/>
      <c r="H360" s="3"/>
    </row>
    <row r="361" spans="1:8" hidden="1">
      <c r="A361" s="1"/>
      <c r="B361" s="1"/>
      <c r="E361" s="3"/>
      <c r="F361" s="3"/>
      <c r="G361" s="3"/>
      <c r="H361" s="3"/>
    </row>
    <row r="362" spans="1:8" hidden="1">
      <c r="A362" s="1"/>
      <c r="B362" s="1"/>
      <c r="E362" s="3"/>
      <c r="F362" s="3"/>
      <c r="G362" s="3"/>
      <c r="H362" s="3"/>
    </row>
    <row r="363" spans="1:8" hidden="1">
      <c r="A363" s="1"/>
      <c r="B363" s="1"/>
      <c r="E363" s="3"/>
      <c r="F363" s="3"/>
      <c r="G363" s="3"/>
      <c r="H363" s="3"/>
    </row>
    <row r="364" spans="1:8" hidden="1">
      <c r="A364" s="1"/>
      <c r="B364" s="1"/>
      <c r="E364" s="3"/>
      <c r="F364" s="3"/>
      <c r="G364" s="3"/>
      <c r="H364" s="3"/>
    </row>
    <row r="365" spans="1:8" hidden="1">
      <c r="A365" s="1"/>
      <c r="B365" s="1"/>
      <c r="E365" s="3"/>
      <c r="F365" s="3"/>
      <c r="G365" s="3"/>
      <c r="H365" s="3"/>
    </row>
    <row r="366" spans="1:8" hidden="1">
      <c r="A366" s="1"/>
      <c r="B366" s="1"/>
      <c r="E366" s="3"/>
      <c r="F366" s="3"/>
      <c r="G366" s="3"/>
      <c r="H366" s="3"/>
    </row>
    <row r="367" spans="1:8" hidden="1">
      <c r="A367" s="1"/>
      <c r="B367" s="1"/>
      <c r="E367" s="3"/>
      <c r="F367" s="3"/>
      <c r="G367" s="3"/>
      <c r="H367" s="3"/>
    </row>
    <row r="368" spans="1:8" hidden="1">
      <c r="A368" s="1"/>
      <c r="B368" s="1"/>
      <c r="E368" s="3"/>
      <c r="F368" s="3"/>
      <c r="G368" s="3"/>
      <c r="H368" s="3"/>
    </row>
    <row r="369" spans="1:8" hidden="1">
      <c r="A369" s="1"/>
      <c r="B369" s="1"/>
      <c r="E369" s="3"/>
      <c r="F369" s="3"/>
      <c r="G369" s="3"/>
      <c r="H369" s="3"/>
    </row>
    <row r="370" spans="1:8" hidden="1">
      <c r="A370" s="1"/>
      <c r="B370" s="1"/>
      <c r="E370" s="3"/>
      <c r="F370" s="3"/>
      <c r="G370" s="3"/>
      <c r="H370" s="3"/>
    </row>
    <row r="371" spans="1:8" hidden="1">
      <c r="A371" s="1"/>
      <c r="B371" s="1"/>
      <c r="E371" s="3"/>
      <c r="F371" s="3"/>
      <c r="G371" s="3"/>
      <c r="H371" s="3"/>
    </row>
    <row r="372" spans="1:8" hidden="1">
      <c r="A372" s="1"/>
      <c r="B372" s="1"/>
      <c r="E372" s="3"/>
      <c r="F372" s="3"/>
      <c r="G372" s="3"/>
      <c r="H372" s="3"/>
    </row>
    <row r="373" spans="1:8" hidden="1">
      <c r="A373" s="1"/>
      <c r="B373" s="1"/>
      <c r="E373" s="3"/>
      <c r="F373" s="3"/>
      <c r="G373" s="3"/>
      <c r="H373" s="3"/>
    </row>
    <row r="374" spans="1:8" hidden="1">
      <c r="A374" s="1"/>
      <c r="B374" s="1"/>
      <c r="E374" s="3"/>
      <c r="F374" s="3"/>
      <c r="G374" s="3"/>
      <c r="H374" s="3"/>
    </row>
    <row r="375" spans="1:8" hidden="1">
      <c r="A375" s="1"/>
      <c r="B375" s="1"/>
      <c r="E375" s="3"/>
      <c r="F375" s="3"/>
      <c r="G375" s="3"/>
      <c r="H375" s="3"/>
    </row>
    <row r="376" spans="1:8" hidden="1">
      <c r="A376" s="1"/>
      <c r="B376" s="1"/>
      <c r="E376" s="3"/>
      <c r="F376" s="3"/>
      <c r="G376" s="3"/>
      <c r="H376" s="3"/>
    </row>
    <row r="377" spans="1:8" hidden="1">
      <c r="A377" s="1"/>
      <c r="B377" s="1"/>
      <c r="E377" s="3"/>
      <c r="F377" s="3"/>
      <c r="G377" s="3"/>
      <c r="H377" s="3"/>
    </row>
    <row r="378" spans="1:8" hidden="1">
      <c r="A378" s="1"/>
      <c r="B378" s="1"/>
      <c r="E378" s="3"/>
      <c r="F378" s="3"/>
      <c r="G378" s="3"/>
      <c r="H378" s="3"/>
    </row>
    <row r="379" spans="1:8" hidden="1">
      <c r="A379" s="1"/>
      <c r="B379" s="1"/>
      <c r="E379" s="3"/>
      <c r="F379" s="3"/>
      <c r="G379" s="3"/>
      <c r="H379" s="3"/>
    </row>
    <row r="380" spans="1:8" hidden="1">
      <c r="A380" s="1"/>
      <c r="B380" s="1"/>
      <c r="E380" s="3"/>
      <c r="F380" s="3"/>
      <c r="G380" s="3"/>
      <c r="H380" s="3"/>
    </row>
    <row r="381" spans="1:8" hidden="1">
      <c r="A381" s="1"/>
      <c r="B381" s="1"/>
      <c r="E381" s="3"/>
      <c r="F381" s="3"/>
      <c r="G381" s="3"/>
      <c r="H381" s="3"/>
    </row>
    <row r="382" spans="1:8" hidden="1">
      <c r="A382" s="1"/>
      <c r="B382" s="1"/>
      <c r="E382" s="3"/>
      <c r="F382" s="3"/>
      <c r="G382" s="3"/>
      <c r="H382" s="3"/>
    </row>
    <row r="383" spans="1:8" hidden="1">
      <c r="A383" s="1"/>
      <c r="B383" s="1"/>
      <c r="E383" s="3"/>
      <c r="F383" s="3"/>
      <c r="G383" s="3"/>
      <c r="H383" s="3"/>
    </row>
    <row r="384" spans="1:8" hidden="1">
      <c r="A384" s="1"/>
      <c r="B384" s="1"/>
      <c r="E384" s="3"/>
      <c r="F384" s="3"/>
      <c r="G384" s="3"/>
      <c r="H384" s="3"/>
    </row>
    <row r="385" spans="1:8" hidden="1">
      <c r="A385" s="1"/>
      <c r="B385" s="1"/>
      <c r="E385" s="3"/>
      <c r="F385" s="3"/>
      <c r="G385" s="3"/>
      <c r="H385" s="3"/>
    </row>
    <row r="386" spans="1:8" hidden="1">
      <c r="A386" s="1"/>
      <c r="B386" s="1"/>
      <c r="E386" s="3"/>
      <c r="F386" s="3"/>
      <c r="G386" s="3"/>
      <c r="H386" s="3"/>
    </row>
    <row r="387" spans="1:8" hidden="1">
      <c r="A387" s="1"/>
      <c r="B387" s="1"/>
      <c r="E387" s="3"/>
      <c r="F387" s="3"/>
      <c r="G387" s="3"/>
      <c r="H387" s="3"/>
    </row>
    <row r="388" spans="1:8" hidden="1">
      <c r="A388" s="1"/>
      <c r="B388" s="1"/>
      <c r="E388" s="3"/>
      <c r="F388" s="3"/>
      <c r="G388" s="3"/>
      <c r="H388" s="3"/>
    </row>
    <row r="389" spans="1:8" hidden="1">
      <c r="A389" s="1"/>
      <c r="B389" s="1"/>
      <c r="E389" s="3"/>
      <c r="F389" s="3"/>
      <c r="G389" s="3"/>
      <c r="H389" s="3"/>
    </row>
    <row r="390" spans="1:8" hidden="1">
      <c r="A390" s="1"/>
      <c r="B390" s="1"/>
      <c r="E390" s="3"/>
      <c r="F390" s="3"/>
      <c r="G390" s="3"/>
      <c r="H390" s="3"/>
    </row>
    <row r="391" spans="1:8" hidden="1">
      <c r="A391" s="1"/>
      <c r="B391" s="1"/>
      <c r="E391" s="3"/>
      <c r="F391" s="3"/>
      <c r="G391" s="3"/>
      <c r="H391" s="3"/>
    </row>
    <row r="392" spans="1:8" hidden="1">
      <c r="A392" s="1"/>
      <c r="B392" s="1"/>
      <c r="E392" s="3"/>
      <c r="F392" s="3"/>
      <c r="G392" s="3"/>
      <c r="H392" s="3"/>
    </row>
    <row r="393" spans="1:8" hidden="1">
      <c r="A393" s="1"/>
      <c r="B393" s="1"/>
      <c r="E393" s="3"/>
      <c r="F393" s="3"/>
      <c r="G393" s="3"/>
      <c r="H393" s="3"/>
    </row>
    <row r="394" spans="1:8" hidden="1">
      <c r="A394" s="1"/>
      <c r="B394" s="1"/>
      <c r="E394" s="3"/>
      <c r="F394" s="3"/>
      <c r="G394" s="3"/>
      <c r="H394" s="3"/>
    </row>
    <row r="395" spans="1:8" hidden="1">
      <c r="A395" s="1"/>
      <c r="B395" s="1"/>
      <c r="E395" s="3"/>
      <c r="F395" s="3"/>
      <c r="G395" s="3"/>
      <c r="H395" s="3"/>
    </row>
    <row r="396" spans="1:8" hidden="1">
      <c r="A396" s="1"/>
      <c r="B396" s="1"/>
      <c r="E396" s="3"/>
      <c r="F396" s="3"/>
      <c r="G396" s="3"/>
      <c r="H396" s="3"/>
    </row>
    <row r="397" spans="1:8" hidden="1">
      <c r="A397" s="1"/>
      <c r="B397" s="1"/>
      <c r="E397" s="3"/>
      <c r="F397" s="3"/>
      <c r="G397" s="3"/>
      <c r="H397" s="3"/>
    </row>
    <row r="398" spans="1:8" hidden="1">
      <c r="A398" s="1"/>
      <c r="B398" s="1"/>
      <c r="E398" s="3"/>
      <c r="F398" s="3"/>
      <c r="G398" s="3"/>
      <c r="H398" s="3"/>
    </row>
    <row r="399" spans="1:8" hidden="1">
      <c r="A399" s="1"/>
      <c r="B399" s="1"/>
      <c r="E399" s="3"/>
      <c r="F399" s="3"/>
      <c r="G399" s="3"/>
      <c r="H399" s="3"/>
    </row>
    <row r="400" spans="1:8" hidden="1">
      <c r="A400" s="1"/>
      <c r="B400" s="1"/>
      <c r="E400" s="3"/>
      <c r="F400" s="3"/>
      <c r="G400" s="3"/>
      <c r="H400" s="3"/>
    </row>
    <row r="401" spans="1:8" hidden="1">
      <c r="A401" s="1"/>
      <c r="B401" s="1"/>
      <c r="E401" s="3"/>
      <c r="F401" s="3"/>
      <c r="G401" s="3"/>
      <c r="H401" s="3"/>
    </row>
    <row r="402" spans="1:8" hidden="1">
      <c r="A402" s="1"/>
      <c r="B402" s="1"/>
      <c r="E402" s="3"/>
      <c r="F402" s="3"/>
      <c r="G402" s="3"/>
      <c r="H402" s="3"/>
    </row>
    <row r="403" spans="1:8" hidden="1">
      <c r="A403" s="1"/>
      <c r="B403" s="1"/>
      <c r="E403" s="3"/>
      <c r="F403" s="3"/>
      <c r="G403" s="3"/>
      <c r="H403" s="3"/>
    </row>
    <row r="404" spans="1:8" hidden="1">
      <c r="A404" s="1"/>
      <c r="B404" s="1"/>
      <c r="E404" s="3"/>
      <c r="F404" s="3"/>
      <c r="G404" s="3"/>
      <c r="H404" s="3"/>
    </row>
    <row r="405" spans="1:8" hidden="1">
      <c r="A405" s="1"/>
      <c r="B405" s="1"/>
      <c r="E405" s="3"/>
      <c r="F405" s="3"/>
      <c r="G405" s="3"/>
      <c r="H405" s="3"/>
    </row>
    <row r="406" spans="1:8" hidden="1">
      <c r="A406" s="1"/>
      <c r="B406" s="1"/>
      <c r="E406" s="3"/>
      <c r="F406" s="3"/>
      <c r="G406" s="3"/>
      <c r="H406" s="3"/>
    </row>
    <row r="407" spans="1:8" hidden="1">
      <c r="A407" s="1"/>
      <c r="B407" s="1"/>
      <c r="E407" s="3"/>
      <c r="F407" s="3"/>
      <c r="G407" s="3"/>
      <c r="H407" s="3"/>
    </row>
    <row r="408" spans="1:8" hidden="1">
      <c r="A408" s="1"/>
      <c r="B408" s="1"/>
      <c r="E408" s="3"/>
      <c r="F408" s="3"/>
      <c r="G408" s="3"/>
      <c r="H408" s="3"/>
    </row>
    <row r="409" spans="1:8" hidden="1">
      <c r="A409" s="1"/>
      <c r="B409" s="1"/>
      <c r="E409" s="3"/>
      <c r="F409" s="3"/>
      <c r="G409" s="3"/>
      <c r="H409" s="3"/>
    </row>
    <row r="410" spans="1:8" hidden="1">
      <c r="A410" s="1"/>
      <c r="B410" s="1"/>
      <c r="E410" s="3"/>
      <c r="F410" s="3"/>
      <c r="G410" s="3"/>
      <c r="H410" s="3"/>
    </row>
    <row r="411" spans="1:8" hidden="1">
      <c r="A411" s="1"/>
      <c r="B411" s="1"/>
      <c r="E411" s="3"/>
      <c r="F411" s="3"/>
      <c r="G411" s="3"/>
      <c r="H411" s="3"/>
    </row>
    <row r="412" spans="1:8" hidden="1">
      <c r="A412" s="1"/>
      <c r="B412" s="1"/>
      <c r="E412" s="3"/>
      <c r="F412" s="3"/>
      <c r="G412" s="3"/>
      <c r="H412" s="3"/>
    </row>
    <row r="413" spans="1:8" hidden="1">
      <c r="A413" s="1"/>
      <c r="B413" s="1"/>
      <c r="E413" s="3"/>
      <c r="F413" s="3"/>
      <c r="G413" s="3"/>
      <c r="H413" s="3"/>
    </row>
    <row r="414" spans="1:8" hidden="1">
      <c r="A414" s="1"/>
      <c r="B414" s="1"/>
      <c r="E414" s="3"/>
      <c r="F414" s="3"/>
      <c r="G414" s="3"/>
      <c r="H414" s="3"/>
    </row>
    <row r="415" spans="1:8" hidden="1">
      <c r="A415" s="1"/>
      <c r="B415" s="1"/>
      <c r="E415" s="3"/>
      <c r="F415" s="3"/>
      <c r="G415" s="3"/>
      <c r="H415" s="3"/>
    </row>
    <row r="416" spans="1:8" hidden="1">
      <c r="A416" s="1"/>
      <c r="B416" s="1"/>
      <c r="E416" s="3"/>
      <c r="F416" s="3"/>
      <c r="G416" s="3"/>
      <c r="H416" s="3"/>
    </row>
    <row r="417" spans="1:8" hidden="1">
      <c r="A417" s="1"/>
      <c r="B417" s="1"/>
      <c r="E417" s="3"/>
      <c r="F417" s="3"/>
      <c r="G417" s="3"/>
      <c r="H417" s="3"/>
    </row>
    <row r="418" spans="1:8" hidden="1">
      <c r="A418" s="1"/>
      <c r="B418" s="1"/>
      <c r="E418" s="3"/>
      <c r="F418" s="3"/>
      <c r="G418" s="3"/>
      <c r="H418" s="3"/>
    </row>
    <row r="419" spans="1:8" hidden="1">
      <c r="A419" s="1"/>
      <c r="B419" s="1"/>
      <c r="E419" s="3"/>
      <c r="F419" s="3"/>
      <c r="G419" s="3"/>
      <c r="H419" s="3"/>
    </row>
    <row r="420" spans="1:8" hidden="1">
      <c r="A420" s="1"/>
      <c r="B420" s="1"/>
      <c r="E420" s="3"/>
      <c r="F420" s="3"/>
      <c r="G420" s="3"/>
      <c r="H420" s="3"/>
    </row>
    <row r="421" spans="1:8" hidden="1">
      <c r="A421" s="1"/>
      <c r="B421" s="1"/>
      <c r="E421" s="3"/>
      <c r="F421" s="3"/>
      <c r="G421" s="3"/>
      <c r="H421" s="3"/>
    </row>
    <row r="422" spans="1:8" hidden="1">
      <c r="A422" s="1"/>
      <c r="B422" s="1"/>
      <c r="E422" s="3"/>
      <c r="F422" s="3"/>
      <c r="G422" s="3"/>
      <c r="H422" s="3"/>
    </row>
    <row r="423" spans="1:8" hidden="1">
      <c r="A423" s="1"/>
      <c r="B423" s="1"/>
      <c r="E423" s="3"/>
      <c r="F423" s="3"/>
      <c r="G423" s="3"/>
      <c r="H423" s="3"/>
    </row>
    <row r="424" spans="1:8" hidden="1">
      <c r="A424" s="1"/>
      <c r="B424" s="1"/>
      <c r="E424" s="3"/>
      <c r="F424" s="3"/>
      <c r="G424" s="3"/>
      <c r="H424" s="3"/>
    </row>
    <row r="425" spans="1:8" hidden="1">
      <c r="A425" s="1"/>
      <c r="B425" s="1"/>
      <c r="E425" s="3"/>
      <c r="F425" s="3"/>
      <c r="G425" s="3"/>
      <c r="H425" s="3"/>
    </row>
    <row r="426" spans="1:8" hidden="1">
      <c r="A426" s="1"/>
      <c r="B426" s="1"/>
      <c r="E426" s="3"/>
      <c r="F426" s="3"/>
      <c r="G426" s="3"/>
      <c r="H426" s="3"/>
    </row>
    <row r="427" spans="1:8" hidden="1">
      <c r="A427" s="1"/>
      <c r="B427" s="1"/>
      <c r="E427" s="3"/>
      <c r="F427" s="3"/>
      <c r="G427" s="3"/>
      <c r="H427" s="3"/>
    </row>
    <row r="428" spans="1:8" hidden="1">
      <c r="A428" s="1"/>
      <c r="B428" s="1"/>
      <c r="E428" s="3"/>
      <c r="F428" s="3"/>
      <c r="G428" s="3"/>
      <c r="H428" s="3"/>
    </row>
    <row r="429" spans="1:8" hidden="1">
      <c r="A429" s="1"/>
      <c r="B429" s="1"/>
      <c r="E429" s="3"/>
      <c r="F429" s="3"/>
      <c r="G429" s="3"/>
      <c r="H429" s="3"/>
    </row>
    <row r="430" spans="1:8" hidden="1">
      <c r="A430" s="1"/>
      <c r="B430" s="1"/>
      <c r="E430" s="3"/>
      <c r="F430" s="3"/>
      <c r="G430" s="3"/>
      <c r="H430" s="3"/>
    </row>
    <row r="431" spans="1:8" hidden="1">
      <c r="A431" s="1"/>
      <c r="B431" s="1"/>
      <c r="E431" s="3"/>
      <c r="F431" s="3"/>
      <c r="G431" s="3"/>
      <c r="H431" s="3"/>
    </row>
    <row r="432" spans="1:8" hidden="1">
      <c r="A432" s="1"/>
      <c r="B432" s="1"/>
      <c r="E432" s="3"/>
      <c r="F432" s="3"/>
      <c r="G432" s="3"/>
      <c r="H432" s="3"/>
    </row>
    <row r="433" spans="1:8" hidden="1">
      <c r="A433" s="1"/>
      <c r="B433" s="1"/>
      <c r="E433" s="3"/>
      <c r="F433" s="3"/>
      <c r="G433" s="3"/>
      <c r="H433" s="3"/>
    </row>
    <row r="434" spans="1:8" hidden="1">
      <c r="A434" s="1"/>
      <c r="B434" s="1"/>
      <c r="E434" s="3"/>
      <c r="F434" s="3"/>
      <c r="G434" s="3"/>
      <c r="H434" s="3"/>
    </row>
    <row r="435" spans="1:8" hidden="1">
      <c r="A435" s="1"/>
      <c r="B435" s="1"/>
      <c r="E435" s="3"/>
      <c r="F435" s="3"/>
      <c r="G435" s="3"/>
      <c r="H435" s="3"/>
    </row>
    <row r="436" spans="1:8" hidden="1">
      <c r="A436" s="1"/>
      <c r="B436" s="1"/>
      <c r="E436" s="3"/>
      <c r="F436" s="3"/>
      <c r="G436" s="3"/>
      <c r="H436" s="3"/>
    </row>
    <row r="437" spans="1:8" hidden="1">
      <c r="A437" s="1"/>
      <c r="B437" s="1"/>
      <c r="E437" s="3"/>
      <c r="F437" s="3"/>
      <c r="G437" s="3"/>
      <c r="H437" s="3"/>
    </row>
    <row r="438" spans="1:8" hidden="1">
      <c r="A438" s="1"/>
      <c r="B438" s="1"/>
      <c r="E438" s="3"/>
      <c r="F438" s="3"/>
      <c r="G438" s="3"/>
      <c r="H438" s="3"/>
    </row>
    <row r="439" spans="1:8" hidden="1">
      <c r="A439" s="1"/>
      <c r="B439" s="1"/>
      <c r="E439" s="3"/>
      <c r="F439" s="3"/>
      <c r="G439" s="3"/>
      <c r="H439" s="3"/>
    </row>
    <row r="440" spans="1:8" hidden="1">
      <c r="A440" s="1"/>
      <c r="B440" s="1"/>
      <c r="E440" s="3"/>
      <c r="F440" s="3"/>
      <c r="G440" s="3"/>
      <c r="H440" s="3"/>
    </row>
    <row r="441" spans="1:8" hidden="1">
      <c r="A441" s="1"/>
      <c r="B441" s="1"/>
      <c r="E441" s="3"/>
      <c r="F441" s="3"/>
      <c r="G441" s="3"/>
      <c r="H441" s="3"/>
    </row>
    <row r="442" spans="1:8" hidden="1">
      <c r="A442" s="1"/>
      <c r="B442" s="1"/>
      <c r="E442" s="3"/>
      <c r="F442" s="3"/>
      <c r="G442" s="3"/>
      <c r="H442" s="3"/>
    </row>
    <row r="443" spans="1:8" hidden="1">
      <c r="A443" s="1"/>
      <c r="B443" s="1"/>
      <c r="E443" s="3"/>
      <c r="F443" s="3"/>
      <c r="G443" s="3"/>
      <c r="H443" s="3"/>
    </row>
    <row r="444" spans="1:8" hidden="1">
      <c r="A444" s="1"/>
      <c r="B444" s="1"/>
      <c r="E444" s="3"/>
      <c r="F444" s="3"/>
      <c r="G444" s="3"/>
      <c r="H444" s="3"/>
    </row>
    <row r="445" spans="1:8" hidden="1">
      <c r="A445" s="1"/>
      <c r="B445" s="1"/>
      <c r="E445" s="3"/>
      <c r="F445" s="3"/>
      <c r="G445" s="3"/>
      <c r="H445" s="3"/>
    </row>
    <row r="446" spans="1:8" hidden="1">
      <c r="A446" s="1"/>
      <c r="B446" s="1"/>
      <c r="E446" s="3"/>
      <c r="F446" s="3"/>
      <c r="G446" s="3"/>
      <c r="H446" s="3"/>
    </row>
    <row r="447" spans="1:8" hidden="1">
      <c r="A447" s="1"/>
      <c r="B447" s="1"/>
      <c r="E447" s="3"/>
      <c r="F447" s="3"/>
      <c r="G447" s="3"/>
      <c r="H447" s="3"/>
    </row>
    <row r="448" spans="1:8" hidden="1">
      <c r="A448" s="1"/>
      <c r="B448" s="1"/>
      <c r="E448" s="3"/>
      <c r="F448" s="3"/>
      <c r="G448" s="3"/>
      <c r="H448" s="3"/>
    </row>
    <row r="449" spans="1:8" hidden="1">
      <c r="A449" s="1"/>
      <c r="B449" s="1"/>
      <c r="E449" s="3"/>
      <c r="F449" s="3"/>
      <c r="G449" s="3"/>
      <c r="H449" s="3"/>
    </row>
    <row r="450" spans="1:8" hidden="1">
      <c r="A450" s="1"/>
      <c r="B450" s="1"/>
      <c r="E450" s="3"/>
      <c r="F450" s="3"/>
      <c r="G450" s="3"/>
      <c r="H450" s="3"/>
    </row>
    <row r="451" spans="1:8" hidden="1">
      <c r="A451" s="1"/>
      <c r="B451" s="1"/>
      <c r="E451" s="3"/>
      <c r="F451" s="3"/>
      <c r="G451" s="3"/>
      <c r="H451" s="3"/>
    </row>
    <row r="452" spans="1:8" hidden="1">
      <c r="A452" s="1"/>
      <c r="B452" s="1"/>
      <c r="E452" s="3"/>
      <c r="F452" s="3"/>
      <c r="G452" s="3"/>
      <c r="H452" s="3"/>
    </row>
    <row r="453" spans="1:8" hidden="1">
      <c r="A453" s="1"/>
      <c r="B453" s="1"/>
      <c r="E453" s="3"/>
      <c r="F453" s="3"/>
      <c r="G453" s="3"/>
      <c r="H453" s="3"/>
    </row>
    <row r="454" spans="1:8" hidden="1">
      <c r="A454" s="1"/>
      <c r="B454" s="1"/>
      <c r="E454" s="3"/>
      <c r="F454" s="3"/>
      <c r="G454" s="3"/>
      <c r="H454" s="3"/>
    </row>
    <row r="455" spans="1:8" hidden="1">
      <c r="A455" s="1"/>
      <c r="B455" s="1"/>
      <c r="E455" s="3"/>
      <c r="F455" s="3"/>
      <c r="G455" s="3"/>
      <c r="H455" s="3"/>
    </row>
    <row r="456" spans="1:8" hidden="1">
      <c r="A456" s="1"/>
      <c r="B456" s="1"/>
      <c r="E456" s="3"/>
      <c r="F456" s="3"/>
      <c r="G456" s="3"/>
      <c r="H456" s="3"/>
    </row>
    <row r="457" spans="1:8" hidden="1">
      <c r="A457" s="1"/>
      <c r="B457" s="1"/>
      <c r="E457" s="3"/>
      <c r="F457" s="3"/>
      <c r="G457" s="3"/>
      <c r="H457" s="3"/>
    </row>
    <row r="458" spans="1:8" hidden="1">
      <c r="A458" s="1"/>
      <c r="B458" s="1"/>
      <c r="E458" s="3"/>
      <c r="F458" s="3"/>
      <c r="G458" s="3"/>
      <c r="H458" s="3"/>
    </row>
    <row r="459" spans="1:8" hidden="1">
      <c r="A459" s="1"/>
      <c r="B459" s="1"/>
      <c r="E459" s="3"/>
      <c r="F459" s="3"/>
      <c r="G459" s="3"/>
      <c r="H459" s="3"/>
    </row>
    <row r="460" spans="1:8" hidden="1">
      <c r="A460" s="1"/>
      <c r="B460" s="1"/>
      <c r="E460" s="3"/>
      <c r="F460" s="3"/>
      <c r="G460" s="3"/>
      <c r="H460" s="3"/>
    </row>
    <row r="461" spans="1:8" hidden="1">
      <c r="A461" s="1"/>
      <c r="B461" s="1"/>
      <c r="E461" s="3"/>
      <c r="F461" s="3"/>
      <c r="G461" s="3"/>
      <c r="H461" s="3"/>
    </row>
    <row r="462" spans="1:8" hidden="1">
      <c r="A462" s="1"/>
      <c r="B462" s="1"/>
      <c r="E462" s="3"/>
      <c r="F462" s="3"/>
      <c r="G462" s="3"/>
      <c r="H462" s="3"/>
    </row>
    <row r="463" spans="1:8" hidden="1">
      <c r="A463" s="1"/>
      <c r="B463" s="1"/>
      <c r="E463" s="3"/>
      <c r="F463" s="3"/>
      <c r="G463" s="3"/>
      <c r="H463" s="3"/>
    </row>
    <row r="464" spans="1:8" hidden="1">
      <c r="A464" s="1"/>
      <c r="B464" s="1"/>
      <c r="E464" s="3"/>
      <c r="F464" s="3"/>
      <c r="G464" s="3"/>
      <c r="H464" s="3"/>
    </row>
    <row r="465" spans="1:8" hidden="1">
      <c r="A465" s="1"/>
      <c r="B465" s="1"/>
      <c r="E465" s="3"/>
      <c r="F465" s="3"/>
      <c r="G465" s="3"/>
      <c r="H465" s="3"/>
    </row>
    <row r="466" spans="1:8" hidden="1">
      <c r="A466" s="1"/>
      <c r="B466" s="1"/>
      <c r="E466" s="3"/>
      <c r="F466" s="3"/>
      <c r="G466" s="3"/>
      <c r="H466" s="3"/>
    </row>
    <row r="467" spans="1:8" hidden="1">
      <c r="A467" s="1"/>
      <c r="B467" s="1"/>
      <c r="E467" s="3"/>
      <c r="F467" s="3"/>
      <c r="G467" s="3"/>
      <c r="H467" s="3"/>
    </row>
    <row r="468" spans="1:8" hidden="1">
      <c r="A468" s="1"/>
      <c r="B468" s="1"/>
      <c r="E468" s="3"/>
      <c r="F468" s="3"/>
      <c r="G468" s="3"/>
      <c r="H468" s="3"/>
    </row>
    <row r="469" spans="1:8" hidden="1">
      <c r="A469" s="1"/>
      <c r="B469" s="1"/>
      <c r="E469" s="3"/>
      <c r="F469" s="3"/>
      <c r="G469" s="3"/>
      <c r="H469" s="3"/>
    </row>
    <row r="470" spans="1:8" hidden="1">
      <c r="A470" s="1"/>
      <c r="B470" s="1"/>
      <c r="E470" s="3"/>
      <c r="F470" s="3"/>
      <c r="G470" s="3"/>
      <c r="H470" s="3"/>
    </row>
    <row r="471" spans="1:8" hidden="1">
      <c r="A471" s="1"/>
      <c r="B471" s="1"/>
      <c r="E471" s="3"/>
      <c r="F471" s="3"/>
      <c r="G471" s="3"/>
      <c r="H471" s="3"/>
    </row>
    <row r="472" spans="1:8" hidden="1">
      <c r="A472" s="1"/>
      <c r="B472" s="1"/>
      <c r="E472" s="3"/>
      <c r="F472" s="3"/>
      <c r="G472" s="3"/>
      <c r="H472" s="3"/>
    </row>
    <row r="473" spans="1:8" hidden="1">
      <c r="A473" s="1"/>
      <c r="B473" s="1"/>
      <c r="E473" s="3"/>
      <c r="F473" s="3"/>
      <c r="G473" s="3"/>
      <c r="H473" s="3"/>
    </row>
    <row r="474" spans="1:8" hidden="1">
      <c r="A474" s="1"/>
      <c r="B474" s="1"/>
      <c r="E474" s="3"/>
      <c r="F474" s="3"/>
      <c r="G474" s="3"/>
      <c r="H474" s="3"/>
    </row>
    <row r="475" spans="1:8" hidden="1">
      <c r="A475" s="1"/>
      <c r="B475" s="1"/>
      <c r="E475" s="3"/>
      <c r="F475" s="3"/>
      <c r="G475" s="3"/>
      <c r="H475" s="3"/>
    </row>
    <row r="476" spans="1:8" hidden="1">
      <c r="A476" s="1"/>
      <c r="B476" s="1"/>
      <c r="E476" s="3"/>
      <c r="F476" s="3"/>
      <c r="G476" s="3"/>
      <c r="H476" s="3"/>
    </row>
    <row r="477" spans="1:8" hidden="1">
      <c r="A477" s="1"/>
      <c r="B477" s="1"/>
      <c r="E477" s="3"/>
      <c r="F477" s="3"/>
      <c r="G477" s="3"/>
      <c r="H477" s="3"/>
    </row>
    <row r="478" spans="1:8" hidden="1">
      <c r="A478" s="1"/>
      <c r="B478" s="1"/>
      <c r="E478" s="3"/>
      <c r="F478" s="3"/>
      <c r="G478" s="3"/>
      <c r="H478" s="3"/>
    </row>
    <row r="479" spans="1:8" hidden="1">
      <c r="A479" s="1"/>
      <c r="B479" s="1"/>
      <c r="E479" s="3"/>
      <c r="F479" s="3"/>
      <c r="G479" s="3"/>
      <c r="H479" s="3"/>
    </row>
    <row r="480" spans="1:8" hidden="1">
      <c r="A480" s="1"/>
      <c r="B480" s="1"/>
      <c r="E480" s="3"/>
      <c r="F480" s="3"/>
      <c r="G480" s="3"/>
      <c r="H480" s="3"/>
    </row>
    <row r="481" spans="1:8" hidden="1">
      <c r="A481" s="1"/>
      <c r="B481" s="1"/>
      <c r="E481" s="3"/>
      <c r="F481" s="3"/>
      <c r="G481" s="3"/>
      <c r="H481" s="3"/>
    </row>
    <row r="482" spans="1:8" hidden="1">
      <c r="A482" s="1"/>
      <c r="B482" s="1"/>
      <c r="E482" s="3"/>
      <c r="F482" s="3"/>
      <c r="G482" s="3"/>
      <c r="H482" s="3"/>
    </row>
    <row r="483" spans="1:8" hidden="1">
      <c r="A483" s="1"/>
      <c r="B483" s="1"/>
      <c r="E483" s="3"/>
      <c r="F483" s="3"/>
      <c r="G483" s="3"/>
      <c r="H483" s="3"/>
    </row>
    <row r="484" spans="1:8" hidden="1">
      <c r="A484" s="1"/>
      <c r="B484" s="1"/>
      <c r="E484" s="3"/>
      <c r="F484" s="3"/>
      <c r="G484" s="3"/>
      <c r="H484" s="3"/>
    </row>
    <row r="485" spans="1:8" hidden="1">
      <c r="A485" s="1"/>
      <c r="B485" s="1"/>
      <c r="E485" s="3"/>
      <c r="F485" s="3"/>
      <c r="G485" s="3"/>
      <c r="H485" s="3"/>
    </row>
    <row r="486" spans="1:8" hidden="1">
      <c r="A486" s="1"/>
      <c r="B486" s="1"/>
      <c r="E486" s="3"/>
      <c r="F486" s="3"/>
      <c r="G486" s="3"/>
      <c r="H486" s="3"/>
    </row>
    <row r="487" spans="1:8" hidden="1">
      <c r="A487" s="1"/>
      <c r="B487" s="1"/>
      <c r="E487" s="3"/>
      <c r="F487" s="3"/>
      <c r="G487" s="3"/>
      <c r="H487" s="3"/>
    </row>
    <row r="488" spans="1:8" hidden="1">
      <c r="A488" s="1"/>
      <c r="B488" s="1"/>
      <c r="E488" s="3"/>
      <c r="F488" s="3"/>
      <c r="G488" s="3"/>
      <c r="H488" s="3"/>
    </row>
    <row r="489" spans="1:8" hidden="1">
      <c r="A489" s="1"/>
      <c r="B489" s="1"/>
      <c r="E489" s="3"/>
      <c r="F489" s="3"/>
      <c r="G489" s="3"/>
      <c r="H489" s="3"/>
    </row>
    <row r="490" spans="1:8" hidden="1">
      <c r="A490" s="1"/>
      <c r="B490" s="1"/>
      <c r="E490" s="3"/>
      <c r="F490" s="3"/>
      <c r="G490" s="3"/>
      <c r="H490" s="3"/>
    </row>
    <row r="491" spans="1:8" hidden="1">
      <c r="A491" s="1"/>
      <c r="B491" s="1"/>
      <c r="E491" s="3"/>
      <c r="F491" s="3"/>
      <c r="G491" s="3"/>
      <c r="H491" s="3"/>
    </row>
    <row r="492" spans="1:8" hidden="1">
      <c r="A492" s="1"/>
      <c r="B492" s="1"/>
      <c r="E492" s="3"/>
      <c r="F492" s="3"/>
      <c r="G492" s="3"/>
      <c r="H492" s="3"/>
    </row>
    <row r="493" spans="1:8" hidden="1">
      <c r="A493" s="1"/>
      <c r="B493" s="1"/>
      <c r="E493" s="3"/>
      <c r="F493" s="3"/>
      <c r="G493" s="3"/>
      <c r="H493" s="3"/>
    </row>
    <row r="494" spans="1:8" hidden="1">
      <c r="A494" s="1"/>
      <c r="B494" s="1"/>
      <c r="E494" s="3"/>
      <c r="F494" s="3"/>
      <c r="G494" s="3"/>
      <c r="H494" s="3"/>
    </row>
    <row r="495" spans="1:8" hidden="1">
      <c r="A495" s="1"/>
      <c r="B495" s="1"/>
      <c r="E495" s="3"/>
      <c r="F495" s="3"/>
      <c r="G495" s="3"/>
      <c r="H495" s="3"/>
    </row>
    <row r="496" spans="1:8" hidden="1">
      <c r="A496" s="1"/>
      <c r="B496" s="1"/>
      <c r="E496" s="3"/>
      <c r="F496" s="3"/>
      <c r="G496" s="3"/>
      <c r="H496" s="3"/>
    </row>
    <row r="497" spans="1:8" hidden="1">
      <c r="A497" s="1"/>
      <c r="B497" s="1"/>
      <c r="E497" s="3"/>
      <c r="F497" s="3"/>
      <c r="G497" s="3"/>
      <c r="H497" s="3"/>
    </row>
    <row r="498" spans="1:8" hidden="1">
      <c r="A498" s="1"/>
      <c r="B498" s="1"/>
      <c r="E498" s="3"/>
      <c r="F498" s="3"/>
      <c r="G498" s="3"/>
      <c r="H498" s="3"/>
    </row>
    <row r="499" spans="1:8" hidden="1">
      <c r="A499" s="1"/>
      <c r="B499" s="1"/>
      <c r="E499" s="3"/>
      <c r="F499" s="3"/>
      <c r="G499" s="3"/>
      <c r="H499" s="3"/>
    </row>
    <row r="500" spans="1:8" hidden="1">
      <c r="A500" s="1"/>
      <c r="B500" s="1"/>
      <c r="E500" s="3"/>
      <c r="F500" s="3"/>
      <c r="G500" s="3"/>
      <c r="H500" s="3"/>
    </row>
    <row r="501" spans="1:8" hidden="1">
      <c r="A501" s="1"/>
      <c r="B501" s="1"/>
      <c r="E501" s="3"/>
      <c r="F501" s="3"/>
      <c r="G501" s="3"/>
      <c r="H501" s="3"/>
    </row>
    <row r="502" spans="1:8" hidden="1">
      <c r="A502" s="1"/>
      <c r="B502" s="1"/>
      <c r="E502" s="3"/>
      <c r="F502" s="3"/>
      <c r="G502" s="3"/>
      <c r="H502" s="3"/>
    </row>
    <row r="503" spans="1:8" hidden="1">
      <c r="A503" s="1"/>
      <c r="B503" s="1"/>
      <c r="E503" s="3"/>
      <c r="F503" s="3"/>
      <c r="G503" s="3"/>
      <c r="H503" s="3"/>
    </row>
    <row r="504" spans="1:8" hidden="1">
      <c r="A504" s="1"/>
      <c r="B504" s="1"/>
      <c r="E504" s="3"/>
      <c r="F504" s="3"/>
      <c r="G504" s="3"/>
      <c r="H504" s="3"/>
    </row>
    <row r="505" spans="1:8" hidden="1">
      <c r="A505" s="1"/>
      <c r="B505" s="1"/>
      <c r="E505" s="3"/>
      <c r="F505" s="3"/>
      <c r="G505" s="3"/>
      <c r="H505" s="3"/>
    </row>
    <row r="506" spans="1:8" hidden="1">
      <c r="A506" s="1"/>
      <c r="B506" s="1"/>
      <c r="E506" s="3"/>
      <c r="F506" s="3"/>
      <c r="G506" s="3"/>
      <c r="H506" s="3"/>
    </row>
    <row r="507" spans="1:8" hidden="1">
      <c r="A507" s="1"/>
      <c r="B507" s="1"/>
      <c r="E507" s="3"/>
      <c r="F507" s="3"/>
      <c r="G507" s="3"/>
      <c r="H507" s="3"/>
    </row>
    <row r="508" spans="1:8" hidden="1">
      <c r="A508" s="1"/>
      <c r="B508" s="1"/>
      <c r="E508" s="3"/>
      <c r="F508" s="3"/>
      <c r="G508" s="3"/>
      <c r="H508" s="3"/>
    </row>
    <row r="509" spans="1:8" hidden="1">
      <c r="A509" s="1"/>
      <c r="B509" s="1"/>
      <c r="E509" s="3"/>
      <c r="F509" s="3"/>
      <c r="G509" s="3"/>
      <c r="H509" s="3"/>
    </row>
    <row r="510" spans="1:8" hidden="1">
      <c r="A510" s="1"/>
      <c r="B510" s="1"/>
      <c r="E510" s="3"/>
      <c r="F510" s="3"/>
      <c r="G510" s="3"/>
      <c r="H510" s="3"/>
    </row>
    <row r="511" spans="1:8" hidden="1">
      <c r="A511" s="1"/>
      <c r="B511" s="1"/>
      <c r="E511" s="3"/>
      <c r="F511" s="3"/>
      <c r="G511" s="3"/>
      <c r="H511" s="3"/>
    </row>
    <row r="512" spans="1:8" hidden="1">
      <c r="A512" s="1"/>
      <c r="B512" s="1"/>
      <c r="E512" s="3"/>
      <c r="F512" s="3"/>
      <c r="G512" s="3"/>
      <c r="H512" s="3"/>
    </row>
    <row r="513" spans="1:8" hidden="1">
      <c r="A513" s="1"/>
      <c r="B513" s="1"/>
      <c r="E513" s="3"/>
      <c r="F513" s="3"/>
      <c r="G513" s="3"/>
      <c r="H513" s="3"/>
    </row>
    <row r="514" spans="1:8" hidden="1">
      <c r="A514" s="1"/>
      <c r="B514" s="1"/>
      <c r="E514" s="3"/>
      <c r="F514" s="3"/>
      <c r="G514" s="3"/>
      <c r="H514" s="3"/>
    </row>
    <row r="515" spans="1:8" hidden="1">
      <c r="A515" s="1"/>
      <c r="B515" s="1"/>
      <c r="E515" s="3"/>
      <c r="F515" s="3"/>
      <c r="G515" s="3"/>
      <c r="H515" s="3"/>
    </row>
    <row r="516" spans="1:8" hidden="1">
      <c r="A516" s="1"/>
      <c r="B516" s="1"/>
      <c r="E516" s="3"/>
      <c r="F516" s="3"/>
      <c r="G516" s="3"/>
      <c r="H516" s="3"/>
    </row>
    <row r="517" spans="1:8" hidden="1">
      <c r="A517" s="1"/>
      <c r="B517" s="1"/>
      <c r="E517" s="3"/>
      <c r="F517" s="3"/>
      <c r="G517" s="3"/>
      <c r="H517" s="3"/>
    </row>
    <row r="518" spans="1:8" hidden="1">
      <c r="A518" s="1"/>
      <c r="B518" s="1"/>
      <c r="E518" s="3"/>
      <c r="F518" s="3"/>
      <c r="G518" s="3"/>
      <c r="H518" s="3"/>
    </row>
    <row r="519" spans="1:8" hidden="1">
      <c r="A519" s="1"/>
      <c r="B519" s="1"/>
      <c r="E519" s="3"/>
      <c r="F519" s="3"/>
      <c r="G519" s="3"/>
      <c r="H519" s="3"/>
    </row>
    <row r="520" spans="1:8" hidden="1">
      <c r="A520" s="1"/>
      <c r="B520" s="1"/>
      <c r="E520" s="3"/>
      <c r="F520" s="3"/>
      <c r="G520" s="3"/>
      <c r="H520" s="3"/>
    </row>
    <row r="521" spans="1:8" hidden="1">
      <c r="A521" s="1"/>
      <c r="B521" s="1"/>
      <c r="E521" s="3"/>
      <c r="F521" s="3"/>
      <c r="G521" s="3"/>
      <c r="H521" s="3"/>
    </row>
    <row r="522" spans="1:8" hidden="1">
      <c r="A522" s="1"/>
      <c r="B522" s="1"/>
      <c r="E522" s="3"/>
      <c r="F522" s="3"/>
      <c r="G522" s="3"/>
      <c r="H522" s="3"/>
    </row>
    <row r="523" spans="1:8" hidden="1">
      <c r="A523" s="1"/>
      <c r="B523" s="1"/>
      <c r="E523" s="3"/>
      <c r="F523" s="3"/>
      <c r="G523" s="3"/>
      <c r="H523" s="3"/>
    </row>
    <row r="524" spans="1:8" hidden="1">
      <c r="A524" s="1"/>
      <c r="B524" s="1"/>
      <c r="E524" s="3"/>
      <c r="F524" s="3"/>
      <c r="G524" s="3"/>
      <c r="H524" s="3"/>
    </row>
    <row r="525" spans="1:8" hidden="1">
      <c r="A525" s="1"/>
      <c r="B525" s="1"/>
      <c r="E525" s="3"/>
      <c r="F525" s="3"/>
      <c r="G525" s="3"/>
      <c r="H525" s="3"/>
    </row>
    <row r="526" spans="1:8" hidden="1">
      <c r="A526" s="1"/>
      <c r="B526" s="1"/>
      <c r="E526" s="3"/>
      <c r="F526" s="3"/>
      <c r="G526" s="3"/>
      <c r="H526" s="3"/>
    </row>
    <row r="527" spans="1:8" hidden="1">
      <c r="A527" s="1"/>
      <c r="B527" s="1"/>
      <c r="E527" s="3"/>
      <c r="F527" s="3"/>
      <c r="G527" s="3"/>
      <c r="H527" s="3"/>
    </row>
    <row r="528" spans="1:8" hidden="1">
      <c r="A528" s="1"/>
      <c r="B528" s="1"/>
      <c r="E528" s="3"/>
      <c r="F528" s="3"/>
      <c r="G528" s="3"/>
      <c r="H528" s="3"/>
    </row>
    <row r="529" spans="1:8" hidden="1">
      <c r="A529" s="1"/>
      <c r="B529" s="1"/>
      <c r="E529" s="3"/>
      <c r="F529" s="3"/>
      <c r="G529" s="3"/>
      <c r="H529" s="3"/>
    </row>
    <row r="530" spans="1:8" hidden="1">
      <c r="A530" s="1"/>
      <c r="B530" s="1"/>
      <c r="E530" s="3"/>
      <c r="F530" s="3"/>
      <c r="G530" s="3"/>
      <c r="H530" s="3"/>
    </row>
    <row r="531" spans="1:8" hidden="1">
      <c r="A531" s="1"/>
      <c r="B531" s="1"/>
      <c r="E531" s="3"/>
      <c r="F531" s="3"/>
      <c r="G531" s="3"/>
      <c r="H531" s="3"/>
    </row>
    <row r="532" spans="1:8" hidden="1">
      <c r="A532" s="1"/>
      <c r="B532" s="1"/>
      <c r="E532" s="3"/>
      <c r="F532" s="3"/>
      <c r="G532" s="3"/>
      <c r="H532" s="3"/>
    </row>
    <row r="533" spans="1:8" hidden="1">
      <c r="A533" s="1"/>
      <c r="B533" s="1"/>
      <c r="E533" s="3"/>
      <c r="F533" s="3"/>
      <c r="G533" s="3"/>
      <c r="H533" s="3"/>
    </row>
    <row r="534" spans="1:8" hidden="1">
      <c r="A534" s="1"/>
      <c r="B534" s="1"/>
      <c r="E534" s="3"/>
      <c r="F534" s="3"/>
      <c r="G534" s="3"/>
      <c r="H534" s="3"/>
    </row>
    <row r="535" spans="1:8" hidden="1">
      <c r="A535" s="1"/>
      <c r="B535" s="1"/>
      <c r="E535" s="3"/>
      <c r="F535" s="3"/>
      <c r="G535" s="3"/>
      <c r="H535" s="3"/>
    </row>
    <row r="536" spans="1:8" hidden="1">
      <c r="A536" s="1"/>
      <c r="B536" s="1"/>
      <c r="E536" s="3"/>
      <c r="F536" s="3"/>
      <c r="G536" s="3"/>
      <c r="H536" s="3"/>
    </row>
    <row r="537" spans="1:8" hidden="1">
      <c r="A537" s="1"/>
      <c r="B537" s="1"/>
      <c r="E537" s="3"/>
      <c r="F537" s="3"/>
      <c r="G537" s="3"/>
      <c r="H537" s="3"/>
    </row>
    <row r="538" spans="1:8" hidden="1">
      <c r="A538" s="1"/>
      <c r="B538" s="1"/>
      <c r="E538" s="3"/>
      <c r="F538" s="3"/>
      <c r="G538" s="3"/>
      <c r="H538" s="3"/>
    </row>
    <row r="539" spans="1:8" hidden="1">
      <c r="A539" s="1"/>
      <c r="B539" s="1"/>
      <c r="E539" s="3"/>
      <c r="F539" s="3"/>
      <c r="G539" s="3"/>
      <c r="H539" s="3"/>
    </row>
    <row r="540" spans="1:8" hidden="1">
      <c r="A540" s="1"/>
      <c r="B540" s="1"/>
      <c r="E540" s="3"/>
      <c r="F540" s="3"/>
      <c r="G540" s="3"/>
      <c r="H540" s="3"/>
    </row>
    <row r="541" spans="1:8" hidden="1">
      <c r="A541" s="1"/>
      <c r="B541" s="1"/>
      <c r="E541" s="3"/>
      <c r="F541" s="3"/>
      <c r="G541" s="3"/>
      <c r="H541" s="3"/>
    </row>
    <row r="542" spans="1:8" hidden="1">
      <c r="A542" s="1"/>
      <c r="B542" s="1"/>
      <c r="E542" s="3"/>
      <c r="F542" s="3"/>
      <c r="G542" s="3"/>
      <c r="H542" s="3"/>
    </row>
    <row r="543" spans="1:8" hidden="1">
      <c r="A543" s="1"/>
      <c r="B543" s="1"/>
      <c r="E543" s="3"/>
      <c r="F543" s="3"/>
      <c r="G543" s="3"/>
      <c r="H543" s="3"/>
    </row>
    <row r="544" spans="1:8" hidden="1">
      <c r="A544" s="1"/>
      <c r="B544" s="1"/>
      <c r="E544" s="3"/>
      <c r="F544" s="3"/>
      <c r="G544" s="3"/>
      <c r="H544" s="3"/>
    </row>
    <row r="545" spans="1:8" hidden="1">
      <c r="A545" s="1"/>
      <c r="B545" s="1"/>
      <c r="E545" s="3"/>
      <c r="F545" s="3"/>
      <c r="G545" s="3"/>
      <c r="H545" s="3"/>
    </row>
    <row r="546" spans="1:8" hidden="1">
      <c r="A546" s="1"/>
      <c r="B546" s="1"/>
      <c r="E546" s="3"/>
      <c r="F546" s="3"/>
      <c r="G546" s="3"/>
      <c r="H546" s="3"/>
    </row>
    <row r="547" spans="1:8" hidden="1">
      <c r="A547" s="1"/>
      <c r="B547" s="1"/>
      <c r="E547" s="3"/>
      <c r="F547" s="3"/>
      <c r="G547" s="3"/>
      <c r="H547" s="3"/>
    </row>
    <row r="548" spans="1:8" hidden="1">
      <c r="A548" s="1"/>
      <c r="B548" s="1"/>
      <c r="E548" s="3"/>
      <c r="F548" s="3"/>
      <c r="G548" s="3"/>
      <c r="H548" s="3"/>
    </row>
    <row r="549" spans="1:8" hidden="1">
      <c r="A549" s="1"/>
      <c r="B549" s="1"/>
      <c r="E549" s="3"/>
      <c r="F549" s="3"/>
      <c r="G549" s="3"/>
      <c r="H549" s="3"/>
    </row>
    <row r="550" spans="1:8" hidden="1">
      <c r="A550" s="1"/>
      <c r="B550" s="1"/>
      <c r="E550" s="3"/>
      <c r="F550" s="3"/>
      <c r="G550" s="3"/>
      <c r="H550" s="3"/>
    </row>
    <row r="551" spans="1:8" hidden="1">
      <c r="A551" s="1"/>
      <c r="B551" s="1"/>
      <c r="E551" s="3"/>
      <c r="F551" s="3"/>
      <c r="G551" s="3"/>
      <c r="H551" s="3"/>
    </row>
    <row r="552" spans="1:8" hidden="1">
      <c r="A552" s="1"/>
      <c r="B552" s="1"/>
      <c r="E552" s="3"/>
      <c r="F552" s="3"/>
      <c r="G552" s="3"/>
      <c r="H552" s="3"/>
    </row>
    <row r="553" spans="1:8" hidden="1">
      <c r="A553" s="1"/>
      <c r="B553" s="1"/>
      <c r="E553" s="3"/>
      <c r="F553" s="3"/>
      <c r="G553" s="3"/>
      <c r="H553" s="3"/>
    </row>
    <row r="554" spans="1:8" hidden="1">
      <c r="A554" s="1"/>
      <c r="B554" s="1"/>
      <c r="E554" s="3"/>
      <c r="F554" s="3"/>
      <c r="G554" s="3"/>
      <c r="H554" s="3"/>
    </row>
    <row r="555" spans="1:8" hidden="1">
      <c r="A555" s="1"/>
      <c r="B555" s="1"/>
      <c r="E555" s="3"/>
      <c r="F555" s="3"/>
      <c r="G555" s="3"/>
      <c r="H555" s="3"/>
    </row>
    <row r="556" spans="1:8" hidden="1">
      <c r="A556" s="1"/>
      <c r="B556" s="1"/>
      <c r="E556" s="3"/>
      <c r="F556" s="3"/>
      <c r="G556" s="3"/>
      <c r="H556" s="3"/>
    </row>
    <row r="557" spans="1:8" hidden="1">
      <c r="A557" s="1"/>
      <c r="B557" s="1"/>
      <c r="E557" s="3"/>
      <c r="F557" s="3"/>
      <c r="G557" s="3"/>
      <c r="H557" s="3"/>
    </row>
    <row r="558" spans="1:8" hidden="1">
      <c r="A558" s="1"/>
      <c r="B558" s="1"/>
      <c r="E558" s="3"/>
      <c r="F558" s="3"/>
      <c r="G558" s="3"/>
      <c r="H558" s="3"/>
    </row>
    <row r="559" spans="1:8" hidden="1">
      <c r="A559" s="1"/>
      <c r="B559" s="1"/>
      <c r="E559" s="3"/>
      <c r="F559" s="3"/>
      <c r="G559" s="3"/>
      <c r="H559" s="3"/>
    </row>
    <row r="560" spans="1:8" hidden="1">
      <c r="A560" s="1"/>
      <c r="B560" s="1"/>
      <c r="E560" s="3"/>
      <c r="F560" s="3"/>
      <c r="G560" s="3"/>
      <c r="H560" s="3"/>
    </row>
    <row r="561" spans="1:8" hidden="1">
      <c r="A561" s="1"/>
      <c r="B561" s="1"/>
      <c r="E561" s="3"/>
      <c r="F561" s="3"/>
      <c r="G561" s="3"/>
      <c r="H561" s="3"/>
    </row>
    <row r="562" spans="1:8" hidden="1">
      <c r="A562" s="1"/>
      <c r="B562" s="1"/>
      <c r="E562" s="3"/>
      <c r="F562" s="3"/>
      <c r="G562" s="3"/>
      <c r="H562" s="3"/>
    </row>
    <row r="563" spans="1:8" hidden="1">
      <c r="A563" s="1"/>
      <c r="B563" s="1"/>
      <c r="E563" s="3"/>
      <c r="F563" s="3"/>
      <c r="G563" s="3"/>
      <c r="H563" s="3"/>
    </row>
    <row r="564" spans="1:8" hidden="1">
      <c r="A564" s="1"/>
      <c r="B564" s="1"/>
      <c r="E564" s="3"/>
      <c r="F564" s="3"/>
      <c r="G564" s="3"/>
      <c r="H564" s="3"/>
    </row>
    <row r="565" spans="1:8" hidden="1">
      <c r="A565" s="1"/>
      <c r="B565" s="1"/>
      <c r="E565" s="3"/>
      <c r="F565" s="3"/>
      <c r="G565" s="3"/>
      <c r="H565" s="3"/>
    </row>
    <row r="566" spans="1:8" hidden="1">
      <c r="A566" s="1"/>
      <c r="B566" s="1"/>
      <c r="E566" s="3"/>
      <c r="F566" s="3"/>
      <c r="G566" s="3"/>
      <c r="H566" s="3"/>
    </row>
    <row r="567" spans="1:8" hidden="1">
      <c r="A567" s="1"/>
      <c r="B567" s="1"/>
      <c r="E567" s="3"/>
      <c r="F567" s="3"/>
      <c r="G567" s="3"/>
      <c r="H567" s="3"/>
    </row>
    <row r="568" spans="1:8" hidden="1">
      <c r="A568" s="1"/>
      <c r="B568" s="1"/>
      <c r="E568" s="3"/>
      <c r="F568" s="3"/>
      <c r="G568" s="3"/>
      <c r="H568" s="3"/>
    </row>
    <row r="569" spans="1:8" hidden="1">
      <c r="A569" s="1"/>
      <c r="B569" s="1"/>
      <c r="E569" s="3"/>
      <c r="F569" s="3"/>
      <c r="G569" s="3"/>
      <c r="H569" s="3"/>
    </row>
    <row r="570" spans="1:8" hidden="1">
      <c r="A570" s="1"/>
      <c r="B570" s="1"/>
      <c r="E570" s="3"/>
      <c r="F570" s="3"/>
      <c r="G570" s="3"/>
      <c r="H570" s="3"/>
    </row>
    <row r="571" spans="1:8" hidden="1">
      <c r="A571" s="1"/>
      <c r="B571" s="1"/>
      <c r="E571" s="3"/>
      <c r="F571" s="3"/>
      <c r="G571" s="3"/>
      <c r="H571" s="3"/>
    </row>
    <row r="572" spans="1:8" hidden="1">
      <c r="A572" s="1"/>
      <c r="B572" s="1"/>
      <c r="E572" s="3"/>
      <c r="F572" s="3"/>
      <c r="G572" s="3"/>
      <c r="H572" s="3"/>
    </row>
    <row r="573" spans="1:8" hidden="1">
      <c r="A573" s="1"/>
      <c r="B573" s="1"/>
      <c r="E573" s="3"/>
      <c r="F573" s="3"/>
      <c r="G573" s="3"/>
      <c r="H573" s="3"/>
    </row>
    <row r="574" spans="1:8" hidden="1">
      <c r="A574" s="1"/>
      <c r="B574" s="1"/>
      <c r="E574" s="3"/>
      <c r="F574" s="3"/>
      <c r="G574" s="3"/>
      <c r="H574" s="3"/>
    </row>
    <row r="575" spans="1:8" hidden="1">
      <c r="A575" s="1"/>
      <c r="B575" s="1"/>
      <c r="E575" s="3"/>
      <c r="F575" s="3"/>
      <c r="G575" s="3"/>
      <c r="H575" s="3"/>
    </row>
    <row r="576" spans="1:8" hidden="1">
      <c r="A576" s="1"/>
      <c r="B576" s="1"/>
      <c r="E576" s="3"/>
      <c r="F576" s="3"/>
      <c r="G576" s="3"/>
      <c r="H576" s="3"/>
    </row>
    <row r="577" spans="1:8" hidden="1">
      <c r="A577" s="1"/>
      <c r="B577" s="1"/>
      <c r="E577" s="3"/>
      <c r="F577" s="3"/>
      <c r="G577" s="3"/>
      <c r="H577" s="3"/>
    </row>
    <row r="578" spans="1:8" hidden="1">
      <c r="A578" s="1"/>
      <c r="B578" s="1"/>
      <c r="E578" s="3"/>
      <c r="F578" s="3"/>
      <c r="G578" s="3"/>
      <c r="H578" s="3"/>
    </row>
    <row r="579" spans="1:8" hidden="1">
      <c r="A579" s="1"/>
      <c r="B579" s="1"/>
      <c r="E579" s="3"/>
      <c r="F579" s="3"/>
      <c r="G579" s="3"/>
      <c r="H579" s="3"/>
    </row>
    <row r="580" spans="1:8" hidden="1">
      <c r="A580" s="1"/>
      <c r="B580" s="1"/>
      <c r="E580" s="3"/>
      <c r="F580" s="3"/>
      <c r="G580" s="3"/>
      <c r="H580" s="3"/>
    </row>
    <row r="581" spans="1:8" hidden="1">
      <c r="A581" s="1"/>
      <c r="B581" s="1"/>
      <c r="E581" s="3"/>
      <c r="F581" s="3"/>
      <c r="G581" s="3"/>
      <c r="H581" s="3"/>
    </row>
    <row r="582" spans="1:8" hidden="1">
      <c r="A582" s="1"/>
      <c r="B582" s="1"/>
      <c r="E582" s="3"/>
      <c r="F582" s="3"/>
      <c r="G582" s="3"/>
      <c r="H582" s="3"/>
    </row>
    <row r="583" spans="1:8" hidden="1">
      <c r="A583" s="1"/>
      <c r="B583" s="1"/>
      <c r="E583" s="3"/>
      <c r="F583" s="3"/>
      <c r="G583" s="3"/>
      <c r="H583" s="3"/>
    </row>
    <row r="584" spans="1:8" hidden="1">
      <c r="A584" s="1"/>
      <c r="B584" s="1"/>
      <c r="E584" s="3"/>
      <c r="F584" s="3"/>
      <c r="G584" s="3"/>
      <c r="H584" s="3"/>
    </row>
    <row r="585" spans="1:8" hidden="1">
      <c r="A585" s="1"/>
      <c r="B585" s="1"/>
      <c r="E585" s="3"/>
      <c r="F585" s="3"/>
      <c r="G585" s="3"/>
      <c r="H585" s="3"/>
    </row>
    <row r="586" spans="1:8" hidden="1">
      <c r="A586" s="1"/>
      <c r="B586" s="1"/>
      <c r="E586" s="3"/>
      <c r="F586" s="3"/>
      <c r="G586" s="3"/>
      <c r="H586" s="3"/>
    </row>
    <row r="587" spans="1:8" hidden="1">
      <c r="A587" s="1"/>
      <c r="B587" s="1"/>
      <c r="E587" s="3"/>
      <c r="F587" s="3"/>
      <c r="G587" s="3"/>
      <c r="H587" s="3"/>
    </row>
    <row r="588" spans="1:8" hidden="1">
      <c r="A588" s="1"/>
      <c r="B588" s="1"/>
      <c r="E588" s="3"/>
      <c r="F588" s="3"/>
      <c r="G588" s="3"/>
      <c r="H588" s="3"/>
    </row>
    <row r="589" spans="1:8" hidden="1">
      <c r="A589" s="1"/>
      <c r="B589" s="1"/>
      <c r="E589" s="3"/>
      <c r="F589" s="3"/>
      <c r="G589" s="3"/>
      <c r="H589" s="3"/>
    </row>
    <row r="590" spans="1:8" hidden="1">
      <c r="A590" s="1"/>
      <c r="B590" s="1"/>
      <c r="E590" s="3"/>
      <c r="F590" s="3"/>
      <c r="G590" s="3"/>
      <c r="H590" s="3"/>
    </row>
    <row r="591" spans="1:8" hidden="1">
      <c r="A591" s="1"/>
      <c r="B591" s="1"/>
      <c r="E591" s="3"/>
      <c r="F591" s="3"/>
      <c r="G591" s="3"/>
      <c r="H591" s="3"/>
    </row>
    <row r="592" spans="1:8" hidden="1">
      <c r="A592" s="1"/>
      <c r="B592" s="1"/>
      <c r="E592" s="3"/>
      <c r="F592" s="3"/>
      <c r="G592" s="3"/>
      <c r="H592" s="3"/>
    </row>
    <row r="593" spans="1:8" hidden="1">
      <c r="A593" s="1"/>
      <c r="B593" s="1"/>
      <c r="E593" s="3"/>
      <c r="F593" s="3"/>
      <c r="G593" s="3"/>
      <c r="H593" s="3"/>
    </row>
    <row r="594" spans="1:8" hidden="1">
      <c r="A594" s="1"/>
      <c r="B594" s="1"/>
      <c r="E594" s="3"/>
      <c r="F594" s="3"/>
      <c r="G594" s="3"/>
      <c r="H594" s="3"/>
    </row>
    <row r="595" spans="1:8" hidden="1">
      <c r="A595" s="1"/>
      <c r="B595" s="1"/>
      <c r="E595" s="3"/>
      <c r="F595" s="3"/>
      <c r="G595" s="3"/>
      <c r="H595" s="3"/>
    </row>
    <row r="596" spans="1:8" hidden="1">
      <c r="A596" s="1"/>
      <c r="B596" s="1"/>
      <c r="E596" s="3"/>
      <c r="F596" s="3"/>
      <c r="G596" s="3"/>
      <c r="H596" s="3"/>
    </row>
    <row r="597" spans="1:8" hidden="1">
      <c r="A597" s="1"/>
      <c r="B597" s="1"/>
      <c r="E597" s="3"/>
      <c r="F597" s="3"/>
      <c r="G597" s="3"/>
      <c r="H597" s="3"/>
    </row>
    <row r="598" spans="1:8" hidden="1">
      <c r="A598" s="1"/>
      <c r="B598" s="1"/>
      <c r="E598" s="3"/>
      <c r="F598" s="3"/>
      <c r="G598" s="3"/>
      <c r="H598" s="3"/>
    </row>
    <row r="599" spans="1:8" hidden="1">
      <c r="A599" s="1"/>
      <c r="B599" s="1"/>
      <c r="E599" s="3"/>
      <c r="F599" s="3"/>
      <c r="G599" s="3"/>
      <c r="H599" s="3"/>
    </row>
    <row r="600" spans="1:8" hidden="1">
      <c r="A600" s="1"/>
      <c r="B600" s="1"/>
      <c r="E600" s="3"/>
      <c r="F600" s="3"/>
      <c r="G600" s="3"/>
      <c r="H600" s="3"/>
    </row>
    <row r="601" spans="1:8" hidden="1">
      <c r="A601" s="1"/>
      <c r="B601" s="1"/>
      <c r="E601" s="3"/>
      <c r="F601" s="3"/>
      <c r="G601" s="3"/>
      <c r="H601" s="3"/>
    </row>
    <row r="602" spans="1:8" hidden="1">
      <c r="A602" s="1"/>
      <c r="B602" s="1"/>
      <c r="E602" s="3"/>
      <c r="F602" s="3"/>
      <c r="G602" s="3"/>
      <c r="H602" s="3"/>
    </row>
    <row r="603" spans="1:8" hidden="1">
      <c r="A603" s="1"/>
      <c r="B603" s="1"/>
      <c r="E603" s="3"/>
      <c r="F603" s="3"/>
      <c r="G603" s="3"/>
      <c r="H603" s="3"/>
    </row>
    <row r="604" spans="1:8" hidden="1">
      <c r="A604" s="1"/>
      <c r="B604" s="1"/>
      <c r="E604" s="3"/>
      <c r="F604" s="3"/>
      <c r="G604" s="3"/>
      <c r="H604" s="3"/>
    </row>
    <row r="605" spans="1:8" hidden="1">
      <c r="A605" s="1"/>
      <c r="B605" s="1"/>
      <c r="E605" s="3"/>
      <c r="F605" s="3"/>
      <c r="G605" s="3"/>
      <c r="H605" s="3"/>
    </row>
    <row r="606" spans="1:8" hidden="1">
      <c r="A606" s="1"/>
      <c r="B606" s="1"/>
      <c r="E606" s="3"/>
      <c r="F606" s="3"/>
      <c r="G606" s="3"/>
      <c r="H606" s="3"/>
    </row>
    <row r="607" spans="1:8" hidden="1">
      <c r="A607" s="1"/>
      <c r="B607" s="1"/>
      <c r="E607" s="3"/>
      <c r="F607" s="3"/>
      <c r="G607" s="3"/>
      <c r="H607" s="3"/>
    </row>
    <row r="608" spans="1:8" hidden="1">
      <c r="A608" s="1"/>
      <c r="B608" s="1"/>
      <c r="E608" s="3"/>
      <c r="F608" s="3"/>
      <c r="G608" s="3"/>
      <c r="H608" s="3"/>
    </row>
    <row r="609" spans="1:8" hidden="1">
      <c r="A609" s="1"/>
      <c r="B609" s="1"/>
      <c r="E609" s="3"/>
      <c r="F609" s="3"/>
      <c r="G609" s="3"/>
      <c r="H609" s="3"/>
    </row>
    <row r="610" spans="1:8" hidden="1">
      <c r="A610" s="1"/>
      <c r="B610" s="1"/>
      <c r="E610" s="3"/>
      <c r="F610" s="3"/>
      <c r="G610" s="3"/>
      <c r="H610" s="3"/>
    </row>
    <row r="611" spans="1:8" hidden="1">
      <c r="A611" s="1"/>
      <c r="B611" s="1"/>
      <c r="E611" s="3"/>
      <c r="F611" s="3"/>
      <c r="G611" s="3"/>
      <c r="H611" s="3"/>
    </row>
    <row r="612" spans="1:8" hidden="1">
      <c r="A612" s="1"/>
      <c r="B612" s="1"/>
      <c r="E612" s="3"/>
      <c r="F612" s="3"/>
      <c r="G612" s="3"/>
      <c r="H612" s="3"/>
    </row>
    <row r="613" spans="1:8" hidden="1">
      <c r="A613" s="1"/>
      <c r="B613" s="1"/>
      <c r="E613" s="3"/>
      <c r="F613" s="3"/>
      <c r="G613" s="3"/>
      <c r="H613" s="3"/>
    </row>
    <row r="614" spans="1:8" hidden="1">
      <c r="A614" s="1"/>
      <c r="B614" s="1"/>
      <c r="E614" s="3"/>
      <c r="F614" s="3"/>
      <c r="G614" s="3"/>
      <c r="H614" s="3"/>
    </row>
    <row r="615" spans="1:8" hidden="1">
      <c r="A615" s="1"/>
      <c r="B615" s="1"/>
      <c r="E615" s="3"/>
      <c r="F615" s="3"/>
      <c r="G615" s="3"/>
      <c r="H615" s="3"/>
    </row>
    <row r="616" spans="1:8" hidden="1">
      <c r="A616" s="1"/>
      <c r="B616" s="1"/>
      <c r="E616" s="3"/>
      <c r="F616" s="3"/>
      <c r="G616" s="3"/>
      <c r="H616" s="3"/>
    </row>
    <row r="617" spans="1:8" hidden="1">
      <c r="A617" s="1"/>
      <c r="B617" s="1"/>
      <c r="E617" s="3"/>
      <c r="F617" s="3"/>
      <c r="G617" s="3"/>
      <c r="H617" s="3"/>
    </row>
    <row r="618" spans="1:8" hidden="1">
      <c r="A618" s="1"/>
      <c r="B618" s="1"/>
      <c r="E618" s="3"/>
      <c r="F618" s="3"/>
      <c r="G618" s="3"/>
      <c r="H618" s="3"/>
    </row>
    <row r="619" spans="1:8" hidden="1">
      <c r="A619" s="1"/>
      <c r="B619" s="1"/>
      <c r="E619" s="3"/>
      <c r="F619" s="3"/>
      <c r="G619" s="3"/>
      <c r="H619" s="3"/>
    </row>
    <row r="620" spans="1:8" hidden="1">
      <c r="A620" s="1"/>
      <c r="B620" s="1"/>
      <c r="E620" s="3"/>
      <c r="F620" s="3"/>
      <c r="G620" s="3"/>
      <c r="H620" s="3"/>
    </row>
    <row r="621" spans="1:8" hidden="1">
      <c r="A621" s="1"/>
      <c r="B621" s="1"/>
      <c r="E621" s="3"/>
      <c r="F621" s="3"/>
      <c r="G621" s="3"/>
      <c r="H621" s="3"/>
    </row>
    <row r="622" spans="1:8" hidden="1">
      <c r="A622" s="1"/>
      <c r="B622" s="1"/>
      <c r="E622" s="3"/>
      <c r="F622" s="3"/>
      <c r="G622" s="3"/>
      <c r="H622" s="3"/>
    </row>
    <row r="623" spans="1:8" hidden="1">
      <c r="A623" s="1"/>
      <c r="B623" s="1"/>
      <c r="E623" s="3"/>
      <c r="F623" s="3"/>
      <c r="G623" s="3"/>
      <c r="H623" s="3"/>
    </row>
    <row r="624" spans="1:8" hidden="1">
      <c r="A624" s="1"/>
      <c r="B624" s="1"/>
      <c r="E624" s="3"/>
      <c r="F624" s="3"/>
      <c r="G624" s="3"/>
      <c r="H624" s="3"/>
    </row>
    <row r="625" spans="1:8" hidden="1">
      <c r="A625" s="1"/>
      <c r="B625" s="1"/>
      <c r="E625" s="3"/>
      <c r="F625" s="3"/>
      <c r="G625" s="3"/>
      <c r="H625" s="3"/>
    </row>
    <row r="626" spans="1:8" hidden="1">
      <c r="A626" s="1"/>
      <c r="B626" s="1"/>
      <c r="E626" s="3"/>
      <c r="F626" s="3"/>
      <c r="G626" s="3"/>
      <c r="H626" s="3"/>
    </row>
    <row r="627" spans="1:8" hidden="1">
      <c r="A627" s="1"/>
      <c r="B627" s="1"/>
      <c r="E627" s="3"/>
      <c r="F627" s="3"/>
      <c r="G627" s="3"/>
      <c r="H627" s="3"/>
    </row>
    <row r="628" spans="1:8" hidden="1">
      <c r="A628" s="1"/>
      <c r="B628" s="1"/>
      <c r="E628" s="3"/>
      <c r="F628" s="3"/>
      <c r="G628" s="3"/>
      <c r="H628" s="3"/>
    </row>
    <row r="629" spans="1:8" hidden="1">
      <c r="A629" s="1"/>
      <c r="B629" s="1"/>
      <c r="E629" s="3"/>
      <c r="F629" s="3"/>
      <c r="G629" s="3"/>
      <c r="H629" s="3"/>
    </row>
    <row r="630" spans="1:8" hidden="1">
      <c r="A630" s="1"/>
      <c r="B630" s="1"/>
      <c r="E630" s="3"/>
      <c r="F630" s="3"/>
      <c r="G630" s="3"/>
      <c r="H630" s="3"/>
    </row>
    <row r="631" spans="1:8" hidden="1">
      <c r="A631" s="1"/>
      <c r="B631" s="1"/>
      <c r="E631" s="3"/>
      <c r="F631" s="3"/>
      <c r="G631" s="3"/>
      <c r="H631" s="3"/>
    </row>
    <row r="632" spans="1:8" hidden="1">
      <c r="A632" s="1"/>
      <c r="B632" s="1"/>
      <c r="E632" s="3"/>
      <c r="F632" s="3"/>
      <c r="G632" s="3"/>
      <c r="H632" s="3"/>
    </row>
    <row r="633" spans="1:8" hidden="1">
      <c r="A633" s="1"/>
      <c r="B633" s="1"/>
      <c r="E633" s="3"/>
      <c r="F633" s="3"/>
      <c r="G633" s="3"/>
      <c r="H633" s="3"/>
    </row>
    <row r="634" spans="1:8" hidden="1">
      <c r="A634" s="1"/>
      <c r="B634" s="1"/>
      <c r="E634" s="3"/>
      <c r="F634" s="3"/>
      <c r="G634" s="3"/>
      <c r="H634" s="3"/>
    </row>
    <row r="635" spans="1:8" hidden="1">
      <c r="A635" s="1"/>
      <c r="B635" s="1"/>
      <c r="E635" s="3"/>
      <c r="F635" s="3"/>
      <c r="G635" s="3"/>
      <c r="H635" s="3"/>
    </row>
    <row r="636" spans="1:8" hidden="1">
      <c r="A636" s="1"/>
      <c r="B636" s="1"/>
      <c r="E636" s="3"/>
      <c r="F636" s="3"/>
      <c r="G636" s="3"/>
      <c r="H636" s="3"/>
    </row>
    <row r="637" spans="1:8" hidden="1">
      <c r="A637" s="1"/>
      <c r="B637" s="1"/>
      <c r="E637" s="3"/>
      <c r="F637" s="3"/>
      <c r="G637" s="3"/>
      <c r="H637" s="3"/>
    </row>
    <row r="638" spans="1:8" hidden="1">
      <c r="A638" s="1"/>
      <c r="B638" s="1"/>
      <c r="E638" s="3"/>
      <c r="F638" s="3"/>
      <c r="G638" s="3"/>
      <c r="H638" s="3"/>
    </row>
    <row r="639" spans="1:8" hidden="1">
      <c r="A639" s="1"/>
      <c r="B639" s="1"/>
      <c r="E639" s="3"/>
      <c r="F639" s="3"/>
      <c r="G639" s="3"/>
      <c r="H639" s="3"/>
    </row>
    <row r="640" spans="1:8" hidden="1">
      <c r="A640" s="1"/>
      <c r="B640" s="1"/>
      <c r="E640" s="3"/>
      <c r="F640" s="3"/>
      <c r="G640" s="3"/>
      <c r="H640" s="3"/>
    </row>
    <row r="641" spans="1:8" hidden="1">
      <c r="A641" s="1"/>
      <c r="B641" s="1"/>
      <c r="E641" s="3"/>
      <c r="F641" s="3"/>
      <c r="G641" s="3"/>
      <c r="H641" s="3"/>
    </row>
    <row r="642" spans="1:8" hidden="1">
      <c r="A642" s="1"/>
      <c r="B642" s="1"/>
      <c r="E642" s="3"/>
      <c r="F642" s="3"/>
      <c r="G642" s="3"/>
      <c r="H642" s="3"/>
    </row>
    <row r="643" spans="1:8" hidden="1">
      <c r="A643" s="1"/>
      <c r="B643" s="1"/>
      <c r="E643" s="3"/>
      <c r="F643" s="3"/>
      <c r="G643" s="3"/>
      <c r="H643" s="3"/>
    </row>
    <row r="644" spans="1:8" hidden="1">
      <c r="A644" s="1"/>
      <c r="B644" s="1"/>
      <c r="E644" s="3"/>
      <c r="F644" s="3"/>
      <c r="G644" s="3"/>
      <c r="H644" s="3"/>
    </row>
    <row r="645" spans="1:8" hidden="1">
      <c r="A645" s="1"/>
      <c r="B645" s="1"/>
      <c r="E645" s="3"/>
      <c r="F645" s="3"/>
      <c r="G645" s="3"/>
      <c r="H645" s="3"/>
    </row>
    <row r="646" spans="1:8" hidden="1">
      <c r="A646" s="1"/>
      <c r="B646" s="1"/>
      <c r="E646" s="3"/>
      <c r="F646" s="3"/>
      <c r="G646" s="3"/>
      <c r="H646" s="3"/>
    </row>
    <row r="647" spans="1:8" hidden="1">
      <c r="A647" s="1"/>
      <c r="B647" s="1"/>
      <c r="E647" s="3"/>
      <c r="F647" s="3"/>
      <c r="G647" s="3"/>
      <c r="H647" s="3"/>
    </row>
    <row r="648" spans="1:8" hidden="1">
      <c r="A648" s="1"/>
      <c r="B648" s="1"/>
      <c r="E648" s="3"/>
      <c r="F648" s="3"/>
      <c r="G648" s="3"/>
      <c r="H648" s="3"/>
    </row>
    <row r="649" spans="1:8" hidden="1">
      <c r="A649" s="1"/>
      <c r="B649" s="1"/>
      <c r="E649" s="3"/>
      <c r="F649" s="3"/>
      <c r="G649" s="3"/>
      <c r="H649" s="3"/>
    </row>
    <row r="650" spans="1:8" hidden="1">
      <c r="A650" s="1"/>
      <c r="B650" s="1"/>
      <c r="E650" s="3"/>
      <c r="F650" s="3"/>
      <c r="G650" s="3"/>
      <c r="H650" s="3"/>
    </row>
    <row r="651" spans="1:8" hidden="1">
      <c r="A651" s="1"/>
      <c r="B651" s="1"/>
      <c r="E651" s="3"/>
      <c r="F651" s="3"/>
      <c r="G651" s="3"/>
      <c r="H651" s="3"/>
    </row>
    <row r="652" spans="1:8" hidden="1">
      <c r="A652" s="1"/>
      <c r="B652" s="1"/>
      <c r="E652" s="3"/>
      <c r="F652" s="3"/>
      <c r="G652" s="3"/>
      <c r="H652" s="3"/>
    </row>
    <row r="653" spans="1:8" hidden="1">
      <c r="A653" s="1"/>
      <c r="B653" s="1"/>
      <c r="E653" s="3"/>
      <c r="F653" s="3"/>
      <c r="G653" s="3"/>
      <c r="H653" s="3"/>
    </row>
    <row r="654" spans="1:8" hidden="1">
      <c r="A654" s="1"/>
      <c r="B654" s="1"/>
      <c r="E654" s="3"/>
      <c r="F654" s="3"/>
      <c r="G654" s="3"/>
      <c r="H654" s="3"/>
    </row>
    <row r="655" spans="1:8" hidden="1">
      <c r="A655" s="1"/>
      <c r="B655" s="1"/>
      <c r="E655" s="3"/>
      <c r="F655" s="3"/>
      <c r="G655" s="3"/>
      <c r="H655" s="3"/>
    </row>
    <row r="656" spans="1:8" hidden="1">
      <c r="A656" s="1"/>
      <c r="B656" s="1"/>
      <c r="E656" s="3"/>
      <c r="F656" s="3"/>
      <c r="G656" s="3"/>
      <c r="H656" s="3"/>
    </row>
    <row r="657" spans="1:8" hidden="1">
      <c r="A657" s="1"/>
      <c r="B657" s="1"/>
      <c r="E657" s="3"/>
      <c r="F657" s="3"/>
      <c r="G657" s="3"/>
      <c r="H657" s="3"/>
    </row>
    <row r="658" spans="1:8" hidden="1">
      <c r="A658" s="1"/>
      <c r="B658" s="1"/>
      <c r="E658" s="3"/>
      <c r="F658" s="3"/>
      <c r="G658" s="3"/>
      <c r="H658" s="3"/>
    </row>
    <row r="659" spans="1:8" hidden="1">
      <c r="A659" s="1"/>
      <c r="B659" s="1"/>
      <c r="E659" s="3"/>
      <c r="F659" s="3"/>
      <c r="G659" s="3"/>
      <c r="H659" s="3"/>
    </row>
    <row r="660" spans="1:8" hidden="1">
      <c r="A660" s="1"/>
      <c r="B660" s="1"/>
      <c r="E660" s="3"/>
      <c r="F660" s="3"/>
      <c r="G660" s="3"/>
      <c r="H660" s="3"/>
    </row>
    <row r="661" spans="1:8" hidden="1">
      <c r="A661" s="1"/>
      <c r="B661" s="1"/>
      <c r="E661" s="3"/>
      <c r="F661" s="3"/>
      <c r="G661" s="3"/>
      <c r="H661" s="3"/>
    </row>
    <row r="662" spans="1:8" hidden="1">
      <c r="A662" s="1"/>
      <c r="B662" s="1"/>
      <c r="E662" s="3"/>
      <c r="F662" s="3"/>
      <c r="G662" s="3"/>
      <c r="H662" s="3"/>
    </row>
    <row r="663" spans="1:8" hidden="1">
      <c r="A663" s="1"/>
      <c r="B663" s="1"/>
      <c r="E663" s="3"/>
      <c r="F663" s="3"/>
      <c r="G663" s="3"/>
      <c r="H663" s="3"/>
    </row>
    <row r="664" spans="1:8" hidden="1">
      <c r="A664" s="1"/>
      <c r="B664" s="1"/>
      <c r="E664" s="3"/>
      <c r="F664" s="3"/>
      <c r="G664" s="3"/>
      <c r="H664" s="3"/>
    </row>
    <row r="665" spans="1:8" hidden="1">
      <c r="A665" s="1"/>
      <c r="B665" s="1"/>
      <c r="E665" s="3"/>
      <c r="F665" s="3"/>
      <c r="G665" s="3"/>
      <c r="H665" s="3"/>
    </row>
    <row r="666" spans="1:8" hidden="1">
      <c r="A666" s="1"/>
      <c r="B666" s="1"/>
      <c r="E666" s="3"/>
      <c r="F666" s="3"/>
      <c r="G666" s="3"/>
      <c r="H666" s="3"/>
    </row>
    <row r="667" spans="1:8" hidden="1">
      <c r="A667" s="1"/>
      <c r="B667" s="1"/>
      <c r="E667" s="3"/>
      <c r="F667" s="3"/>
      <c r="G667" s="3"/>
      <c r="H667" s="3"/>
    </row>
    <row r="668" spans="1:8" hidden="1">
      <c r="A668" s="1"/>
      <c r="B668" s="1"/>
      <c r="E668" s="3"/>
      <c r="F668" s="3"/>
      <c r="G668" s="3"/>
      <c r="H668" s="3"/>
    </row>
    <row r="669" spans="1:8" hidden="1">
      <c r="A669" s="1"/>
      <c r="B669" s="1"/>
      <c r="E669" s="3"/>
      <c r="F669" s="3"/>
      <c r="G669" s="3"/>
      <c r="H669" s="3"/>
    </row>
    <row r="670" spans="1:8" hidden="1">
      <c r="A670" s="1"/>
      <c r="B670" s="1"/>
      <c r="E670" s="3"/>
      <c r="F670" s="3"/>
      <c r="G670" s="3"/>
      <c r="H670" s="3"/>
    </row>
    <row r="671" spans="1:8" hidden="1">
      <c r="A671" s="1"/>
      <c r="B671" s="1"/>
      <c r="E671" s="3"/>
      <c r="F671" s="3"/>
      <c r="G671" s="3"/>
      <c r="H671" s="3"/>
    </row>
    <row r="672" spans="1:8" hidden="1">
      <c r="A672" s="1"/>
      <c r="B672" s="1"/>
      <c r="E672" s="3"/>
      <c r="F672" s="3"/>
      <c r="G672" s="3"/>
      <c r="H672" s="3"/>
    </row>
    <row r="673" spans="1:8" hidden="1">
      <c r="A673" s="1"/>
      <c r="B673" s="1"/>
      <c r="E673" s="3"/>
      <c r="F673" s="3"/>
      <c r="G673" s="3"/>
      <c r="H673" s="3"/>
    </row>
    <row r="674" spans="1:8" hidden="1">
      <c r="A674" s="1"/>
      <c r="B674" s="1"/>
      <c r="E674" s="3"/>
      <c r="F674" s="3"/>
      <c r="G674" s="3"/>
      <c r="H674" s="3"/>
    </row>
    <row r="675" spans="1:8" hidden="1">
      <c r="A675" s="1"/>
      <c r="B675" s="1"/>
      <c r="E675" s="3"/>
      <c r="F675" s="3"/>
      <c r="G675" s="3"/>
      <c r="H675" s="3"/>
    </row>
    <row r="676" spans="1:8" hidden="1">
      <c r="A676" s="1"/>
      <c r="B676" s="1"/>
      <c r="E676" s="3"/>
      <c r="F676" s="3"/>
      <c r="G676" s="3"/>
      <c r="H676" s="3"/>
    </row>
    <row r="677" spans="1:8" hidden="1">
      <c r="A677" s="1"/>
      <c r="B677" s="1"/>
      <c r="E677" s="3"/>
      <c r="F677" s="3"/>
      <c r="G677" s="3"/>
      <c r="H677" s="3"/>
    </row>
    <row r="678" spans="1:8" hidden="1">
      <c r="A678" s="1"/>
      <c r="B678" s="1"/>
      <c r="E678" s="3"/>
      <c r="F678" s="3"/>
      <c r="G678" s="3"/>
      <c r="H678" s="3"/>
    </row>
    <row r="679" spans="1:8" hidden="1">
      <c r="A679" s="1"/>
      <c r="B679" s="1"/>
      <c r="E679" s="3"/>
      <c r="F679" s="3"/>
      <c r="G679" s="3"/>
      <c r="H679" s="3"/>
    </row>
    <row r="680" spans="1:8" hidden="1">
      <c r="A680" s="1"/>
      <c r="B680" s="1"/>
      <c r="E680" s="3"/>
      <c r="F680" s="3"/>
      <c r="G680" s="3"/>
      <c r="H680" s="3"/>
    </row>
    <row r="681" spans="1:8" hidden="1">
      <c r="A681" s="1"/>
      <c r="B681" s="1"/>
      <c r="E681" s="3"/>
      <c r="F681" s="3"/>
      <c r="G681" s="3"/>
      <c r="H681" s="3"/>
    </row>
    <row r="682" spans="1:8" hidden="1">
      <c r="A682" s="1"/>
      <c r="B682" s="1"/>
      <c r="E682" s="3"/>
      <c r="F682" s="3"/>
      <c r="G682" s="3"/>
      <c r="H682" s="3"/>
    </row>
    <row r="683" spans="1:8" hidden="1">
      <c r="A683" s="1"/>
      <c r="B683" s="1"/>
      <c r="E683" s="3"/>
      <c r="F683" s="3"/>
      <c r="G683" s="3"/>
      <c r="H683" s="3"/>
    </row>
    <row r="684" spans="1:8" hidden="1">
      <c r="A684" s="1"/>
      <c r="B684" s="1"/>
      <c r="E684" s="3"/>
      <c r="F684" s="3"/>
      <c r="G684" s="3"/>
      <c r="H684" s="3"/>
    </row>
    <row r="685" spans="1:8" hidden="1">
      <c r="A685" s="1"/>
      <c r="B685" s="1"/>
      <c r="E685" s="3"/>
      <c r="F685" s="3"/>
      <c r="G685" s="3"/>
      <c r="H685" s="3"/>
    </row>
    <row r="686" spans="1:8" hidden="1">
      <c r="A686" s="1"/>
      <c r="B686" s="1"/>
      <c r="E686" s="3"/>
      <c r="F686" s="3"/>
      <c r="G686" s="3"/>
      <c r="H686" s="3"/>
    </row>
    <row r="687" spans="1:8" hidden="1">
      <c r="A687" s="1"/>
      <c r="B687" s="1"/>
      <c r="E687" s="3"/>
      <c r="F687" s="3"/>
      <c r="G687" s="3"/>
      <c r="H687" s="3"/>
    </row>
    <row r="688" spans="1:8" hidden="1">
      <c r="A688" s="1"/>
      <c r="B688" s="1"/>
      <c r="E688" s="3"/>
      <c r="F688" s="3"/>
      <c r="G688" s="3"/>
      <c r="H688" s="3"/>
    </row>
    <row r="689" spans="1:8" hidden="1">
      <c r="A689" s="1"/>
      <c r="B689" s="1"/>
      <c r="E689" s="3"/>
      <c r="F689" s="3"/>
      <c r="G689" s="3"/>
      <c r="H689" s="3"/>
    </row>
    <row r="690" spans="1:8" hidden="1">
      <c r="A690" s="1"/>
      <c r="B690" s="1"/>
      <c r="E690" s="3"/>
      <c r="F690" s="3"/>
      <c r="G690" s="3"/>
      <c r="H690" s="3"/>
    </row>
    <row r="691" spans="1:8" hidden="1">
      <c r="A691" s="1"/>
      <c r="B691" s="1"/>
      <c r="E691" s="3"/>
      <c r="F691" s="3"/>
      <c r="G691" s="3"/>
      <c r="H691" s="3"/>
    </row>
    <row r="692" spans="1:8" hidden="1">
      <c r="A692" s="1"/>
      <c r="B692" s="1"/>
      <c r="E692" s="3"/>
      <c r="F692" s="3"/>
      <c r="G692" s="3"/>
      <c r="H692" s="3"/>
    </row>
    <row r="693" spans="1:8" hidden="1">
      <c r="A693" s="1"/>
      <c r="B693" s="1"/>
      <c r="E693" s="3"/>
      <c r="F693" s="3"/>
      <c r="G693" s="3"/>
      <c r="H693" s="3"/>
    </row>
    <row r="694" spans="1:8" hidden="1">
      <c r="A694" s="1"/>
      <c r="B694" s="1"/>
      <c r="E694" s="3"/>
      <c r="F694" s="3"/>
      <c r="G694" s="3"/>
      <c r="H694" s="3"/>
    </row>
    <row r="695" spans="1:8" hidden="1">
      <c r="A695" s="1"/>
      <c r="B695" s="1"/>
      <c r="E695" s="3"/>
      <c r="F695" s="3"/>
      <c r="G695" s="3"/>
      <c r="H695" s="3"/>
    </row>
    <row r="696" spans="1:8" hidden="1">
      <c r="A696" s="1"/>
      <c r="B696" s="1"/>
      <c r="E696" s="3"/>
      <c r="F696" s="3"/>
      <c r="G696" s="3"/>
      <c r="H696" s="3"/>
    </row>
    <row r="697" spans="1:8" hidden="1">
      <c r="A697" s="1"/>
      <c r="B697" s="1"/>
      <c r="E697" s="3"/>
      <c r="F697" s="3"/>
      <c r="G697" s="3"/>
      <c r="H697" s="3"/>
    </row>
    <row r="698" spans="1:8" hidden="1">
      <c r="A698" s="1"/>
      <c r="B698" s="1"/>
      <c r="E698" s="3"/>
      <c r="F698" s="3"/>
      <c r="G698" s="3"/>
      <c r="H698" s="3"/>
    </row>
    <row r="699" spans="1:8" hidden="1">
      <c r="A699" s="1"/>
      <c r="B699" s="1"/>
      <c r="E699" s="3"/>
      <c r="F699" s="3"/>
      <c r="G699" s="3"/>
      <c r="H699" s="3"/>
    </row>
    <row r="700" spans="1:8" hidden="1">
      <c r="A700" s="1"/>
      <c r="B700" s="1"/>
      <c r="E700" s="3"/>
      <c r="F700" s="3"/>
      <c r="G700" s="3"/>
      <c r="H700" s="3"/>
    </row>
    <row r="701" spans="1:8" hidden="1">
      <c r="A701" s="1"/>
      <c r="B701" s="1"/>
      <c r="E701" s="3"/>
      <c r="F701" s="3"/>
      <c r="G701" s="3"/>
      <c r="H701" s="3"/>
    </row>
    <row r="702" spans="1:8" hidden="1">
      <c r="A702" s="1"/>
      <c r="B702" s="1"/>
      <c r="E702" s="3"/>
      <c r="F702" s="3"/>
      <c r="G702" s="3"/>
      <c r="H702" s="3"/>
    </row>
    <row r="703" spans="1:8" hidden="1">
      <c r="A703" s="1"/>
      <c r="B703" s="1"/>
      <c r="E703" s="3"/>
      <c r="F703" s="3"/>
      <c r="G703" s="3"/>
      <c r="H703" s="3"/>
    </row>
    <row r="704" spans="1:8" hidden="1">
      <c r="A704" s="1"/>
      <c r="B704" s="1"/>
      <c r="E704" s="3"/>
      <c r="F704" s="3"/>
      <c r="G704" s="3"/>
      <c r="H704" s="3"/>
    </row>
    <row r="705" spans="1:8" hidden="1">
      <c r="A705" s="1"/>
      <c r="B705" s="1"/>
      <c r="E705" s="3"/>
      <c r="F705" s="3"/>
      <c r="G705" s="3"/>
      <c r="H705" s="3"/>
    </row>
    <row r="706" spans="1:8" hidden="1">
      <c r="A706" s="1"/>
      <c r="B706" s="1"/>
      <c r="E706" s="3"/>
      <c r="F706" s="3"/>
      <c r="G706" s="3"/>
      <c r="H706" s="3"/>
    </row>
    <row r="707" spans="1:8" hidden="1">
      <c r="A707" s="1"/>
      <c r="B707" s="1"/>
      <c r="E707" s="3"/>
      <c r="F707" s="3"/>
      <c r="G707" s="3"/>
      <c r="H707" s="3"/>
    </row>
    <row r="708" spans="1:8" hidden="1">
      <c r="A708" s="1"/>
      <c r="B708" s="1"/>
      <c r="E708" s="3"/>
      <c r="F708" s="3"/>
      <c r="G708" s="3"/>
      <c r="H708" s="3"/>
    </row>
    <row r="709" spans="1:8" hidden="1">
      <c r="A709" s="1"/>
      <c r="B709" s="1"/>
      <c r="E709" s="3"/>
      <c r="F709" s="3"/>
      <c r="G709" s="3"/>
      <c r="H709" s="3"/>
    </row>
    <row r="710" spans="1:8" hidden="1">
      <c r="A710" s="1"/>
      <c r="B710" s="1"/>
      <c r="E710" s="3"/>
      <c r="F710" s="3"/>
      <c r="G710" s="3"/>
      <c r="H710" s="3"/>
    </row>
    <row r="711" spans="1:8" hidden="1">
      <c r="A711" s="1"/>
      <c r="B711" s="1"/>
      <c r="E711" s="3"/>
      <c r="F711" s="3"/>
      <c r="G711" s="3"/>
      <c r="H711" s="3"/>
    </row>
    <row r="712" spans="1:8" hidden="1">
      <c r="A712" s="1"/>
      <c r="B712" s="1"/>
      <c r="E712" s="3"/>
      <c r="F712" s="3"/>
      <c r="G712" s="3"/>
      <c r="H712" s="3"/>
    </row>
    <row r="713" spans="1:8" hidden="1">
      <c r="A713" s="1"/>
      <c r="B713" s="1"/>
      <c r="E713" s="3"/>
      <c r="F713" s="3"/>
      <c r="G713" s="3"/>
      <c r="H713" s="3"/>
    </row>
    <row r="714" spans="1:8" hidden="1">
      <c r="A714" s="1"/>
      <c r="B714" s="1"/>
      <c r="E714" s="3"/>
      <c r="F714" s="3"/>
      <c r="G714" s="3"/>
      <c r="H714" s="3"/>
    </row>
    <row r="715" spans="1:8" hidden="1">
      <c r="A715" s="1"/>
      <c r="B715" s="1"/>
      <c r="E715" s="3"/>
      <c r="F715" s="3"/>
      <c r="G715" s="3"/>
      <c r="H715" s="3"/>
    </row>
    <row r="716" spans="1:8" hidden="1">
      <c r="A716" s="1"/>
      <c r="B716" s="1"/>
      <c r="E716" s="3"/>
      <c r="F716" s="3"/>
      <c r="G716" s="3"/>
      <c r="H716" s="3"/>
    </row>
    <row r="717" spans="1:8" hidden="1">
      <c r="A717" s="1"/>
      <c r="B717" s="1"/>
      <c r="E717" s="3"/>
      <c r="F717" s="3"/>
      <c r="G717" s="3"/>
      <c r="H717" s="3"/>
    </row>
    <row r="718" spans="1:8" hidden="1">
      <c r="A718" s="1"/>
      <c r="B718" s="1"/>
      <c r="E718" s="3"/>
      <c r="F718" s="3"/>
      <c r="G718" s="3"/>
      <c r="H718" s="3"/>
    </row>
    <row r="719" spans="1:8" hidden="1">
      <c r="A719" s="1"/>
      <c r="B719" s="1"/>
      <c r="E719" s="3"/>
      <c r="F719" s="3"/>
      <c r="G719" s="3"/>
      <c r="H719" s="3"/>
    </row>
    <row r="720" spans="1:8" hidden="1">
      <c r="A720" s="1"/>
      <c r="B720" s="1"/>
      <c r="E720" s="3"/>
      <c r="F720" s="3"/>
      <c r="G720" s="3"/>
      <c r="H720" s="3"/>
    </row>
    <row r="721" spans="1:8" hidden="1">
      <c r="A721" s="1"/>
      <c r="B721" s="1"/>
      <c r="E721" s="3"/>
      <c r="F721" s="3"/>
      <c r="G721" s="3"/>
      <c r="H721" s="3"/>
    </row>
    <row r="722" spans="1:8" hidden="1">
      <c r="A722" s="1"/>
      <c r="B722" s="1"/>
      <c r="E722" s="3"/>
      <c r="F722" s="3"/>
      <c r="G722" s="3"/>
      <c r="H722" s="3"/>
    </row>
    <row r="723" spans="1:8" hidden="1">
      <c r="A723" s="1"/>
      <c r="B723" s="1"/>
      <c r="E723" s="3"/>
      <c r="F723" s="3"/>
      <c r="G723" s="3"/>
      <c r="H723" s="3"/>
    </row>
    <row r="724" spans="1:8" hidden="1">
      <c r="A724" s="1"/>
      <c r="B724" s="1"/>
      <c r="E724" s="3"/>
      <c r="F724" s="3"/>
      <c r="G724" s="3"/>
      <c r="H724" s="3"/>
    </row>
    <row r="725" spans="1:8" hidden="1">
      <c r="A725" s="1"/>
      <c r="B725" s="1"/>
      <c r="E725" s="3"/>
      <c r="F725" s="3"/>
      <c r="G725" s="3"/>
      <c r="H725" s="3"/>
    </row>
    <row r="726" spans="1:8" hidden="1">
      <c r="A726" s="1"/>
      <c r="B726" s="1"/>
      <c r="E726" s="3"/>
      <c r="F726" s="3"/>
      <c r="G726" s="3"/>
      <c r="H726" s="3"/>
    </row>
    <row r="727" spans="1:8" hidden="1">
      <c r="A727" s="1"/>
      <c r="B727" s="1"/>
      <c r="E727" s="3"/>
      <c r="F727" s="3"/>
      <c r="G727" s="3"/>
      <c r="H727" s="3"/>
    </row>
    <row r="728" spans="1:8" hidden="1">
      <c r="A728" s="1"/>
      <c r="B728" s="1"/>
      <c r="E728" s="3"/>
      <c r="F728" s="3"/>
      <c r="G728" s="3"/>
      <c r="H728" s="3"/>
    </row>
    <row r="729" spans="1:8" hidden="1">
      <c r="A729" s="1"/>
      <c r="B729" s="1"/>
      <c r="E729" s="3"/>
      <c r="F729" s="3"/>
      <c r="G729" s="3"/>
      <c r="H729" s="3"/>
    </row>
    <row r="730" spans="1:8" hidden="1">
      <c r="A730" s="1"/>
      <c r="B730" s="1"/>
      <c r="E730" s="3"/>
      <c r="F730" s="3"/>
      <c r="G730" s="3"/>
      <c r="H730" s="3"/>
    </row>
    <row r="731" spans="1:8" hidden="1">
      <c r="A731" s="1"/>
      <c r="B731" s="1"/>
      <c r="E731" s="3"/>
      <c r="F731" s="3"/>
      <c r="G731" s="3"/>
      <c r="H731" s="3"/>
    </row>
    <row r="732" spans="1:8" hidden="1">
      <c r="A732" s="1"/>
      <c r="B732" s="1"/>
      <c r="E732" s="3"/>
      <c r="F732" s="3"/>
      <c r="G732" s="3"/>
      <c r="H732" s="3"/>
    </row>
    <row r="733" spans="1:8" hidden="1">
      <c r="A733" s="1"/>
      <c r="B733" s="1"/>
      <c r="E733" s="3"/>
      <c r="F733" s="3"/>
      <c r="G733" s="3"/>
      <c r="H733" s="3"/>
    </row>
    <row r="734" spans="1:8" hidden="1">
      <c r="A734" s="1"/>
      <c r="B734" s="1"/>
      <c r="E734" s="3"/>
      <c r="F734" s="3"/>
      <c r="G734" s="3"/>
      <c r="H734" s="3"/>
    </row>
    <row r="735" spans="1:8" hidden="1">
      <c r="A735" s="1"/>
      <c r="B735" s="1"/>
      <c r="E735" s="3"/>
      <c r="F735" s="3"/>
      <c r="G735" s="3"/>
      <c r="H735" s="3"/>
    </row>
    <row r="736" spans="1:8" hidden="1">
      <c r="A736" s="1"/>
      <c r="B736" s="1"/>
      <c r="E736" s="3"/>
      <c r="F736" s="3"/>
      <c r="G736" s="3"/>
      <c r="H736" s="3"/>
    </row>
    <row r="737" spans="1:8" hidden="1">
      <c r="A737" s="1"/>
      <c r="B737" s="1"/>
      <c r="E737" s="3"/>
      <c r="F737" s="3"/>
      <c r="G737" s="3"/>
      <c r="H737" s="3"/>
    </row>
    <row r="738" spans="1:8" hidden="1">
      <c r="A738" s="1"/>
      <c r="B738" s="1"/>
      <c r="E738" s="3"/>
      <c r="F738" s="3"/>
      <c r="G738" s="3"/>
      <c r="H738" s="3"/>
    </row>
    <row r="739" spans="1:8" hidden="1">
      <c r="A739" s="1"/>
      <c r="B739" s="1"/>
      <c r="E739" s="3"/>
      <c r="F739" s="3"/>
      <c r="G739" s="3"/>
      <c r="H739" s="3"/>
    </row>
    <row r="740" spans="1:8" hidden="1">
      <c r="A740" s="1"/>
      <c r="B740" s="1"/>
      <c r="E740" s="3"/>
      <c r="F740" s="3"/>
      <c r="G740" s="3"/>
      <c r="H740" s="3"/>
    </row>
    <row r="741" spans="1:8" hidden="1">
      <c r="A741" s="1"/>
      <c r="B741" s="1"/>
      <c r="E741" s="3"/>
      <c r="F741" s="3"/>
      <c r="G741" s="3"/>
      <c r="H741" s="3"/>
    </row>
    <row r="742" spans="1:8" hidden="1">
      <c r="A742" s="1"/>
      <c r="B742" s="1"/>
      <c r="E742" s="3"/>
      <c r="F742" s="3"/>
      <c r="G742" s="3"/>
      <c r="H742" s="3"/>
    </row>
    <row r="743" spans="1:8" hidden="1">
      <c r="A743" s="1"/>
      <c r="B743" s="1"/>
      <c r="E743" s="3"/>
      <c r="F743" s="3"/>
      <c r="G743" s="3"/>
      <c r="H743" s="3"/>
    </row>
    <row r="744" spans="1:8" hidden="1">
      <c r="A744" s="1"/>
      <c r="B744" s="1"/>
      <c r="E744" s="3"/>
      <c r="F744" s="3"/>
      <c r="G744" s="3"/>
      <c r="H744" s="3"/>
    </row>
    <row r="745" spans="1:8" hidden="1">
      <c r="A745" s="1"/>
      <c r="B745" s="1"/>
      <c r="E745" s="3"/>
      <c r="F745" s="3"/>
      <c r="G745" s="3"/>
      <c r="H745" s="3"/>
    </row>
    <row r="746" spans="1:8" hidden="1">
      <c r="A746" s="1"/>
      <c r="B746" s="1"/>
      <c r="E746" s="3"/>
      <c r="F746" s="3"/>
      <c r="G746" s="3"/>
      <c r="H746" s="3"/>
    </row>
    <row r="747" spans="1:8" hidden="1">
      <c r="A747" s="1"/>
      <c r="B747" s="1"/>
      <c r="E747" s="3"/>
      <c r="F747" s="3"/>
      <c r="G747" s="3"/>
      <c r="H747" s="3"/>
    </row>
    <row r="748" spans="1:8" hidden="1">
      <c r="A748" s="1"/>
      <c r="B748" s="1"/>
      <c r="E748" s="3"/>
      <c r="F748" s="3"/>
      <c r="G748" s="3"/>
      <c r="H748" s="3"/>
    </row>
    <row r="749" spans="1:8" hidden="1">
      <c r="A749" s="1"/>
      <c r="B749" s="1"/>
      <c r="E749" s="3"/>
      <c r="F749" s="3"/>
      <c r="G749" s="3"/>
      <c r="H749" s="3"/>
    </row>
    <row r="750" spans="1:8" hidden="1">
      <c r="A750" s="1"/>
      <c r="B750" s="1"/>
      <c r="E750" s="3"/>
      <c r="F750" s="3"/>
      <c r="G750" s="3"/>
      <c r="H750" s="3"/>
    </row>
    <row r="751" spans="1:8" hidden="1">
      <c r="A751" s="1"/>
      <c r="B751" s="1"/>
      <c r="E751" s="3"/>
      <c r="F751" s="3"/>
      <c r="G751" s="3"/>
      <c r="H751" s="3"/>
    </row>
    <row r="752" spans="1:8" hidden="1">
      <c r="A752" s="1"/>
      <c r="B752" s="1"/>
      <c r="E752" s="3"/>
      <c r="F752" s="3"/>
      <c r="G752" s="3"/>
      <c r="H752" s="3"/>
    </row>
    <row r="753" spans="1:8" hidden="1">
      <c r="A753" s="1"/>
      <c r="B753" s="1"/>
      <c r="E753" s="3"/>
      <c r="F753" s="3"/>
      <c r="G753" s="3"/>
      <c r="H753" s="3"/>
    </row>
    <row r="754" spans="1:8" hidden="1">
      <c r="A754" s="1"/>
      <c r="B754" s="1"/>
      <c r="E754" s="3"/>
      <c r="F754" s="3"/>
      <c r="G754" s="3"/>
      <c r="H754" s="3"/>
    </row>
    <row r="755" spans="1:8" hidden="1">
      <c r="A755" s="1"/>
      <c r="B755" s="1"/>
      <c r="E755" s="3"/>
      <c r="F755" s="3"/>
      <c r="G755" s="3"/>
      <c r="H755" s="3"/>
    </row>
    <row r="756" spans="1:8" hidden="1">
      <c r="A756" s="1"/>
      <c r="B756" s="1"/>
      <c r="E756" s="3"/>
      <c r="F756" s="3"/>
      <c r="G756" s="3"/>
      <c r="H756" s="3"/>
    </row>
    <row r="757" spans="1:8" hidden="1">
      <c r="A757" s="1"/>
      <c r="B757" s="1"/>
      <c r="E757" s="3"/>
      <c r="F757" s="3"/>
      <c r="G757" s="3"/>
      <c r="H757" s="3"/>
    </row>
    <row r="758" spans="1:8" hidden="1">
      <c r="A758" s="1"/>
      <c r="B758" s="1"/>
      <c r="E758" s="3"/>
      <c r="F758" s="3"/>
      <c r="G758" s="3"/>
      <c r="H758" s="3"/>
    </row>
    <row r="759" spans="1:8" hidden="1">
      <c r="A759" s="1"/>
      <c r="B759" s="1"/>
      <c r="E759" s="3"/>
      <c r="F759" s="3"/>
      <c r="G759" s="3"/>
      <c r="H759" s="3"/>
    </row>
    <row r="760" spans="1:8" hidden="1">
      <c r="A760" s="1"/>
      <c r="B760" s="1"/>
      <c r="E760" s="3"/>
      <c r="F760" s="3"/>
      <c r="G760" s="3"/>
      <c r="H760" s="3"/>
    </row>
    <row r="761" spans="1:8" hidden="1">
      <c r="A761" s="1"/>
      <c r="B761" s="1"/>
      <c r="E761" s="3"/>
      <c r="F761" s="3"/>
      <c r="G761" s="3"/>
      <c r="H761" s="3"/>
    </row>
    <row r="762" spans="1:8" hidden="1">
      <c r="A762" s="1"/>
      <c r="B762" s="1"/>
      <c r="E762" s="3"/>
      <c r="F762" s="3"/>
      <c r="G762" s="3"/>
      <c r="H762" s="3"/>
    </row>
    <row r="763" spans="1:8" hidden="1">
      <c r="A763" s="1"/>
      <c r="B763" s="1"/>
      <c r="E763" s="3"/>
      <c r="F763" s="3"/>
      <c r="G763" s="3"/>
      <c r="H763" s="3"/>
    </row>
    <row r="764" spans="1:8" hidden="1">
      <c r="A764" s="1"/>
      <c r="B764" s="1"/>
      <c r="E764" s="3"/>
      <c r="F764" s="3"/>
      <c r="G764" s="3"/>
      <c r="H764" s="3"/>
    </row>
    <row r="765" spans="1:8" hidden="1">
      <c r="A765" s="1"/>
      <c r="B765" s="1"/>
      <c r="E765" s="3"/>
      <c r="F765" s="3"/>
      <c r="G765" s="3"/>
      <c r="H765" s="3"/>
    </row>
    <row r="766" spans="1:8" hidden="1">
      <c r="A766" s="1"/>
      <c r="B766" s="1"/>
      <c r="E766" s="3"/>
      <c r="F766" s="3"/>
      <c r="G766" s="3"/>
      <c r="H766" s="3"/>
    </row>
    <row r="767" spans="1:8" hidden="1">
      <c r="A767" s="1"/>
      <c r="B767" s="1"/>
      <c r="E767" s="3"/>
      <c r="F767" s="3"/>
      <c r="G767" s="3"/>
      <c r="H767" s="3"/>
    </row>
    <row r="768" spans="1:8" hidden="1">
      <c r="A768" s="1"/>
      <c r="B768" s="1"/>
      <c r="E768" s="3"/>
      <c r="F768" s="3"/>
      <c r="G768" s="3"/>
      <c r="H768" s="3"/>
    </row>
    <row r="769" spans="1:8" hidden="1">
      <c r="A769" s="1"/>
      <c r="B769" s="1"/>
      <c r="E769" s="3"/>
      <c r="F769" s="3"/>
      <c r="G769" s="3"/>
      <c r="H769" s="3"/>
    </row>
    <row r="770" spans="1:8" hidden="1">
      <c r="A770" s="1"/>
      <c r="B770" s="1"/>
      <c r="E770" s="3"/>
      <c r="F770" s="3"/>
      <c r="G770" s="3"/>
      <c r="H770" s="3"/>
    </row>
    <row r="771" spans="1:8" hidden="1">
      <c r="A771" s="1"/>
      <c r="B771" s="1"/>
      <c r="E771" s="3"/>
      <c r="F771" s="3"/>
      <c r="G771" s="3"/>
      <c r="H771" s="3"/>
    </row>
    <row r="772" spans="1:8" hidden="1">
      <c r="A772" s="1"/>
      <c r="B772" s="1"/>
      <c r="E772" s="3"/>
      <c r="F772" s="3"/>
      <c r="G772" s="3"/>
      <c r="H772" s="3"/>
    </row>
    <row r="773" spans="1:8" hidden="1">
      <c r="A773" s="1"/>
      <c r="B773" s="1"/>
      <c r="E773" s="3"/>
      <c r="F773" s="3"/>
      <c r="G773" s="3"/>
      <c r="H773" s="3"/>
    </row>
    <row r="774" spans="1:8" hidden="1">
      <c r="A774" s="1"/>
      <c r="B774" s="1"/>
      <c r="E774" s="3"/>
      <c r="F774" s="3"/>
      <c r="G774" s="3"/>
      <c r="H774" s="3"/>
    </row>
    <row r="775" spans="1:8" hidden="1">
      <c r="A775" s="1"/>
      <c r="B775" s="1"/>
      <c r="E775" s="3"/>
      <c r="F775" s="3"/>
      <c r="G775" s="3"/>
      <c r="H775" s="3"/>
    </row>
    <row r="776" spans="1:8" hidden="1">
      <c r="A776" s="1"/>
      <c r="B776" s="1"/>
      <c r="E776" s="3"/>
      <c r="F776" s="3"/>
      <c r="G776" s="3"/>
      <c r="H776" s="3"/>
    </row>
    <row r="777" spans="1:8" hidden="1">
      <c r="A777" s="1"/>
      <c r="B777" s="1"/>
      <c r="E777" s="3"/>
      <c r="F777" s="3"/>
      <c r="G777" s="3"/>
      <c r="H777" s="3"/>
    </row>
    <row r="778" spans="1:8" hidden="1">
      <c r="A778" s="1"/>
      <c r="B778" s="1"/>
      <c r="E778" s="3"/>
      <c r="F778" s="3"/>
      <c r="G778" s="3"/>
      <c r="H778" s="3"/>
    </row>
    <row r="779" spans="1:8" hidden="1">
      <c r="A779" s="1"/>
      <c r="B779" s="1"/>
      <c r="E779" s="3"/>
      <c r="F779" s="3"/>
      <c r="G779" s="3"/>
      <c r="H779" s="3"/>
    </row>
    <row r="780" spans="1:8" hidden="1">
      <c r="A780" s="1"/>
      <c r="B780" s="1"/>
      <c r="E780" s="3"/>
      <c r="F780" s="3"/>
      <c r="G780" s="3"/>
      <c r="H780" s="3"/>
    </row>
    <row r="781" spans="1:8" hidden="1">
      <c r="A781" s="1"/>
      <c r="B781" s="1"/>
      <c r="E781" s="3"/>
      <c r="F781" s="3"/>
      <c r="G781" s="3"/>
      <c r="H781" s="3"/>
    </row>
    <row r="782" spans="1:8" hidden="1">
      <c r="A782" s="1"/>
      <c r="B782" s="1"/>
      <c r="E782" s="3"/>
      <c r="F782" s="3"/>
      <c r="G782" s="3"/>
      <c r="H782" s="3"/>
    </row>
    <row r="783" spans="1:8" hidden="1">
      <c r="A783" s="1"/>
      <c r="B783" s="1"/>
      <c r="E783" s="3"/>
      <c r="F783" s="3"/>
      <c r="G783" s="3"/>
      <c r="H783" s="3"/>
    </row>
    <row r="784" spans="1:8" hidden="1">
      <c r="A784" s="1"/>
      <c r="B784" s="1"/>
      <c r="E784" s="3"/>
      <c r="F784" s="3"/>
      <c r="G784" s="3"/>
      <c r="H784" s="3"/>
    </row>
    <row r="785" spans="1:8" hidden="1">
      <c r="A785" s="1"/>
      <c r="B785" s="1"/>
      <c r="E785" s="3"/>
      <c r="F785" s="3"/>
      <c r="G785" s="3"/>
      <c r="H785" s="3"/>
    </row>
    <row r="786" spans="1:8" hidden="1">
      <c r="A786" s="1"/>
      <c r="B786" s="1"/>
      <c r="E786" s="3"/>
      <c r="F786" s="3"/>
      <c r="G786" s="3"/>
      <c r="H786" s="3"/>
    </row>
    <row r="787" spans="1:8" hidden="1">
      <c r="A787" s="1"/>
      <c r="B787" s="1"/>
      <c r="E787" s="3"/>
      <c r="F787" s="3"/>
      <c r="G787" s="3"/>
      <c r="H787" s="3"/>
    </row>
    <row r="788" spans="1:8" hidden="1">
      <c r="A788" s="1"/>
      <c r="B788" s="1"/>
      <c r="E788" s="3"/>
      <c r="F788" s="3"/>
      <c r="G788" s="3"/>
      <c r="H788" s="3"/>
    </row>
    <row r="789" spans="1:8" hidden="1">
      <c r="A789" s="1"/>
      <c r="B789" s="1"/>
      <c r="E789" s="3"/>
      <c r="F789" s="3"/>
      <c r="G789" s="3"/>
      <c r="H789" s="3"/>
    </row>
    <row r="790" spans="1:8" hidden="1">
      <c r="A790" s="1"/>
      <c r="B790" s="1"/>
      <c r="E790" s="3"/>
      <c r="F790" s="3"/>
      <c r="G790" s="3"/>
      <c r="H790" s="3"/>
    </row>
    <row r="791" spans="1:8" hidden="1">
      <c r="A791" s="1"/>
      <c r="B791" s="1"/>
      <c r="E791" s="3"/>
      <c r="F791" s="3"/>
      <c r="G791" s="3"/>
      <c r="H791" s="3"/>
    </row>
    <row r="792" spans="1:8" hidden="1">
      <c r="A792" s="1"/>
      <c r="B792" s="1"/>
      <c r="E792" s="3"/>
      <c r="F792" s="3"/>
      <c r="G792" s="3"/>
      <c r="H792" s="3"/>
    </row>
    <row r="793" spans="1:8" hidden="1">
      <c r="A793" s="1"/>
      <c r="B793" s="1"/>
      <c r="E793" s="3"/>
      <c r="F793" s="3"/>
      <c r="G793" s="3"/>
      <c r="H793" s="3"/>
    </row>
    <row r="794" spans="1:8" hidden="1">
      <c r="A794" s="1"/>
      <c r="B794" s="1"/>
      <c r="E794" s="3"/>
      <c r="F794" s="3"/>
      <c r="G794" s="3"/>
      <c r="H794" s="3"/>
    </row>
    <row r="795" spans="1:8" hidden="1">
      <c r="A795" s="1"/>
      <c r="B795" s="1"/>
      <c r="E795" s="3"/>
      <c r="F795" s="3"/>
      <c r="G795" s="3"/>
      <c r="H795" s="3"/>
    </row>
    <row r="796" spans="1:8" hidden="1">
      <c r="A796" s="1"/>
      <c r="B796" s="1"/>
      <c r="E796" s="3"/>
      <c r="F796" s="3"/>
      <c r="G796" s="3"/>
      <c r="H796" s="3"/>
    </row>
    <row r="797" spans="1:8" hidden="1">
      <c r="A797" s="1"/>
      <c r="B797" s="1"/>
      <c r="E797" s="3"/>
      <c r="F797" s="3"/>
      <c r="G797" s="3"/>
      <c r="H797" s="3"/>
    </row>
    <row r="798" spans="1:8" hidden="1">
      <c r="A798" s="1"/>
      <c r="B798" s="1"/>
      <c r="E798" s="3"/>
      <c r="F798" s="3"/>
      <c r="G798" s="3"/>
      <c r="H798" s="3"/>
    </row>
    <row r="799" spans="1:8" hidden="1">
      <c r="A799" s="1"/>
      <c r="B799" s="1"/>
      <c r="E799" s="3"/>
      <c r="F799" s="3"/>
      <c r="G799" s="3"/>
      <c r="H799" s="3"/>
    </row>
    <row r="800" spans="1:8" hidden="1">
      <c r="A800" s="1"/>
      <c r="B800" s="1"/>
      <c r="E800" s="3"/>
      <c r="F800" s="3"/>
      <c r="G800" s="3"/>
      <c r="H800" s="3"/>
    </row>
    <row r="801" spans="1:8" hidden="1">
      <c r="A801" s="1"/>
      <c r="B801" s="1"/>
      <c r="E801" s="3"/>
      <c r="F801" s="3"/>
      <c r="G801" s="3"/>
      <c r="H801" s="3"/>
    </row>
    <row r="802" spans="1:8" hidden="1">
      <c r="A802" s="1"/>
      <c r="B802" s="1"/>
      <c r="E802" s="3"/>
      <c r="F802" s="3"/>
      <c r="G802" s="3"/>
      <c r="H802" s="3"/>
    </row>
    <row r="803" spans="1:8" hidden="1">
      <c r="A803" s="1"/>
      <c r="B803" s="1"/>
      <c r="E803" s="3"/>
      <c r="F803" s="3"/>
      <c r="G803" s="3"/>
      <c r="H803" s="3"/>
    </row>
    <row r="804" spans="1:8" hidden="1">
      <c r="A804" s="1"/>
      <c r="B804" s="1"/>
      <c r="E804" s="3"/>
      <c r="F804" s="3"/>
      <c r="G804" s="3"/>
      <c r="H804" s="3"/>
    </row>
    <row r="805" spans="1:8" hidden="1">
      <c r="A805" s="1"/>
      <c r="B805" s="1"/>
      <c r="E805" s="3"/>
      <c r="F805" s="3"/>
      <c r="G805" s="3"/>
      <c r="H805" s="3"/>
    </row>
    <row r="806" spans="1:8" hidden="1">
      <c r="A806" s="1"/>
      <c r="B806" s="1"/>
      <c r="E806" s="3"/>
      <c r="F806" s="3"/>
      <c r="G806" s="3"/>
      <c r="H806" s="3"/>
    </row>
    <row r="807" spans="1:8" hidden="1">
      <c r="A807" s="1"/>
      <c r="B807" s="1"/>
      <c r="E807" s="3"/>
      <c r="F807" s="3"/>
      <c r="G807" s="3"/>
      <c r="H807" s="3"/>
    </row>
    <row r="808" spans="1:8" hidden="1">
      <c r="A808" s="1"/>
      <c r="B808" s="1"/>
      <c r="E808" s="3"/>
      <c r="F808" s="3"/>
      <c r="G808" s="3"/>
      <c r="H808" s="3"/>
    </row>
    <row r="809" spans="1:8" hidden="1">
      <c r="A809" s="1"/>
      <c r="B809" s="1"/>
      <c r="E809" s="3"/>
      <c r="F809" s="3"/>
      <c r="G809" s="3"/>
      <c r="H809" s="3"/>
    </row>
    <row r="810" spans="1:8" hidden="1">
      <c r="A810" s="1"/>
      <c r="B810" s="1"/>
      <c r="E810" s="3"/>
      <c r="F810" s="3"/>
      <c r="G810" s="3"/>
      <c r="H810" s="3"/>
    </row>
    <row r="811" spans="1:8" hidden="1">
      <c r="A811" s="1"/>
      <c r="B811" s="1"/>
      <c r="E811" s="3"/>
      <c r="F811" s="3"/>
      <c r="G811" s="3"/>
      <c r="H811" s="3"/>
    </row>
    <row r="812" spans="1:8" hidden="1">
      <c r="A812" s="1"/>
      <c r="B812" s="1"/>
      <c r="E812" s="3"/>
      <c r="F812" s="3"/>
      <c r="G812" s="3"/>
      <c r="H812" s="3"/>
    </row>
    <row r="813" spans="1:8" hidden="1">
      <c r="A813" s="1"/>
      <c r="B813" s="1"/>
      <c r="E813" s="3"/>
      <c r="F813" s="3"/>
      <c r="G813" s="3"/>
      <c r="H813" s="3"/>
    </row>
    <row r="814" spans="1:8" hidden="1">
      <c r="A814" s="1"/>
      <c r="B814" s="1"/>
      <c r="E814" s="3"/>
      <c r="F814" s="3"/>
      <c r="G814" s="3"/>
      <c r="H814" s="3"/>
    </row>
    <row r="815" spans="1:8" hidden="1">
      <c r="A815" s="1"/>
      <c r="B815" s="1"/>
      <c r="E815" s="3"/>
      <c r="F815" s="3"/>
      <c r="G815" s="3"/>
      <c r="H815" s="3"/>
    </row>
    <row r="816" spans="1:8" hidden="1">
      <c r="A816" s="1"/>
      <c r="B816" s="1"/>
      <c r="E816" s="3"/>
      <c r="F816" s="3"/>
      <c r="G816" s="3"/>
      <c r="H816" s="3"/>
    </row>
    <row r="817" spans="1:8" hidden="1">
      <c r="A817" s="1"/>
      <c r="B817" s="1"/>
      <c r="E817" s="3"/>
      <c r="F817" s="3"/>
      <c r="G817" s="3"/>
      <c r="H817" s="3"/>
    </row>
    <row r="818" spans="1:8" hidden="1">
      <c r="A818" s="1"/>
      <c r="B818" s="1"/>
      <c r="E818" s="3"/>
      <c r="F818" s="3"/>
      <c r="G818" s="3"/>
      <c r="H818" s="3"/>
    </row>
    <row r="819" spans="1:8" hidden="1">
      <c r="A819" s="1"/>
      <c r="B819" s="1"/>
      <c r="E819" s="3"/>
      <c r="F819" s="3"/>
      <c r="G819" s="3"/>
      <c r="H819" s="3"/>
    </row>
    <row r="820" spans="1:8" hidden="1">
      <c r="A820" s="1"/>
      <c r="B820" s="1"/>
      <c r="E820" s="3"/>
      <c r="F820" s="3"/>
      <c r="G820" s="3"/>
      <c r="H820" s="3"/>
    </row>
    <row r="821" spans="1:8" hidden="1">
      <c r="A821" s="1"/>
      <c r="B821" s="1"/>
      <c r="E821" s="3"/>
      <c r="F821" s="3"/>
      <c r="G821" s="3"/>
      <c r="H821" s="3"/>
    </row>
    <row r="822" spans="1:8" hidden="1">
      <c r="A822" s="1"/>
      <c r="B822" s="1"/>
      <c r="E822" s="3"/>
      <c r="F822" s="3"/>
      <c r="G822" s="3"/>
      <c r="H822" s="3"/>
    </row>
    <row r="823" spans="1:8" hidden="1">
      <c r="A823" s="1"/>
      <c r="B823" s="1"/>
      <c r="E823" s="3"/>
      <c r="F823" s="3"/>
      <c r="G823" s="3"/>
      <c r="H823" s="3"/>
    </row>
    <row r="824" spans="1:8" hidden="1">
      <c r="A824" s="1"/>
      <c r="B824" s="1"/>
      <c r="E824" s="3"/>
      <c r="F824" s="3"/>
      <c r="G824" s="3"/>
      <c r="H824" s="3"/>
    </row>
    <row r="825" spans="1:8" hidden="1">
      <c r="A825" s="1"/>
      <c r="B825" s="1"/>
      <c r="E825" s="3"/>
      <c r="F825" s="3"/>
      <c r="G825" s="3"/>
      <c r="H825" s="3"/>
    </row>
    <row r="826" spans="1:8" hidden="1">
      <c r="A826" s="1"/>
      <c r="B826" s="1"/>
      <c r="E826" s="3"/>
      <c r="F826" s="3"/>
      <c r="G826" s="3"/>
      <c r="H826" s="3"/>
    </row>
    <row r="827" spans="1:8" hidden="1">
      <c r="A827" s="1"/>
      <c r="B827" s="1"/>
      <c r="E827" s="3"/>
      <c r="F827" s="3"/>
      <c r="G827" s="3"/>
      <c r="H827" s="3"/>
    </row>
    <row r="828" spans="1:8" hidden="1">
      <c r="A828" s="1"/>
      <c r="B828" s="1"/>
      <c r="E828" s="3"/>
      <c r="F828" s="3"/>
      <c r="G828" s="3"/>
      <c r="H828" s="3"/>
    </row>
    <row r="829" spans="1:8" hidden="1">
      <c r="A829" s="1"/>
      <c r="B829" s="1"/>
      <c r="E829" s="3"/>
      <c r="F829" s="3"/>
      <c r="G829" s="3"/>
      <c r="H829" s="3"/>
    </row>
    <row r="830" spans="1:8" hidden="1">
      <c r="A830" s="1"/>
      <c r="B830" s="1"/>
      <c r="E830" s="3"/>
      <c r="F830" s="3"/>
      <c r="G830" s="3"/>
      <c r="H830" s="3"/>
    </row>
    <row r="831" spans="1:8" hidden="1">
      <c r="A831" s="1"/>
      <c r="B831" s="1"/>
      <c r="E831" s="3"/>
      <c r="F831" s="3"/>
      <c r="G831" s="3"/>
      <c r="H831" s="3"/>
    </row>
    <row r="832" spans="1:8" hidden="1">
      <c r="A832" s="1"/>
      <c r="B832" s="1"/>
      <c r="E832" s="3"/>
      <c r="F832" s="3"/>
      <c r="G832" s="3"/>
      <c r="H832" s="3"/>
    </row>
    <row r="833" spans="1:8" hidden="1">
      <c r="A833" s="1"/>
      <c r="B833" s="1"/>
      <c r="E833" s="3"/>
      <c r="F833" s="3"/>
      <c r="G833" s="3"/>
      <c r="H833" s="3"/>
    </row>
    <row r="834" spans="1:8" hidden="1">
      <c r="A834" s="1"/>
      <c r="B834" s="1"/>
      <c r="E834" s="3"/>
      <c r="F834" s="3"/>
      <c r="G834" s="3"/>
      <c r="H834" s="3"/>
    </row>
    <row r="835" spans="1:8" hidden="1">
      <c r="A835" s="1"/>
      <c r="B835" s="1"/>
      <c r="E835" s="3"/>
      <c r="F835" s="3"/>
      <c r="G835" s="3"/>
      <c r="H835" s="3"/>
    </row>
    <row r="836" spans="1:8" hidden="1">
      <c r="A836" s="1"/>
      <c r="B836" s="1"/>
      <c r="E836" s="3"/>
      <c r="F836" s="3"/>
      <c r="G836" s="3"/>
      <c r="H836" s="3"/>
    </row>
    <row r="837" spans="1:8" hidden="1">
      <c r="A837" s="1"/>
      <c r="B837" s="1"/>
      <c r="E837" s="3"/>
      <c r="F837" s="3"/>
      <c r="G837" s="3"/>
      <c r="H837" s="3"/>
    </row>
    <row r="838" spans="1:8" hidden="1">
      <c r="A838" s="1"/>
      <c r="B838" s="1"/>
      <c r="E838" s="3"/>
      <c r="F838" s="3"/>
      <c r="G838" s="3"/>
      <c r="H838" s="3"/>
    </row>
    <row r="839" spans="1:8" hidden="1">
      <c r="A839" s="1"/>
      <c r="B839" s="1"/>
      <c r="E839" s="3"/>
      <c r="F839" s="3"/>
      <c r="G839" s="3"/>
      <c r="H839" s="3"/>
    </row>
    <row r="840" spans="1:8" hidden="1">
      <c r="A840" s="1"/>
      <c r="B840" s="1"/>
      <c r="E840" s="3"/>
      <c r="F840" s="3"/>
      <c r="G840" s="3"/>
      <c r="H840" s="3"/>
    </row>
    <row r="841" spans="1:8" hidden="1">
      <c r="A841" s="1"/>
      <c r="B841" s="1"/>
      <c r="E841" s="3"/>
      <c r="F841" s="3"/>
      <c r="G841" s="3"/>
      <c r="H841" s="3"/>
    </row>
    <row r="842" spans="1:8" hidden="1">
      <c r="A842" s="1"/>
      <c r="B842" s="1"/>
      <c r="E842" s="3"/>
      <c r="F842" s="3"/>
      <c r="G842" s="3"/>
      <c r="H842" s="3"/>
    </row>
    <row r="843" spans="1:8" hidden="1">
      <c r="A843" s="1"/>
      <c r="B843" s="1"/>
      <c r="E843" s="3"/>
      <c r="F843" s="3"/>
      <c r="G843" s="3"/>
      <c r="H843" s="3"/>
    </row>
    <row r="844" spans="1:8" hidden="1">
      <c r="A844" s="1"/>
      <c r="B844" s="1"/>
      <c r="E844" s="3"/>
      <c r="F844" s="3"/>
      <c r="G844" s="3"/>
      <c r="H844" s="3"/>
    </row>
    <row r="845" spans="1:8" hidden="1">
      <c r="A845" s="1"/>
      <c r="B845" s="1"/>
      <c r="E845" s="3"/>
      <c r="F845" s="3"/>
      <c r="G845" s="3"/>
      <c r="H845" s="3"/>
    </row>
    <row r="846" spans="1:8" hidden="1">
      <c r="A846" s="1"/>
      <c r="B846" s="1"/>
      <c r="E846" s="3"/>
      <c r="F846" s="3"/>
      <c r="G846" s="3"/>
      <c r="H846" s="3"/>
    </row>
    <row r="847" spans="1:8" hidden="1">
      <c r="A847" s="1"/>
      <c r="B847" s="1"/>
      <c r="E847" s="3"/>
      <c r="F847" s="3"/>
      <c r="G847" s="3"/>
      <c r="H847" s="3"/>
    </row>
    <row r="848" spans="1:8" hidden="1">
      <c r="A848" s="1"/>
      <c r="B848" s="1"/>
      <c r="E848" s="3"/>
      <c r="F848" s="3"/>
      <c r="G848" s="3"/>
      <c r="H848" s="3"/>
    </row>
    <row r="849" spans="1:8" hidden="1">
      <c r="A849" s="1"/>
      <c r="B849" s="1"/>
      <c r="E849" s="3"/>
      <c r="F849" s="3"/>
      <c r="G849" s="3"/>
      <c r="H849" s="3"/>
    </row>
    <row r="850" spans="1:8" hidden="1">
      <c r="A850" s="1"/>
      <c r="B850" s="1"/>
      <c r="E850" s="3"/>
      <c r="F850" s="3"/>
      <c r="G850" s="3"/>
      <c r="H850" s="3"/>
    </row>
    <row r="851" spans="1:8" hidden="1">
      <c r="A851" s="1"/>
      <c r="B851" s="1"/>
      <c r="E851" s="3"/>
      <c r="F851" s="3"/>
      <c r="G851" s="3"/>
      <c r="H851" s="3"/>
    </row>
    <row r="852" spans="1:8" hidden="1">
      <c r="A852" s="1"/>
      <c r="B852" s="1"/>
      <c r="E852" s="3"/>
      <c r="F852" s="3"/>
      <c r="G852" s="3"/>
      <c r="H852" s="3"/>
    </row>
    <row r="853" spans="1:8" hidden="1">
      <c r="A853" s="1"/>
      <c r="B853" s="1"/>
      <c r="E853" s="3"/>
      <c r="F853" s="3"/>
      <c r="G853" s="3"/>
      <c r="H853" s="3"/>
    </row>
    <row r="854" spans="1:8" hidden="1">
      <c r="A854" s="1"/>
      <c r="B854" s="1"/>
      <c r="E854" s="3"/>
      <c r="F854" s="3"/>
      <c r="G854" s="3"/>
      <c r="H854" s="3"/>
    </row>
    <row r="855" spans="1:8" hidden="1">
      <c r="A855" s="1"/>
      <c r="B855" s="1"/>
      <c r="E855" s="3"/>
      <c r="F855" s="3"/>
      <c r="G855" s="3"/>
      <c r="H855" s="3"/>
    </row>
    <row r="856" spans="1:8" hidden="1">
      <c r="A856" s="1"/>
      <c r="B856" s="1"/>
      <c r="E856" s="3"/>
      <c r="F856" s="3"/>
      <c r="G856" s="3"/>
      <c r="H856" s="3"/>
    </row>
    <row r="857" spans="1:8" hidden="1">
      <c r="A857" s="1"/>
      <c r="B857" s="1"/>
      <c r="E857" s="3"/>
      <c r="F857" s="3"/>
      <c r="G857" s="3"/>
      <c r="H857" s="3"/>
    </row>
    <row r="858" spans="1:8" hidden="1">
      <c r="A858" s="1"/>
      <c r="B858" s="1"/>
      <c r="E858" s="3"/>
      <c r="F858" s="3"/>
      <c r="G858" s="3"/>
      <c r="H858" s="3"/>
    </row>
    <row r="859" spans="1:8" hidden="1">
      <c r="A859" s="1"/>
      <c r="B859" s="1"/>
      <c r="E859" s="3"/>
      <c r="F859" s="3"/>
      <c r="G859" s="3"/>
      <c r="H859" s="3"/>
    </row>
    <row r="860" spans="1:8" hidden="1">
      <c r="A860" s="1"/>
      <c r="B860" s="1"/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23:A24 A1:A4 C1:I4 A5:I7 A120:I1048576 J1:AY1048576 BA1:XFD1048576 AZ1:AZ9999 AZ10001:AZ1048576" xr:uid="{00000000-0002-0000-17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0" style="2" customWidth="1"/>
    <col min="2" max="2" width="43.42578125" style="2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221</v>
      </c>
    </row>
    <row r="2" spans="1:10">
      <c r="A2" s="36" t="s">
        <v>147</v>
      </c>
      <c r="B2" s="36" t="s">
        <v>222</v>
      </c>
    </row>
    <row r="3" spans="1:10">
      <c r="A3" s="36" t="s">
        <v>149</v>
      </c>
      <c r="B3" s="36" t="s">
        <v>223</v>
      </c>
    </row>
    <row r="4" spans="1:10">
      <c r="A4" s="36" t="s">
        <v>150</v>
      </c>
      <c r="B4" s="36">
        <v>9454</v>
      </c>
    </row>
    <row r="5" spans="1:10" s="3" customFormat="1">
      <c r="A5" s="37" t="s">
        <v>119</v>
      </c>
      <c r="B5" s="39" t="s">
        <v>120</v>
      </c>
      <c r="C5" s="39" t="s">
        <v>14</v>
      </c>
      <c r="D5" s="39" t="s">
        <v>15</v>
      </c>
      <c r="E5" s="39" t="s">
        <v>62</v>
      </c>
      <c r="F5" s="39" t="s">
        <v>106</v>
      </c>
      <c r="G5" s="39" t="s">
        <v>58</v>
      </c>
      <c r="H5" s="39" t="s">
        <v>114</v>
      </c>
      <c r="I5" s="39" t="s">
        <v>151</v>
      </c>
      <c r="J5" s="51" t="s">
        <v>152</v>
      </c>
    </row>
    <row r="6" spans="1:10" s="3" customFormat="1">
      <c r="A6" s="113" t="s">
        <v>3308</v>
      </c>
      <c r="B6" s="136" t="s">
        <v>3308</v>
      </c>
      <c r="C6" s="114" t="s">
        <v>3308</v>
      </c>
      <c r="D6" s="114" t="s">
        <v>3308</v>
      </c>
      <c r="E6" s="12" t="s">
        <v>19</v>
      </c>
      <c r="F6" s="114" t="s">
        <v>3308</v>
      </c>
      <c r="G6" s="12" t="s">
        <v>19</v>
      </c>
      <c r="H6" s="12" t="s">
        <v>201</v>
      </c>
      <c r="I6" s="26" t="s">
        <v>19</v>
      </c>
      <c r="J6" s="13" t="s">
        <v>19</v>
      </c>
    </row>
    <row r="7" spans="1:10" s="4" customFormat="1" ht="20.25">
      <c r="A7" s="115" t="s">
        <v>3308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3" t="s">
        <v>3069</v>
      </c>
      <c r="B8" s="118" t="s">
        <v>3308</v>
      </c>
      <c r="C8" s="118" t="s">
        <v>3308</v>
      </c>
      <c r="D8" s="118" t="s">
        <v>3308</v>
      </c>
      <c r="E8" s="118" t="s">
        <v>3308</v>
      </c>
      <c r="F8" s="118" t="s">
        <v>3308</v>
      </c>
      <c r="G8" s="118" t="s">
        <v>3308</v>
      </c>
      <c r="H8" s="84">
        <v>0</v>
      </c>
      <c r="I8" s="85">
        <v>0</v>
      </c>
      <c r="J8" s="85">
        <v>0</v>
      </c>
    </row>
    <row r="9" spans="1:10" hidden="1">
      <c r="A9" s="98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98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A111" s="1"/>
      <c r="B111" s="1"/>
      <c r="C111" s="3"/>
      <c r="D111" s="3"/>
      <c r="E111" s="3"/>
      <c r="F111" s="3"/>
      <c r="G111" s="3"/>
    </row>
    <row r="112" spans="1:10" hidden="1">
      <c r="A112" s="1"/>
      <c r="B112" s="1"/>
      <c r="C112" s="3"/>
      <c r="D112" s="3"/>
      <c r="E112" s="3"/>
      <c r="F112" s="3"/>
      <c r="G112" s="3"/>
    </row>
    <row r="113" spans="1:7" hidden="1">
      <c r="A113" s="1"/>
      <c r="B113" s="1"/>
      <c r="C113" s="3"/>
      <c r="D113" s="3"/>
      <c r="E113" s="3"/>
      <c r="F113" s="3"/>
      <c r="G113" s="3"/>
    </row>
    <row r="114" spans="1:7" hidden="1">
      <c r="A114" s="1"/>
      <c r="B114" s="1"/>
      <c r="C114" s="3"/>
      <c r="D114" s="3"/>
      <c r="E114" s="3"/>
      <c r="F114" s="3"/>
      <c r="G114" s="3"/>
    </row>
    <row r="115" spans="1:7" hidden="1">
      <c r="A115" s="1"/>
      <c r="B115" s="1"/>
      <c r="C115" s="3"/>
      <c r="D115" s="3"/>
      <c r="E115" s="3"/>
      <c r="F115" s="3"/>
      <c r="G115" s="3"/>
    </row>
    <row r="116" spans="1:7" hidden="1">
      <c r="A116" s="1"/>
      <c r="B116" s="1"/>
      <c r="C116" s="3"/>
      <c r="D116" s="3"/>
      <c r="E116" s="3"/>
      <c r="F116" s="3"/>
      <c r="G116" s="3"/>
    </row>
    <row r="117" spans="1:7" hidden="1">
      <c r="A117" s="1"/>
      <c r="B117" s="1"/>
      <c r="C117" s="3"/>
      <c r="D117" s="3"/>
      <c r="E117" s="3"/>
      <c r="F117" s="3"/>
      <c r="G117" s="3"/>
    </row>
    <row r="118" spans="1:7" hidden="1">
      <c r="A118" s="1"/>
      <c r="B118" s="1"/>
      <c r="C118" s="3"/>
      <c r="D118" s="3"/>
      <c r="E118" s="3"/>
      <c r="F118" s="3"/>
      <c r="G118" s="3"/>
    </row>
    <row r="119" spans="1:7" hidden="1">
      <c r="A119" s="1"/>
      <c r="B119" s="1"/>
      <c r="C119" s="3"/>
      <c r="D119" s="3"/>
      <c r="E119" s="3"/>
      <c r="F119" s="3"/>
      <c r="G119" s="3"/>
    </row>
    <row r="120" spans="1:7" hidden="1">
      <c r="A120" s="1"/>
      <c r="B120" s="1"/>
      <c r="C120" s="3"/>
      <c r="D120" s="3"/>
      <c r="E120" s="3"/>
      <c r="F120" s="3"/>
      <c r="G120" s="3"/>
    </row>
    <row r="121" spans="1:7" hidden="1">
      <c r="A121" s="1"/>
      <c r="B121" s="1"/>
      <c r="C121" s="3"/>
      <c r="D121" s="3"/>
      <c r="E121" s="3"/>
      <c r="F121" s="3"/>
      <c r="G121" s="3"/>
    </row>
    <row r="122" spans="1:7" hidden="1">
      <c r="A122" s="1"/>
      <c r="B122" s="1"/>
      <c r="C122" s="3"/>
      <c r="D122" s="3"/>
      <c r="E122" s="3"/>
      <c r="F122" s="3"/>
      <c r="G122" s="3"/>
    </row>
    <row r="123" spans="1:7" hidden="1">
      <c r="A123" s="1"/>
      <c r="B123" s="1"/>
      <c r="C123" s="3"/>
      <c r="D123" s="3"/>
      <c r="E123" s="3"/>
      <c r="F123" s="3"/>
      <c r="G123" s="3"/>
    </row>
    <row r="124" spans="1:7" hidden="1">
      <c r="A124" s="1"/>
      <c r="B124" s="1"/>
      <c r="C124" s="3"/>
      <c r="D124" s="3"/>
      <c r="E124" s="3"/>
      <c r="F124" s="3"/>
      <c r="G124" s="3"/>
    </row>
    <row r="125" spans="1:7" hidden="1">
      <c r="A125" s="1"/>
      <c r="B125" s="1"/>
      <c r="C125" s="3"/>
      <c r="D125" s="3"/>
      <c r="E125" s="3"/>
      <c r="F125" s="3"/>
      <c r="G125" s="3"/>
    </row>
    <row r="126" spans="1:7" hidden="1">
      <c r="A126" s="1"/>
      <c r="B126" s="1"/>
      <c r="C126" s="3"/>
      <c r="D126" s="3"/>
      <c r="E126" s="3"/>
      <c r="F126" s="3"/>
      <c r="G126" s="3"/>
    </row>
    <row r="127" spans="1:7" hidden="1">
      <c r="A127" s="1"/>
      <c r="B127" s="1"/>
      <c r="C127" s="3"/>
      <c r="D127" s="3"/>
      <c r="E127" s="3"/>
      <c r="F127" s="3"/>
      <c r="G127" s="3"/>
    </row>
    <row r="128" spans="1:7" hidden="1">
      <c r="A128" s="1"/>
      <c r="B128" s="1"/>
      <c r="C128" s="3"/>
      <c r="D128" s="3"/>
      <c r="E128" s="3"/>
      <c r="F128" s="3"/>
      <c r="G128" s="3"/>
    </row>
    <row r="129" spans="1:7" hidden="1">
      <c r="A129" s="1"/>
      <c r="B129" s="1"/>
      <c r="C129" s="3"/>
      <c r="D129" s="3"/>
      <c r="E129" s="3"/>
      <c r="F129" s="3"/>
      <c r="G129" s="3"/>
    </row>
    <row r="130" spans="1:7" hidden="1">
      <c r="A130" s="1"/>
      <c r="B130" s="1"/>
      <c r="C130" s="3"/>
      <c r="D130" s="3"/>
      <c r="E130" s="3"/>
      <c r="F130" s="3"/>
      <c r="G130" s="3"/>
    </row>
    <row r="131" spans="1:7" hidden="1">
      <c r="A131" s="1"/>
      <c r="B131" s="1"/>
      <c r="C131" s="3"/>
      <c r="D131" s="3"/>
      <c r="E131" s="3"/>
      <c r="F131" s="3"/>
      <c r="G131" s="3"/>
    </row>
    <row r="132" spans="1:7" hidden="1">
      <c r="A132" s="1"/>
      <c r="B132" s="1"/>
      <c r="C132" s="3"/>
      <c r="D132" s="3"/>
      <c r="E132" s="3"/>
      <c r="F132" s="3"/>
      <c r="G132" s="3"/>
    </row>
    <row r="133" spans="1:7" hidden="1">
      <c r="A133" s="1"/>
      <c r="B133" s="1"/>
      <c r="C133" s="3"/>
      <c r="D133" s="3"/>
      <c r="E133" s="3"/>
      <c r="F133" s="3"/>
      <c r="G133" s="3"/>
    </row>
    <row r="134" spans="1:7" hidden="1">
      <c r="A134" s="1"/>
      <c r="B134" s="1"/>
      <c r="C134" s="3"/>
      <c r="D134" s="3"/>
      <c r="E134" s="3"/>
      <c r="F134" s="3"/>
      <c r="G134" s="3"/>
    </row>
    <row r="135" spans="1:7" hidden="1">
      <c r="A135" s="1"/>
      <c r="B135" s="1"/>
      <c r="C135" s="3"/>
      <c r="D135" s="3"/>
      <c r="E135" s="3"/>
      <c r="F135" s="3"/>
      <c r="G135" s="3"/>
    </row>
    <row r="136" spans="1:7" hidden="1">
      <c r="A136" s="1"/>
      <c r="B136" s="1"/>
      <c r="C136" s="3"/>
      <c r="D136" s="3"/>
      <c r="E136" s="3"/>
      <c r="F136" s="3"/>
      <c r="G136" s="3"/>
    </row>
    <row r="137" spans="1:7" hidden="1">
      <c r="A137" s="1"/>
      <c r="B137" s="1"/>
      <c r="C137" s="3"/>
      <c r="D137" s="3"/>
      <c r="E137" s="3"/>
      <c r="F137" s="3"/>
      <c r="G137" s="3"/>
    </row>
    <row r="138" spans="1:7" hidden="1">
      <c r="A138" s="1"/>
      <c r="B138" s="1"/>
      <c r="C138" s="3"/>
      <c r="D138" s="3"/>
      <c r="E138" s="3"/>
      <c r="F138" s="3"/>
      <c r="G138" s="3"/>
    </row>
    <row r="139" spans="1:7" hidden="1">
      <c r="A139" s="1"/>
      <c r="B139" s="1"/>
      <c r="C139" s="3"/>
      <c r="D139" s="3"/>
      <c r="E139" s="3"/>
      <c r="F139" s="3"/>
      <c r="G139" s="3"/>
    </row>
    <row r="140" spans="1:7" hidden="1">
      <c r="A140" s="1"/>
      <c r="B140" s="1"/>
      <c r="C140" s="3"/>
      <c r="D140" s="3"/>
      <c r="E140" s="3"/>
      <c r="F140" s="3"/>
      <c r="G140" s="3"/>
    </row>
    <row r="141" spans="1:7" hidden="1">
      <c r="A141" s="1"/>
      <c r="B141" s="1"/>
      <c r="C141" s="3"/>
      <c r="D141" s="3"/>
      <c r="E141" s="3"/>
      <c r="F141" s="3"/>
      <c r="G141" s="3"/>
    </row>
    <row r="142" spans="1:7" hidden="1">
      <c r="A142" s="1"/>
      <c r="B142" s="1"/>
      <c r="C142" s="3"/>
      <c r="D142" s="3"/>
      <c r="E142" s="3"/>
      <c r="F142" s="3"/>
      <c r="G142" s="3"/>
    </row>
    <row r="143" spans="1:7" hidden="1">
      <c r="A143" s="1"/>
      <c r="B143" s="1"/>
      <c r="C143" s="3"/>
      <c r="D143" s="3"/>
      <c r="E143" s="3"/>
      <c r="F143" s="3"/>
      <c r="G143" s="3"/>
    </row>
    <row r="144" spans="1:7" hidden="1">
      <c r="A144" s="1"/>
      <c r="B144" s="1"/>
      <c r="C144" s="3"/>
      <c r="D144" s="3"/>
      <c r="E144" s="3"/>
      <c r="F144" s="3"/>
      <c r="G144" s="3"/>
    </row>
    <row r="145" spans="1:7" hidden="1">
      <c r="A145" s="1"/>
      <c r="B145" s="1"/>
      <c r="C145" s="3"/>
      <c r="D145" s="3"/>
      <c r="E145" s="3"/>
      <c r="F145" s="3"/>
      <c r="G145" s="3"/>
    </row>
    <row r="146" spans="1:7" hidden="1">
      <c r="A146" s="1"/>
      <c r="B146" s="1"/>
      <c r="C146" s="3"/>
      <c r="D146" s="3"/>
      <c r="E146" s="3"/>
      <c r="F146" s="3"/>
      <c r="G146" s="3"/>
    </row>
    <row r="147" spans="1:7" hidden="1">
      <c r="A147" s="1"/>
      <c r="B147" s="1"/>
      <c r="C147" s="3"/>
      <c r="D147" s="3"/>
      <c r="E147" s="3"/>
      <c r="F147" s="3"/>
      <c r="G147" s="3"/>
    </row>
    <row r="148" spans="1:7" hidden="1">
      <c r="A148" s="1"/>
      <c r="B148" s="1"/>
      <c r="C148" s="3"/>
      <c r="D148" s="3"/>
      <c r="E148" s="3"/>
      <c r="F148" s="3"/>
      <c r="G148" s="3"/>
    </row>
    <row r="149" spans="1:7" hidden="1">
      <c r="A149" s="1"/>
      <c r="B149" s="1"/>
      <c r="C149" s="3"/>
      <c r="D149" s="3"/>
      <c r="E149" s="3"/>
      <c r="F149" s="3"/>
      <c r="G149" s="3"/>
    </row>
    <row r="150" spans="1:7" hidden="1">
      <c r="A150" s="1"/>
      <c r="B150" s="1"/>
      <c r="C150" s="3"/>
      <c r="D150" s="3"/>
      <c r="E150" s="3"/>
      <c r="F150" s="3"/>
      <c r="G150" s="3"/>
    </row>
    <row r="151" spans="1:7" hidden="1">
      <c r="A151" s="1"/>
      <c r="B151" s="1"/>
      <c r="C151" s="3"/>
      <c r="D151" s="3"/>
      <c r="E151" s="3"/>
      <c r="F151" s="3"/>
      <c r="G151" s="3"/>
    </row>
    <row r="152" spans="1:7" hidden="1">
      <c r="A152" s="1"/>
      <c r="B152" s="1"/>
      <c r="C152" s="3"/>
      <c r="D152" s="3"/>
      <c r="E152" s="3"/>
      <c r="F152" s="3"/>
      <c r="G152" s="3"/>
    </row>
    <row r="153" spans="1:7" hidden="1">
      <c r="A153" s="1"/>
      <c r="B153" s="1"/>
      <c r="C153" s="3"/>
      <c r="D153" s="3"/>
      <c r="E153" s="3"/>
      <c r="F153" s="3"/>
      <c r="G153" s="3"/>
    </row>
    <row r="154" spans="1:7" hidden="1">
      <c r="A154" s="1"/>
      <c r="B154" s="1"/>
      <c r="C154" s="3"/>
      <c r="D154" s="3"/>
      <c r="E154" s="3"/>
      <c r="F154" s="3"/>
      <c r="G154" s="3"/>
    </row>
    <row r="155" spans="1:7" hidden="1">
      <c r="A155" s="1"/>
      <c r="B155" s="1"/>
      <c r="C155" s="3"/>
      <c r="D155" s="3"/>
      <c r="E155" s="3"/>
      <c r="F155" s="3"/>
      <c r="G155" s="3"/>
    </row>
    <row r="156" spans="1:7" hidden="1">
      <c r="A156" s="1"/>
      <c r="B156" s="1"/>
      <c r="C156" s="3"/>
      <c r="D156" s="3"/>
      <c r="E156" s="3"/>
      <c r="F156" s="3"/>
      <c r="G156" s="3"/>
    </row>
    <row r="157" spans="1:7" hidden="1">
      <c r="A157" s="1"/>
      <c r="B157" s="1"/>
      <c r="C157" s="3"/>
      <c r="D157" s="3"/>
      <c r="E157" s="3"/>
      <c r="F157" s="3"/>
      <c r="G157" s="3"/>
    </row>
    <row r="158" spans="1:7" hidden="1">
      <c r="A158" s="1"/>
      <c r="B158" s="1"/>
      <c r="C158" s="3"/>
      <c r="D158" s="3"/>
      <c r="E158" s="3"/>
      <c r="F158" s="3"/>
      <c r="G158" s="3"/>
    </row>
    <row r="159" spans="1:7" hidden="1">
      <c r="A159" s="1"/>
      <c r="B159" s="1"/>
      <c r="C159" s="3"/>
      <c r="D159" s="3"/>
      <c r="E159" s="3"/>
      <c r="F159" s="3"/>
      <c r="G159" s="3"/>
    </row>
    <row r="160" spans="1:7" hidden="1">
      <c r="A160" s="1"/>
      <c r="B160" s="1"/>
      <c r="C160" s="3"/>
      <c r="D160" s="3"/>
      <c r="E160" s="3"/>
      <c r="F160" s="3"/>
      <c r="G160" s="3"/>
    </row>
    <row r="161" spans="1:7" hidden="1">
      <c r="A161" s="1"/>
      <c r="B161" s="1"/>
      <c r="C161" s="3"/>
      <c r="D161" s="3"/>
      <c r="E161" s="3"/>
      <c r="F161" s="3"/>
      <c r="G161" s="3"/>
    </row>
    <row r="162" spans="1:7" hidden="1">
      <c r="A162" s="1"/>
      <c r="B162" s="1"/>
      <c r="C162" s="3"/>
      <c r="D162" s="3"/>
      <c r="E162" s="3"/>
      <c r="F162" s="3"/>
      <c r="G162" s="3"/>
    </row>
    <row r="163" spans="1:7" hidden="1">
      <c r="A163" s="1"/>
      <c r="B163" s="1"/>
      <c r="C163" s="3"/>
      <c r="D163" s="3"/>
      <c r="E163" s="3"/>
      <c r="F163" s="3"/>
      <c r="G163" s="3"/>
    </row>
    <row r="164" spans="1:7" hidden="1">
      <c r="A164" s="1"/>
      <c r="B164" s="1"/>
      <c r="C164" s="3"/>
      <c r="D164" s="3"/>
      <c r="E164" s="3"/>
      <c r="F164" s="3"/>
      <c r="G164" s="3"/>
    </row>
    <row r="165" spans="1:7" hidden="1">
      <c r="A165" s="1"/>
      <c r="B165" s="1"/>
      <c r="C165" s="3"/>
      <c r="D165" s="3"/>
      <c r="E165" s="3"/>
      <c r="F165" s="3"/>
      <c r="G165" s="3"/>
    </row>
    <row r="166" spans="1:7" hidden="1">
      <c r="A166" s="1"/>
      <c r="B166" s="1"/>
      <c r="C166" s="3"/>
      <c r="D166" s="3"/>
      <c r="E166" s="3"/>
      <c r="F166" s="3"/>
      <c r="G166" s="3"/>
    </row>
    <row r="167" spans="1:7" hidden="1">
      <c r="A167" s="1"/>
      <c r="B167" s="1"/>
      <c r="C167" s="3"/>
      <c r="D167" s="3"/>
      <c r="E167" s="3"/>
      <c r="F167" s="3"/>
      <c r="G167" s="3"/>
    </row>
    <row r="168" spans="1:7" hidden="1">
      <c r="A168" s="1"/>
      <c r="B168" s="1"/>
      <c r="C168" s="3"/>
      <c r="D168" s="3"/>
      <c r="E168" s="3"/>
      <c r="F168" s="3"/>
      <c r="G168" s="3"/>
    </row>
    <row r="169" spans="1:7" hidden="1">
      <c r="A169" s="1"/>
      <c r="B169" s="1"/>
      <c r="C169" s="3"/>
      <c r="D169" s="3"/>
      <c r="E169" s="3"/>
      <c r="F169" s="3"/>
      <c r="G169" s="3"/>
    </row>
    <row r="170" spans="1:7" hidden="1">
      <c r="A170" s="1"/>
      <c r="B170" s="1"/>
      <c r="C170" s="3"/>
      <c r="D170" s="3"/>
      <c r="E170" s="3"/>
      <c r="F170" s="3"/>
      <c r="G170" s="3"/>
    </row>
    <row r="171" spans="1:7" hidden="1">
      <c r="A171" s="1"/>
      <c r="B171" s="1"/>
      <c r="C171" s="3"/>
      <c r="D171" s="3"/>
      <c r="E171" s="3"/>
      <c r="F171" s="3"/>
      <c r="G171" s="3"/>
    </row>
    <row r="172" spans="1:7" hidden="1">
      <c r="A172" s="1"/>
      <c r="B172" s="1"/>
      <c r="C172" s="3"/>
      <c r="D172" s="3"/>
      <c r="E172" s="3"/>
      <c r="F172" s="3"/>
      <c r="G172" s="3"/>
    </row>
    <row r="173" spans="1:7" hidden="1">
      <c r="A173" s="1"/>
      <c r="B173" s="1"/>
      <c r="C173" s="3"/>
      <c r="D173" s="3"/>
      <c r="E173" s="3"/>
      <c r="F173" s="3"/>
      <c r="G173" s="3"/>
    </row>
    <row r="174" spans="1:7" hidden="1">
      <c r="A174" s="1"/>
      <c r="B174" s="1"/>
      <c r="C174" s="3"/>
      <c r="D174" s="3"/>
      <c r="E174" s="3"/>
      <c r="F174" s="3"/>
      <c r="G174" s="3"/>
    </row>
    <row r="175" spans="1:7" hidden="1">
      <c r="A175" s="1"/>
      <c r="B175" s="1"/>
      <c r="C175" s="3"/>
      <c r="D175" s="3"/>
      <c r="E175" s="3"/>
      <c r="F175" s="3"/>
      <c r="G175" s="3"/>
    </row>
    <row r="176" spans="1:7" hidden="1">
      <c r="A176" s="1"/>
      <c r="B176" s="1"/>
      <c r="C176" s="3"/>
      <c r="D176" s="3"/>
      <c r="E176" s="3"/>
      <c r="F176" s="3"/>
      <c r="G176" s="3"/>
    </row>
    <row r="177" spans="1:7" hidden="1">
      <c r="A177" s="1"/>
      <c r="B177" s="1"/>
      <c r="C177" s="3"/>
      <c r="D177" s="3"/>
      <c r="E177" s="3"/>
      <c r="F177" s="3"/>
      <c r="G177" s="3"/>
    </row>
    <row r="178" spans="1:7" hidden="1">
      <c r="A178" s="1"/>
      <c r="B178" s="1"/>
      <c r="C178" s="3"/>
      <c r="D178" s="3"/>
      <c r="E178" s="3"/>
      <c r="F178" s="3"/>
      <c r="G178" s="3"/>
    </row>
    <row r="179" spans="1:7" hidden="1">
      <c r="A179" s="1"/>
      <c r="B179" s="1"/>
      <c r="C179" s="3"/>
      <c r="D179" s="3"/>
      <c r="E179" s="3"/>
      <c r="F179" s="3"/>
      <c r="G179" s="3"/>
    </row>
    <row r="180" spans="1:7" hidden="1">
      <c r="A180" s="1"/>
      <c r="B180" s="1"/>
      <c r="C180" s="3"/>
      <c r="D180" s="3"/>
      <c r="E180" s="3"/>
      <c r="F180" s="3"/>
      <c r="G180" s="3"/>
    </row>
    <row r="181" spans="1:7" hidden="1">
      <c r="A181" s="1"/>
      <c r="B181" s="1"/>
      <c r="C181" s="3"/>
      <c r="D181" s="3"/>
      <c r="E181" s="3"/>
      <c r="F181" s="3"/>
      <c r="G181" s="3"/>
    </row>
    <row r="182" spans="1:7" hidden="1">
      <c r="A182" s="1"/>
      <c r="B182" s="1"/>
      <c r="C182" s="3"/>
      <c r="D182" s="3"/>
      <c r="E182" s="3"/>
      <c r="F182" s="3"/>
      <c r="G182" s="3"/>
    </row>
    <row r="183" spans="1:7" hidden="1">
      <c r="A183" s="1"/>
      <c r="B183" s="1"/>
      <c r="C183" s="3"/>
      <c r="D183" s="3"/>
      <c r="E183" s="3"/>
      <c r="F183" s="3"/>
      <c r="G183" s="3"/>
    </row>
    <row r="184" spans="1:7" hidden="1">
      <c r="A184" s="1"/>
      <c r="B184" s="1"/>
      <c r="C184" s="3"/>
      <c r="D184" s="3"/>
      <c r="E184" s="3"/>
      <c r="F184" s="3"/>
      <c r="G184" s="3"/>
    </row>
    <row r="185" spans="1:7" hidden="1">
      <c r="A185" s="1"/>
      <c r="B185" s="1"/>
      <c r="C185" s="3"/>
      <c r="D185" s="3"/>
      <c r="E185" s="3"/>
      <c r="F185" s="3"/>
      <c r="G185" s="3"/>
    </row>
    <row r="186" spans="1:7" hidden="1">
      <c r="A186" s="1"/>
      <c r="B186" s="1"/>
      <c r="C186" s="3"/>
      <c r="D186" s="3"/>
      <c r="E186" s="3"/>
      <c r="F186" s="3"/>
      <c r="G186" s="3"/>
    </row>
    <row r="187" spans="1:7" hidden="1">
      <c r="A187" s="1"/>
      <c r="B187" s="1"/>
      <c r="C187" s="3"/>
      <c r="D187" s="3"/>
      <c r="E187" s="3"/>
      <c r="F187" s="3"/>
      <c r="G187" s="3"/>
    </row>
    <row r="188" spans="1:7" hidden="1">
      <c r="A188" s="1"/>
      <c r="B188" s="1"/>
      <c r="C188" s="3"/>
      <c r="D188" s="3"/>
      <c r="E188" s="3"/>
      <c r="F188" s="3"/>
      <c r="G188" s="3"/>
    </row>
    <row r="189" spans="1:7" hidden="1">
      <c r="A189" s="1"/>
      <c r="B189" s="1"/>
      <c r="C189" s="3"/>
      <c r="D189" s="3"/>
      <c r="E189" s="3"/>
      <c r="F189" s="3"/>
      <c r="G189" s="3"/>
    </row>
    <row r="190" spans="1:7" hidden="1">
      <c r="A190" s="1"/>
      <c r="B190" s="1"/>
      <c r="C190" s="3"/>
      <c r="D190" s="3"/>
      <c r="E190" s="3"/>
      <c r="F190" s="3"/>
      <c r="G190" s="3"/>
    </row>
    <row r="191" spans="1:7" hidden="1">
      <c r="A191" s="1"/>
      <c r="B191" s="1"/>
      <c r="C191" s="3"/>
      <c r="D191" s="3"/>
      <c r="E191" s="3"/>
      <c r="F191" s="3"/>
      <c r="G191" s="3"/>
    </row>
    <row r="192" spans="1:7" hidden="1">
      <c r="A192" s="1"/>
      <c r="B192" s="1"/>
      <c r="C192" s="3"/>
      <c r="D192" s="3"/>
      <c r="E192" s="3"/>
      <c r="F192" s="3"/>
      <c r="G192" s="3"/>
    </row>
    <row r="193" spans="1:7" hidden="1">
      <c r="A193" s="1"/>
      <c r="B193" s="1"/>
      <c r="C193" s="3"/>
      <c r="D193" s="3"/>
      <c r="E193" s="3"/>
      <c r="F193" s="3"/>
      <c r="G193" s="3"/>
    </row>
    <row r="194" spans="1:7" hidden="1">
      <c r="A194" s="1"/>
      <c r="B194" s="1"/>
      <c r="C194" s="3"/>
      <c r="D194" s="3"/>
      <c r="E194" s="3"/>
      <c r="F194" s="3"/>
      <c r="G194" s="3"/>
    </row>
    <row r="195" spans="1:7" hidden="1">
      <c r="A195" s="1"/>
      <c r="B195" s="1"/>
      <c r="C195" s="3"/>
      <c r="D195" s="3"/>
      <c r="E195" s="3"/>
      <c r="F195" s="3"/>
      <c r="G195" s="3"/>
    </row>
    <row r="196" spans="1:7" hidden="1">
      <c r="A196" s="1"/>
      <c r="B196" s="1"/>
      <c r="C196" s="3"/>
      <c r="D196" s="3"/>
      <c r="E196" s="3"/>
      <c r="F196" s="3"/>
      <c r="G196" s="3"/>
    </row>
    <row r="197" spans="1:7" hidden="1">
      <c r="A197" s="1"/>
      <c r="B197" s="1"/>
      <c r="C197" s="3"/>
      <c r="D197" s="3"/>
      <c r="E197" s="3"/>
      <c r="F197" s="3"/>
      <c r="G197" s="3"/>
    </row>
    <row r="198" spans="1:7" hidden="1">
      <c r="A198" s="1"/>
      <c r="B198" s="1"/>
      <c r="C198" s="3"/>
      <c r="D198" s="3"/>
      <c r="E198" s="3"/>
      <c r="F198" s="3"/>
      <c r="G198" s="3"/>
    </row>
    <row r="199" spans="1:7" hidden="1">
      <c r="A199" s="1"/>
      <c r="B199" s="1"/>
      <c r="C199" s="3"/>
      <c r="D199" s="3"/>
      <c r="E199" s="3"/>
      <c r="F199" s="3"/>
      <c r="G199" s="3"/>
    </row>
    <row r="200" spans="1:7" hidden="1">
      <c r="A200" s="1"/>
      <c r="B200" s="1"/>
      <c r="C200" s="3"/>
      <c r="D200" s="3"/>
      <c r="E200" s="3"/>
      <c r="F200" s="3"/>
      <c r="G200" s="3"/>
    </row>
    <row r="201" spans="1:7" hidden="1">
      <c r="A201" s="1"/>
      <c r="B201" s="1"/>
      <c r="C201" s="3"/>
      <c r="D201" s="3"/>
      <c r="E201" s="3"/>
      <c r="F201" s="3"/>
      <c r="G201" s="3"/>
    </row>
    <row r="202" spans="1:7" hidden="1">
      <c r="A202" s="1"/>
      <c r="B202" s="1"/>
      <c r="C202" s="3"/>
      <c r="D202" s="3"/>
      <c r="E202" s="3"/>
      <c r="F202" s="3"/>
      <c r="G202" s="3"/>
    </row>
    <row r="203" spans="1:7" hidden="1">
      <c r="A203" s="1"/>
      <c r="B203" s="1"/>
      <c r="C203" s="3"/>
      <c r="D203" s="3"/>
      <c r="E203" s="3"/>
      <c r="F203" s="3"/>
      <c r="G203" s="3"/>
    </row>
    <row r="204" spans="1:7" hidden="1">
      <c r="A204" s="1"/>
      <c r="B204" s="1"/>
      <c r="C204" s="3"/>
      <c r="D204" s="3"/>
      <c r="E204" s="3"/>
      <c r="F204" s="3"/>
      <c r="G204" s="3"/>
    </row>
    <row r="205" spans="1:7" hidden="1">
      <c r="A205" s="1"/>
      <c r="B205" s="1"/>
      <c r="C205" s="3"/>
      <c r="D205" s="3"/>
      <c r="E205" s="3"/>
      <c r="F205" s="3"/>
      <c r="G205" s="3"/>
    </row>
    <row r="206" spans="1:7" hidden="1">
      <c r="A206" s="1"/>
      <c r="B206" s="1"/>
      <c r="C206" s="3"/>
      <c r="D206" s="3"/>
      <c r="E206" s="3"/>
      <c r="F206" s="3"/>
      <c r="G206" s="3"/>
    </row>
    <row r="207" spans="1:7" hidden="1">
      <c r="A207" s="1"/>
      <c r="B207" s="1"/>
      <c r="C207" s="3"/>
      <c r="D207" s="3"/>
      <c r="E207" s="3"/>
      <c r="F207" s="3"/>
      <c r="G207" s="3"/>
    </row>
    <row r="208" spans="1:7" hidden="1">
      <c r="A208" s="1"/>
      <c r="B208" s="1"/>
      <c r="C208" s="3"/>
      <c r="D208" s="3"/>
      <c r="E208" s="3"/>
      <c r="F208" s="3"/>
      <c r="G208" s="3"/>
    </row>
    <row r="209" spans="1:7" hidden="1">
      <c r="A209" s="1"/>
      <c r="B209" s="1"/>
      <c r="C209" s="3"/>
      <c r="D209" s="3"/>
      <c r="E209" s="3"/>
      <c r="F209" s="3"/>
      <c r="G209" s="3"/>
    </row>
    <row r="210" spans="1:7" hidden="1">
      <c r="A210" s="1"/>
      <c r="B210" s="1"/>
      <c r="C210" s="3"/>
      <c r="D210" s="3"/>
      <c r="E210" s="3"/>
      <c r="F210" s="3"/>
      <c r="G210" s="3"/>
    </row>
    <row r="211" spans="1:7" hidden="1">
      <c r="A211" s="1"/>
      <c r="B211" s="1"/>
      <c r="C211" s="3"/>
      <c r="D211" s="3"/>
      <c r="E211" s="3"/>
      <c r="F211" s="3"/>
      <c r="G211" s="3"/>
    </row>
    <row r="212" spans="1:7" hidden="1">
      <c r="A212" s="1"/>
      <c r="B212" s="1"/>
      <c r="C212" s="3"/>
      <c r="D212" s="3"/>
      <c r="E212" s="3"/>
      <c r="F212" s="3"/>
      <c r="G212" s="3"/>
    </row>
    <row r="213" spans="1:7" hidden="1">
      <c r="A213" s="1"/>
      <c r="B213" s="1"/>
      <c r="C213" s="3"/>
      <c r="D213" s="3"/>
      <c r="E213" s="3"/>
      <c r="F213" s="3"/>
      <c r="G213" s="3"/>
    </row>
    <row r="214" spans="1:7" hidden="1">
      <c r="A214" s="1"/>
      <c r="B214" s="1"/>
      <c r="C214" s="3"/>
      <c r="D214" s="3"/>
      <c r="E214" s="3"/>
      <c r="F214" s="3"/>
      <c r="G214" s="3"/>
    </row>
    <row r="215" spans="1:7" hidden="1">
      <c r="A215" s="1"/>
      <c r="B215" s="1"/>
      <c r="C215" s="3"/>
      <c r="D215" s="3"/>
      <c r="E215" s="3"/>
      <c r="F215" s="3"/>
      <c r="G215" s="3"/>
    </row>
    <row r="216" spans="1:7" hidden="1">
      <c r="A216" s="1"/>
      <c r="B216" s="1"/>
      <c r="C216" s="3"/>
      <c r="D216" s="3"/>
      <c r="E216" s="3"/>
      <c r="F216" s="3"/>
      <c r="G216" s="3"/>
    </row>
    <row r="217" spans="1:7" hidden="1">
      <c r="A217" s="1"/>
      <c r="B217" s="1"/>
      <c r="C217" s="3"/>
      <c r="D217" s="3"/>
      <c r="E217" s="3"/>
      <c r="F217" s="3"/>
      <c r="G217" s="3"/>
    </row>
    <row r="218" spans="1:7" hidden="1">
      <c r="A218" s="1"/>
      <c r="B218" s="1"/>
      <c r="C218" s="3"/>
      <c r="D218" s="3"/>
      <c r="E218" s="3"/>
      <c r="F218" s="3"/>
      <c r="G218" s="3"/>
    </row>
    <row r="219" spans="1:7" hidden="1">
      <c r="A219" s="1"/>
      <c r="B219" s="1"/>
      <c r="C219" s="3"/>
      <c r="D219" s="3"/>
      <c r="E219" s="3"/>
      <c r="F219" s="3"/>
      <c r="G219" s="3"/>
    </row>
    <row r="220" spans="1:7" hidden="1">
      <c r="A220" s="1"/>
      <c r="B220" s="1"/>
      <c r="C220" s="3"/>
      <c r="D220" s="3"/>
      <c r="E220" s="3"/>
      <c r="F220" s="3"/>
      <c r="G220" s="3"/>
    </row>
    <row r="221" spans="1:7" hidden="1">
      <c r="A221" s="1"/>
      <c r="B221" s="1"/>
      <c r="C221" s="3"/>
      <c r="D221" s="3"/>
      <c r="E221" s="3"/>
      <c r="F221" s="3"/>
      <c r="G221" s="3"/>
    </row>
    <row r="222" spans="1:7" hidden="1">
      <c r="A222" s="1"/>
      <c r="B222" s="1"/>
      <c r="C222" s="3"/>
      <c r="D222" s="3"/>
      <c r="E222" s="3"/>
      <c r="F222" s="3"/>
      <c r="G222" s="3"/>
    </row>
    <row r="223" spans="1:7" hidden="1">
      <c r="A223" s="1"/>
      <c r="B223" s="1"/>
      <c r="C223" s="3"/>
      <c r="D223" s="3"/>
      <c r="E223" s="3"/>
      <c r="F223" s="3"/>
      <c r="G223" s="3"/>
    </row>
    <row r="224" spans="1:7" hidden="1">
      <c r="A224" s="1"/>
      <c r="B224" s="1"/>
      <c r="C224" s="3"/>
      <c r="D224" s="3"/>
      <c r="E224" s="3"/>
      <c r="F224" s="3"/>
      <c r="G224" s="3"/>
    </row>
    <row r="225" spans="1:7" hidden="1">
      <c r="A225" s="1"/>
      <c r="B225" s="1"/>
      <c r="C225" s="3"/>
      <c r="D225" s="3"/>
      <c r="E225" s="3"/>
      <c r="F225" s="3"/>
      <c r="G225" s="3"/>
    </row>
    <row r="226" spans="1:7" hidden="1">
      <c r="A226" s="1"/>
      <c r="B226" s="1"/>
      <c r="C226" s="3"/>
      <c r="D226" s="3"/>
      <c r="E226" s="3"/>
      <c r="F226" s="3"/>
      <c r="G226" s="3"/>
    </row>
    <row r="227" spans="1:7" hidden="1">
      <c r="A227" s="1"/>
      <c r="B227" s="1"/>
      <c r="C227" s="3"/>
      <c r="D227" s="3"/>
      <c r="E227" s="3"/>
      <c r="F227" s="3"/>
      <c r="G227" s="3"/>
    </row>
    <row r="228" spans="1:7" hidden="1">
      <c r="A228" s="1"/>
      <c r="B228" s="1"/>
      <c r="C228" s="3"/>
      <c r="D228" s="3"/>
      <c r="E228" s="3"/>
      <c r="F228" s="3"/>
      <c r="G228" s="3"/>
    </row>
    <row r="229" spans="1:7" hidden="1">
      <c r="A229" s="1"/>
      <c r="B229" s="1"/>
      <c r="C229" s="3"/>
      <c r="D229" s="3"/>
      <c r="E229" s="3"/>
      <c r="F229" s="3"/>
      <c r="G229" s="3"/>
    </row>
    <row r="230" spans="1:7" hidden="1">
      <c r="A230" s="1"/>
      <c r="B230" s="1"/>
      <c r="C230" s="3"/>
      <c r="D230" s="3"/>
      <c r="E230" s="3"/>
      <c r="F230" s="3"/>
      <c r="G230" s="3"/>
    </row>
    <row r="231" spans="1:7" hidden="1">
      <c r="A231" s="1"/>
      <c r="B231" s="1"/>
      <c r="C231" s="3"/>
      <c r="D231" s="3"/>
      <c r="E231" s="3"/>
      <c r="F231" s="3"/>
      <c r="G231" s="3"/>
    </row>
    <row r="232" spans="1:7" hidden="1">
      <c r="A232" s="1"/>
      <c r="B232" s="1"/>
      <c r="C232" s="3"/>
      <c r="D232" s="3"/>
      <c r="E232" s="3"/>
      <c r="F232" s="3"/>
      <c r="G232" s="3"/>
    </row>
    <row r="233" spans="1:7" hidden="1">
      <c r="A233" s="1"/>
      <c r="B233" s="1"/>
      <c r="C233" s="3"/>
      <c r="D233" s="3"/>
      <c r="E233" s="3"/>
      <c r="F233" s="3"/>
      <c r="G233" s="3"/>
    </row>
    <row r="234" spans="1:7" hidden="1">
      <c r="A234" s="1"/>
      <c r="B234" s="1"/>
      <c r="C234" s="3"/>
      <c r="D234" s="3"/>
      <c r="E234" s="3"/>
      <c r="F234" s="3"/>
      <c r="G234" s="3"/>
    </row>
    <row r="235" spans="1:7" hidden="1">
      <c r="A235" s="1"/>
      <c r="B235" s="1"/>
      <c r="C235" s="3"/>
      <c r="D235" s="3"/>
      <c r="E235" s="3"/>
      <c r="F235" s="3"/>
      <c r="G235" s="3"/>
    </row>
    <row r="236" spans="1:7" hidden="1">
      <c r="A236" s="1"/>
      <c r="B236" s="1"/>
      <c r="C236" s="3"/>
      <c r="D236" s="3"/>
      <c r="E236" s="3"/>
      <c r="F236" s="3"/>
      <c r="G236" s="3"/>
    </row>
    <row r="237" spans="1:7" hidden="1">
      <c r="A237" s="1"/>
      <c r="B237" s="1"/>
      <c r="C237" s="3"/>
      <c r="D237" s="3"/>
      <c r="E237" s="3"/>
      <c r="F237" s="3"/>
      <c r="G237" s="3"/>
    </row>
    <row r="238" spans="1:7" hidden="1">
      <c r="A238" s="1"/>
      <c r="B238" s="1"/>
      <c r="C238" s="3"/>
      <c r="D238" s="3"/>
      <c r="E238" s="3"/>
      <c r="F238" s="3"/>
      <c r="G238" s="3"/>
    </row>
    <row r="239" spans="1:7" hidden="1">
      <c r="A239" s="1"/>
      <c r="B239" s="1"/>
      <c r="C239" s="3"/>
      <c r="D239" s="3"/>
      <c r="E239" s="3"/>
      <c r="F239" s="3"/>
      <c r="G239" s="3"/>
    </row>
    <row r="240" spans="1:7" hidden="1">
      <c r="A240" s="1"/>
      <c r="B240" s="1"/>
      <c r="C240" s="3"/>
      <c r="D240" s="3"/>
      <c r="E240" s="3"/>
      <c r="F240" s="3"/>
      <c r="G240" s="3"/>
    </row>
    <row r="241" spans="1:7" hidden="1">
      <c r="A241" s="1"/>
      <c r="B241" s="1"/>
      <c r="C241" s="3"/>
      <c r="D241" s="3"/>
      <c r="E241" s="3"/>
      <c r="F241" s="3"/>
      <c r="G241" s="3"/>
    </row>
    <row r="242" spans="1:7" hidden="1">
      <c r="A242" s="1"/>
      <c r="B242" s="1"/>
      <c r="C242" s="3"/>
      <c r="D242" s="3"/>
      <c r="E242" s="3"/>
      <c r="F242" s="3"/>
      <c r="G242" s="3"/>
    </row>
    <row r="243" spans="1:7" hidden="1">
      <c r="A243" s="1"/>
      <c r="B243" s="1"/>
      <c r="C243" s="3"/>
      <c r="D243" s="3"/>
      <c r="E243" s="3"/>
      <c r="F243" s="3"/>
      <c r="G243" s="3"/>
    </row>
    <row r="244" spans="1:7" hidden="1">
      <c r="A244" s="1"/>
      <c r="B244" s="1"/>
      <c r="C244" s="3"/>
      <c r="D244" s="3"/>
      <c r="E244" s="3"/>
      <c r="F244" s="3"/>
      <c r="G244" s="3"/>
    </row>
    <row r="245" spans="1:7" hidden="1">
      <c r="A245" s="1"/>
      <c r="B245" s="1"/>
      <c r="C245" s="3"/>
      <c r="D245" s="3"/>
      <c r="E245" s="3"/>
      <c r="F245" s="3"/>
      <c r="G245" s="3"/>
    </row>
    <row r="246" spans="1:7" hidden="1">
      <c r="A246" s="1"/>
      <c r="B246" s="1"/>
      <c r="C246" s="3"/>
      <c r="D246" s="3"/>
      <c r="E246" s="3"/>
      <c r="F246" s="3"/>
      <c r="G246" s="3"/>
    </row>
    <row r="247" spans="1:7" hidden="1">
      <c r="A247" s="1"/>
      <c r="B247" s="1"/>
      <c r="C247" s="3"/>
      <c r="D247" s="3"/>
      <c r="E247" s="3"/>
      <c r="F247" s="3"/>
      <c r="G247" s="3"/>
    </row>
    <row r="248" spans="1:7" hidden="1">
      <c r="A248" s="1"/>
      <c r="B248" s="1"/>
      <c r="C248" s="3"/>
      <c r="D248" s="3"/>
      <c r="E248" s="3"/>
      <c r="F248" s="3"/>
      <c r="G248" s="3"/>
    </row>
    <row r="249" spans="1:7" hidden="1">
      <c r="A249" s="1"/>
      <c r="B249" s="1"/>
      <c r="C249" s="3"/>
      <c r="D249" s="3"/>
      <c r="E249" s="3"/>
      <c r="F249" s="3"/>
      <c r="G249" s="3"/>
    </row>
    <row r="250" spans="1:7" hidden="1">
      <c r="A250" s="1"/>
      <c r="B250" s="1"/>
      <c r="C250" s="3"/>
      <c r="D250" s="3"/>
      <c r="E250" s="3"/>
      <c r="F250" s="3"/>
      <c r="G250" s="3"/>
    </row>
    <row r="251" spans="1:7" hidden="1">
      <c r="A251" s="1"/>
      <c r="B251" s="1"/>
      <c r="C251" s="3"/>
      <c r="D251" s="3"/>
      <c r="E251" s="3"/>
      <c r="F251" s="3"/>
      <c r="G251" s="3"/>
    </row>
    <row r="252" spans="1:7" hidden="1">
      <c r="A252" s="1"/>
      <c r="B252" s="1"/>
      <c r="C252" s="3"/>
      <c r="D252" s="3"/>
      <c r="E252" s="3"/>
      <c r="F252" s="3"/>
      <c r="G252" s="3"/>
    </row>
    <row r="253" spans="1:7" hidden="1">
      <c r="A253" s="1"/>
      <c r="B253" s="1"/>
      <c r="C253" s="3"/>
      <c r="D253" s="3"/>
      <c r="E253" s="3"/>
      <c r="F253" s="3"/>
      <c r="G253" s="3"/>
    </row>
    <row r="254" spans="1:7" hidden="1">
      <c r="A254" s="1"/>
      <c r="B254" s="1"/>
      <c r="C254" s="3"/>
      <c r="D254" s="3"/>
      <c r="E254" s="3"/>
      <c r="F254" s="3"/>
      <c r="G254" s="3"/>
    </row>
    <row r="255" spans="1:7" hidden="1">
      <c r="A255" s="1"/>
      <c r="B255" s="1"/>
      <c r="C255" s="3"/>
      <c r="D255" s="3"/>
      <c r="E255" s="3"/>
      <c r="F255" s="3"/>
      <c r="G255" s="3"/>
    </row>
    <row r="256" spans="1:7" hidden="1">
      <c r="A256" s="1"/>
      <c r="B256" s="1"/>
      <c r="C256" s="3"/>
      <c r="D256" s="3"/>
      <c r="E256" s="3"/>
      <c r="F256" s="3"/>
      <c r="G256" s="3"/>
    </row>
    <row r="257" spans="1:7" hidden="1">
      <c r="A257" s="1"/>
      <c r="B257" s="1"/>
      <c r="C257" s="3"/>
      <c r="D257" s="3"/>
      <c r="E257" s="3"/>
      <c r="F257" s="3"/>
      <c r="G257" s="3"/>
    </row>
    <row r="258" spans="1:7" hidden="1">
      <c r="A258" s="1"/>
      <c r="B258" s="1"/>
      <c r="C258" s="3"/>
      <c r="D258" s="3"/>
      <c r="E258" s="3"/>
      <c r="F258" s="3"/>
      <c r="G258" s="3"/>
    </row>
    <row r="259" spans="1:7" hidden="1">
      <c r="A259" s="1"/>
      <c r="B259" s="1"/>
      <c r="C259" s="3"/>
      <c r="D259" s="3"/>
      <c r="E259" s="3"/>
      <c r="F259" s="3"/>
      <c r="G259" s="3"/>
    </row>
    <row r="260" spans="1:7" hidden="1">
      <c r="A260" s="1"/>
      <c r="B260" s="1"/>
      <c r="C260" s="3"/>
      <c r="D260" s="3"/>
      <c r="E260" s="3"/>
      <c r="F260" s="3"/>
      <c r="G260" s="3"/>
    </row>
    <row r="261" spans="1:7" hidden="1">
      <c r="A261" s="1"/>
      <c r="B261" s="1"/>
      <c r="C261" s="3"/>
      <c r="D261" s="3"/>
      <c r="E261" s="3"/>
      <c r="F261" s="3"/>
      <c r="G261" s="3"/>
    </row>
    <row r="262" spans="1:7" hidden="1">
      <c r="A262" s="1"/>
      <c r="B262" s="1"/>
      <c r="C262" s="3"/>
      <c r="D262" s="3"/>
      <c r="E262" s="3"/>
      <c r="F262" s="3"/>
      <c r="G262" s="3"/>
    </row>
    <row r="263" spans="1:7" hidden="1">
      <c r="A263" s="1"/>
      <c r="B263" s="1"/>
      <c r="C263" s="3"/>
      <c r="D263" s="3"/>
      <c r="E263" s="3"/>
      <c r="F263" s="3"/>
      <c r="G263" s="3"/>
    </row>
    <row r="264" spans="1:7" hidden="1">
      <c r="A264" s="1"/>
      <c r="B264" s="1"/>
      <c r="C264" s="3"/>
      <c r="D264" s="3"/>
      <c r="E264" s="3"/>
      <c r="F264" s="3"/>
      <c r="G264" s="3"/>
    </row>
    <row r="265" spans="1:7" hidden="1">
      <c r="A265" s="1"/>
      <c r="B265" s="1"/>
      <c r="C265" s="3"/>
      <c r="D265" s="3"/>
      <c r="E265" s="3"/>
      <c r="F265" s="3"/>
      <c r="G265" s="3"/>
    </row>
    <row r="266" spans="1:7" hidden="1">
      <c r="A266" s="1"/>
      <c r="B266" s="1"/>
      <c r="C266" s="3"/>
      <c r="D266" s="3"/>
      <c r="E266" s="3"/>
      <c r="F266" s="3"/>
      <c r="G266" s="3"/>
    </row>
    <row r="267" spans="1:7" hidden="1">
      <c r="A267" s="1"/>
      <c r="B267" s="1"/>
      <c r="C267" s="3"/>
      <c r="D267" s="3"/>
      <c r="E267" s="3"/>
      <c r="F267" s="3"/>
      <c r="G267" s="3"/>
    </row>
    <row r="268" spans="1:7" hidden="1">
      <c r="A268" s="1"/>
      <c r="B268" s="1"/>
      <c r="C268" s="3"/>
      <c r="D268" s="3"/>
      <c r="E268" s="3"/>
      <c r="F268" s="3"/>
      <c r="G268" s="3"/>
    </row>
    <row r="269" spans="1:7" hidden="1">
      <c r="A269" s="1"/>
      <c r="B269" s="1"/>
      <c r="C269" s="3"/>
      <c r="D269" s="3"/>
      <c r="E269" s="3"/>
      <c r="F269" s="3"/>
      <c r="G269" s="3"/>
    </row>
    <row r="270" spans="1:7" hidden="1">
      <c r="A270" s="1"/>
      <c r="B270" s="1"/>
      <c r="C270" s="3"/>
      <c r="D270" s="3"/>
      <c r="E270" s="3"/>
      <c r="F270" s="3"/>
      <c r="G270" s="3"/>
    </row>
    <row r="271" spans="1:7" hidden="1">
      <c r="A271" s="1"/>
      <c r="B271" s="1"/>
      <c r="C271" s="3"/>
      <c r="D271" s="3"/>
      <c r="E271" s="3"/>
      <c r="F271" s="3"/>
      <c r="G271" s="3"/>
    </row>
    <row r="272" spans="1:7" hidden="1">
      <c r="A272" s="1"/>
      <c r="B272" s="1"/>
      <c r="C272" s="3"/>
      <c r="D272" s="3"/>
      <c r="E272" s="3"/>
      <c r="F272" s="3"/>
      <c r="G272" s="3"/>
    </row>
    <row r="273" spans="1:7" hidden="1">
      <c r="A273" s="1"/>
      <c r="B273" s="1"/>
      <c r="C273" s="3"/>
      <c r="D273" s="3"/>
      <c r="E273" s="3"/>
      <c r="F273" s="3"/>
      <c r="G273" s="3"/>
    </row>
    <row r="274" spans="1:7" hidden="1">
      <c r="A274" s="1"/>
      <c r="B274" s="1"/>
      <c r="C274" s="3"/>
      <c r="D274" s="3"/>
      <c r="E274" s="3"/>
      <c r="F274" s="3"/>
      <c r="G274" s="3"/>
    </row>
    <row r="275" spans="1:7" hidden="1">
      <c r="A275" s="1"/>
      <c r="B275" s="1"/>
      <c r="C275" s="3"/>
      <c r="D275" s="3"/>
      <c r="E275" s="3"/>
      <c r="F275" s="3"/>
      <c r="G275" s="3"/>
    </row>
    <row r="276" spans="1:7" hidden="1">
      <c r="A276" s="1"/>
      <c r="B276" s="1"/>
      <c r="C276" s="3"/>
      <c r="D276" s="3"/>
      <c r="E276" s="3"/>
      <c r="F276" s="3"/>
      <c r="G276" s="3"/>
    </row>
    <row r="277" spans="1:7" hidden="1">
      <c r="A277" s="1"/>
      <c r="B277" s="1"/>
      <c r="C277" s="3"/>
      <c r="D277" s="3"/>
      <c r="E277" s="3"/>
      <c r="F277" s="3"/>
      <c r="G277" s="3"/>
    </row>
    <row r="278" spans="1:7" hidden="1">
      <c r="A278" s="1"/>
      <c r="B278" s="1"/>
      <c r="C278" s="3"/>
      <c r="D278" s="3"/>
      <c r="E278" s="3"/>
      <c r="F278" s="3"/>
      <c r="G278" s="3"/>
    </row>
    <row r="279" spans="1:7" hidden="1">
      <c r="A279" s="1"/>
      <c r="B279" s="1"/>
      <c r="C279" s="3"/>
      <c r="D279" s="3"/>
      <c r="E279" s="3"/>
      <c r="F279" s="3"/>
      <c r="G279" s="3"/>
    </row>
    <row r="280" spans="1:7" hidden="1">
      <c r="A280" s="1"/>
      <c r="B280" s="1"/>
      <c r="C280" s="3"/>
      <c r="D280" s="3"/>
      <c r="E280" s="3"/>
      <c r="F280" s="3"/>
      <c r="G280" s="3"/>
    </row>
    <row r="281" spans="1:7" hidden="1">
      <c r="A281" s="1"/>
      <c r="B281" s="1"/>
      <c r="C281" s="3"/>
      <c r="D281" s="3"/>
      <c r="E281" s="3"/>
      <c r="F281" s="3"/>
      <c r="G281" s="3"/>
    </row>
    <row r="282" spans="1:7" hidden="1">
      <c r="A282" s="1"/>
      <c r="B282" s="1"/>
      <c r="C282" s="3"/>
      <c r="D282" s="3"/>
      <c r="E282" s="3"/>
      <c r="F282" s="3"/>
      <c r="G282" s="3"/>
    </row>
    <row r="283" spans="1:7" hidden="1">
      <c r="A283" s="1"/>
      <c r="B283" s="1"/>
      <c r="C283" s="3"/>
      <c r="D283" s="3"/>
      <c r="E283" s="3"/>
      <c r="F283" s="3"/>
      <c r="G283" s="3"/>
    </row>
    <row r="284" spans="1:7" hidden="1">
      <c r="A284" s="1"/>
      <c r="B284" s="1"/>
      <c r="C284" s="3"/>
      <c r="D284" s="3"/>
      <c r="E284" s="3"/>
      <c r="F284" s="3"/>
      <c r="G284" s="3"/>
    </row>
    <row r="285" spans="1:7" hidden="1">
      <c r="A285" s="1"/>
      <c r="B285" s="1"/>
      <c r="C285" s="3"/>
      <c r="D285" s="3"/>
      <c r="E285" s="3"/>
      <c r="F285" s="3"/>
      <c r="G285" s="3"/>
    </row>
    <row r="286" spans="1:7" hidden="1">
      <c r="A286" s="1"/>
      <c r="B286" s="1"/>
      <c r="C286" s="3"/>
      <c r="D286" s="3"/>
      <c r="E286" s="3"/>
      <c r="F286" s="3"/>
      <c r="G286" s="3"/>
    </row>
    <row r="287" spans="1:7" hidden="1">
      <c r="A287" s="1"/>
      <c r="B287" s="1"/>
      <c r="C287" s="3"/>
      <c r="D287" s="3"/>
      <c r="E287" s="3"/>
      <c r="F287" s="3"/>
      <c r="G287" s="3"/>
    </row>
    <row r="288" spans="1:7" hidden="1">
      <c r="A288" s="1"/>
      <c r="B288" s="1"/>
      <c r="C288" s="3"/>
      <c r="D288" s="3"/>
      <c r="E288" s="3"/>
      <c r="F288" s="3"/>
      <c r="G288" s="3"/>
    </row>
    <row r="289" spans="1:7" hidden="1">
      <c r="A289" s="1"/>
      <c r="B289" s="1"/>
      <c r="C289" s="3"/>
      <c r="D289" s="3"/>
      <c r="E289" s="3"/>
      <c r="F289" s="3"/>
      <c r="G289" s="3"/>
    </row>
    <row r="290" spans="1:7" hidden="1">
      <c r="A290" s="1"/>
      <c r="B290" s="1"/>
      <c r="C290" s="3"/>
      <c r="D290" s="3"/>
      <c r="E290" s="3"/>
      <c r="F290" s="3"/>
      <c r="G290" s="3"/>
    </row>
    <row r="291" spans="1:7" hidden="1">
      <c r="A291" s="1"/>
      <c r="B291" s="1"/>
      <c r="C291" s="3"/>
      <c r="D291" s="3"/>
      <c r="E291" s="3"/>
      <c r="F291" s="3"/>
      <c r="G291" s="3"/>
    </row>
    <row r="292" spans="1:7" hidden="1">
      <c r="A292" s="1"/>
      <c r="B292" s="1"/>
      <c r="C292" s="3"/>
      <c r="D292" s="3"/>
      <c r="E292" s="3"/>
      <c r="F292" s="3"/>
      <c r="G292" s="3"/>
    </row>
    <row r="293" spans="1:7" hidden="1">
      <c r="A293" s="1"/>
      <c r="B293" s="1"/>
      <c r="C293" s="3"/>
      <c r="D293" s="3"/>
      <c r="E293" s="3"/>
      <c r="F293" s="3"/>
      <c r="G293" s="3"/>
    </row>
    <row r="294" spans="1:7" hidden="1">
      <c r="A294" s="1"/>
      <c r="B294" s="1"/>
      <c r="C294" s="3"/>
      <c r="D294" s="3"/>
      <c r="E294" s="3"/>
      <c r="F294" s="3"/>
      <c r="G294" s="3"/>
    </row>
    <row r="295" spans="1:7" hidden="1">
      <c r="A295" s="1"/>
      <c r="B295" s="1"/>
      <c r="C295" s="3"/>
      <c r="D295" s="3"/>
      <c r="E295" s="3"/>
      <c r="F295" s="3"/>
      <c r="G295" s="3"/>
    </row>
    <row r="296" spans="1:7" hidden="1">
      <c r="A296" s="1"/>
      <c r="B296" s="1"/>
      <c r="C296" s="3"/>
      <c r="D296" s="3"/>
      <c r="E296" s="3"/>
      <c r="F296" s="3"/>
      <c r="G296" s="3"/>
    </row>
    <row r="297" spans="1:7" hidden="1">
      <c r="A297" s="1"/>
      <c r="B297" s="1"/>
      <c r="C297" s="3"/>
      <c r="D297" s="3"/>
      <c r="E297" s="3"/>
      <c r="F297" s="3"/>
      <c r="G297" s="3"/>
    </row>
    <row r="298" spans="1:7" hidden="1">
      <c r="A298" s="1"/>
      <c r="B298" s="1"/>
      <c r="C298" s="3"/>
      <c r="D298" s="3"/>
      <c r="E298" s="3"/>
      <c r="F298" s="3"/>
      <c r="G298" s="3"/>
    </row>
    <row r="299" spans="1:7" hidden="1">
      <c r="A299" s="1"/>
      <c r="B299" s="1"/>
      <c r="C299" s="3"/>
      <c r="D299" s="3"/>
      <c r="E299" s="3"/>
      <c r="F299" s="3"/>
      <c r="G299" s="3"/>
    </row>
    <row r="300" spans="1:7" hidden="1">
      <c r="A300" s="1"/>
      <c r="B300" s="1"/>
      <c r="C300" s="3"/>
      <c r="D300" s="3"/>
      <c r="E300" s="3"/>
      <c r="F300" s="3"/>
      <c r="G300" s="3"/>
    </row>
    <row r="301" spans="1:7" hidden="1">
      <c r="A301" s="1"/>
      <c r="B301" s="1"/>
      <c r="C301" s="3"/>
      <c r="D301" s="3"/>
      <c r="E301" s="3"/>
      <c r="F301" s="3"/>
      <c r="G301" s="3"/>
    </row>
    <row r="302" spans="1:7" hidden="1">
      <c r="A302" s="1"/>
      <c r="B302" s="1"/>
      <c r="C302" s="3"/>
      <c r="D302" s="3"/>
      <c r="E302" s="3"/>
      <c r="F302" s="3"/>
      <c r="G302" s="3"/>
    </row>
    <row r="303" spans="1:7" hidden="1">
      <c r="A303" s="1"/>
      <c r="B303" s="1"/>
      <c r="C303" s="3"/>
      <c r="D303" s="3"/>
      <c r="E303" s="3"/>
      <c r="F303" s="3"/>
      <c r="G303" s="3"/>
    </row>
    <row r="304" spans="1:7" hidden="1">
      <c r="A304" s="1"/>
      <c r="B304" s="1"/>
      <c r="C304" s="3"/>
      <c r="D304" s="3"/>
      <c r="E304" s="3"/>
      <c r="F304" s="3"/>
      <c r="G304" s="3"/>
    </row>
    <row r="305" spans="1:7" hidden="1">
      <c r="A305" s="1"/>
      <c r="B305" s="1"/>
      <c r="C305" s="3"/>
      <c r="D305" s="3"/>
      <c r="E305" s="3"/>
      <c r="F305" s="3"/>
      <c r="G305" s="3"/>
    </row>
    <row r="306" spans="1:7" hidden="1">
      <c r="A306" s="1"/>
      <c r="B306" s="1"/>
      <c r="C306" s="3"/>
      <c r="D306" s="3"/>
      <c r="E306" s="3"/>
      <c r="F306" s="3"/>
      <c r="G306" s="3"/>
    </row>
    <row r="307" spans="1:7" hidden="1">
      <c r="A307" s="1"/>
      <c r="B307" s="1"/>
      <c r="C307" s="3"/>
      <c r="D307" s="3"/>
      <c r="E307" s="3"/>
      <c r="F307" s="3"/>
      <c r="G307" s="3"/>
    </row>
    <row r="308" spans="1:7" hidden="1">
      <c r="A308" s="1"/>
      <c r="B308" s="1"/>
      <c r="C308" s="3"/>
      <c r="D308" s="3"/>
      <c r="E308" s="3"/>
      <c r="F308" s="3"/>
      <c r="G308" s="3"/>
    </row>
    <row r="309" spans="1:7" hidden="1">
      <c r="A309" s="1"/>
      <c r="B309" s="1"/>
      <c r="C309" s="3"/>
      <c r="D309" s="3"/>
      <c r="E309" s="3"/>
      <c r="F309" s="3"/>
      <c r="G309" s="3"/>
    </row>
    <row r="310" spans="1:7" hidden="1">
      <c r="A310" s="1"/>
      <c r="B310" s="1"/>
      <c r="C310" s="3"/>
      <c r="D310" s="3"/>
      <c r="E310" s="3"/>
      <c r="F310" s="3"/>
      <c r="G310" s="3"/>
    </row>
    <row r="311" spans="1:7" hidden="1">
      <c r="A311" s="1"/>
      <c r="B311" s="1"/>
      <c r="C311" s="3"/>
      <c r="D311" s="3"/>
      <c r="E311" s="3"/>
      <c r="F311" s="3"/>
      <c r="G311" s="3"/>
    </row>
    <row r="312" spans="1:7" hidden="1">
      <c r="A312" s="1"/>
      <c r="B312" s="1"/>
      <c r="C312" s="3"/>
      <c r="D312" s="3"/>
      <c r="E312" s="3"/>
      <c r="F312" s="3"/>
      <c r="G312" s="3"/>
    </row>
    <row r="313" spans="1:7" hidden="1">
      <c r="A313" s="1"/>
      <c r="B313" s="1"/>
      <c r="C313" s="3"/>
      <c r="D313" s="3"/>
      <c r="E313" s="3"/>
      <c r="F313" s="3"/>
      <c r="G313" s="3"/>
    </row>
    <row r="314" spans="1:7" hidden="1">
      <c r="A314" s="1"/>
      <c r="B314" s="1"/>
      <c r="C314" s="3"/>
      <c r="D314" s="3"/>
      <c r="E314" s="3"/>
      <c r="F314" s="3"/>
      <c r="G314" s="3"/>
    </row>
    <row r="315" spans="1:7" hidden="1">
      <c r="A315" s="1"/>
      <c r="B315" s="1"/>
      <c r="C315" s="3"/>
      <c r="D315" s="3"/>
      <c r="E315" s="3"/>
      <c r="F315" s="3"/>
      <c r="G315" s="3"/>
    </row>
    <row r="316" spans="1:7" hidden="1">
      <c r="A316" s="1"/>
      <c r="B316" s="1"/>
      <c r="C316" s="3"/>
      <c r="D316" s="3"/>
      <c r="E316" s="3"/>
      <c r="F316" s="3"/>
      <c r="G316" s="3"/>
    </row>
    <row r="317" spans="1:7" hidden="1">
      <c r="A317" s="1"/>
      <c r="B317" s="1"/>
      <c r="C317" s="3"/>
      <c r="D317" s="3"/>
      <c r="E317" s="3"/>
      <c r="F317" s="3"/>
      <c r="G317" s="3"/>
    </row>
    <row r="318" spans="1:7" hidden="1">
      <c r="A318" s="1"/>
      <c r="B318" s="1"/>
      <c r="C318" s="3"/>
      <c r="D318" s="3"/>
      <c r="E318" s="3"/>
      <c r="F318" s="3"/>
      <c r="G318" s="3"/>
    </row>
    <row r="319" spans="1:7" hidden="1">
      <c r="A319" s="1"/>
      <c r="B319" s="1"/>
      <c r="C319" s="3"/>
      <c r="D319" s="3"/>
      <c r="E319" s="3"/>
      <c r="F319" s="3"/>
      <c r="G319" s="3"/>
    </row>
    <row r="320" spans="1:7" hidden="1">
      <c r="A320" s="1"/>
      <c r="B320" s="1"/>
      <c r="C320" s="3"/>
      <c r="D320" s="3"/>
      <c r="E320" s="3"/>
      <c r="F320" s="3"/>
      <c r="G320" s="3"/>
    </row>
    <row r="321" spans="1:7" hidden="1">
      <c r="A321" s="1"/>
      <c r="B321" s="1"/>
      <c r="C321" s="3"/>
      <c r="D321" s="3"/>
      <c r="E321" s="3"/>
      <c r="F321" s="3"/>
      <c r="G321" s="3"/>
    </row>
    <row r="322" spans="1:7" hidden="1">
      <c r="A322" s="1"/>
      <c r="B322" s="1"/>
      <c r="C322" s="3"/>
      <c r="D322" s="3"/>
      <c r="E322" s="3"/>
      <c r="F322" s="3"/>
      <c r="G322" s="3"/>
    </row>
    <row r="323" spans="1:7" hidden="1">
      <c r="A323" s="1"/>
      <c r="B323" s="1"/>
      <c r="C323" s="3"/>
      <c r="D323" s="3"/>
      <c r="E323" s="3"/>
      <c r="F323" s="3"/>
      <c r="G323" s="3"/>
    </row>
    <row r="324" spans="1:7" hidden="1">
      <c r="A324" s="1"/>
      <c r="B324" s="1"/>
      <c r="C324" s="3"/>
      <c r="D324" s="3"/>
      <c r="E324" s="3"/>
      <c r="F324" s="3"/>
      <c r="G324" s="3"/>
    </row>
    <row r="325" spans="1:7" hidden="1">
      <c r="A325" s="1"/>
      <c r="B325" s="1"/>
      <c r="C325" s="3"/>
      <c r="D325" s="3"/>
      <c r="E325" s="3"/>
      <c r="F325" s="3"/>
      <c r="G325" s="3"/>
    </row>
    <row r="326" spans="1:7" hidden="1">
      <c r="A326" s="1"/>
      <c r="B326" s="1"/>
      <c r="C326" s="3"/>
      <c r="D326" s="3"/>
      <c r="E326" s="3"/>
      <c r="F326" s="3"/>
      <c r="G326" s="3"/>
    </row>
    <row r="327" spans="1:7" hidden="1">
      <c r="A327" s="1"/>
      <c r="B327" s="1"/>
      <c r="C327" s="3"/>
      <c r="D327" s="3"/>
      <c r="E327" s="3"/>
      <c r="F327" s="3"/>
      <c r="G327" s="3"/>
    </row>
    <row r="328" spans="1:7" hidden="1">
      <c r="A328" s="1"/>
      <c r="B328" s="1"/>
      <c r="C328" s="3"/>
      <c r="D328" s="3"/>
      <c r="E328" s="3"/>
      <c r="F328" s="3"/>
      <c r="G328" s="3"/>
    </row>
    <row r="329" spans="1:7" hidden="1">
      <c r="A329" s="1"/>
      <c r="B329" s="1"/>
      <c r="C329" s="3"/>
      <c r="D329" s="3"/>
      <c r="E329" s="3"/>
      <c r="F329" s="3"/>
      <c r="G329" s="3"/>
    </row>
    <row r="330" spans="1:7" hidden="1">
      <c r="A330" s="1"/>
      <c r="B330" s="1"/>
      <c r="C330" s="3"/>
      <c r="D330" s="3"/>
      <c r="E330" s="3"/>
      <c r="F330" s="3"/>
      <c r="G330" s="3"/>
    </row>
    <row r="331" spans="1:7" hidden="1">
      <c r="A331" s="1"/>
      <c r="B331" s="1"/>
      <c r="C331" s="3"/>
      <c r="D331" s="3"/>
      <c r="E331" s="3"/>
      <c r="F331" s="3"/>
      <c r="G331" s="3"/>
    </row>
    <row r="332" spans="1:7" hidden="1">
      <c r="A332" s="1"/>
      <c r="B332" s="1"/>
      <c r="C332" s="3"/>
      <c r="D332" s="3"/>
      <c r="E332" s="3"/>
      <c r="F332" s="3"/>
      <c r="G332" s="3"/>
    </row>
    <row r="333" spans="1:7" hidden="1">
      <c r="A333" s="1"/>
      <c r="B333" s="1"/>
      <c r="C333" s="3"/>
      <c r="D333" s="3"/>
      <c r="E333" s="3"/>
      <c r="F333" s="3"/>
      <c r="G333" s="3"/>
    </row>
    <row r="334" spans="1:7" hidden="1">
      <c r="A334" s="1"/>
      <c r="B334" s="1"/>
      <c r="C334" s="3"/>
      <c r="D334" s="3"/>
      <c r="E334" s="3"/>
      <c r="F334" s="3"/>
      <c r="G334" s="3"/>
    </row>
    <row r="335" spans="1:7" hidden="1">
      <c r="A335" s="1"/>
      <c r="B335" s="1"/>
      <c r="C335" s="3"/>
      <c r="D335" s="3"/>
      <c r="E335" s="3"/>
      <c r="F335" s="3"/>
      <c r="G335" s="3"/>
    </row>
    <row r="336" spans="1:7" hidden="1">
      <c r="A336" s="1"/>
      <c r="B336" s="1"/>
      <c r="C336" s="3"/>
      <c r="D336" s="3"/>
      <c r="E336" s="3"/>
      <c r="F336" s="3"/>
      <c r="G336" s="3"/>
    </row>
    <row r="337" spans="1:7" hidden="1">
      <c r="A337" s="1"/>
      <c r="B337" s="1"/>
      <c r="C337" s="3"/>
      <c r="D337" s="3"/>
      <c r="E337" s="3"/>
      <c r="F337" s="3"/>
      <c r="G337" s="3"/>
    </row>
    <row r="338" spans="1:7" hidden="1">
      <c r="A338" s="1"/>
      <c r="B338" s="1"/>
      <c r="C338" s="3"/>
      <c r="D338" s="3"/>
      <c r="E338" s="3"/>
      <c r="F338" s="3"/>
      <c r="G338" s="3"/>
    </row>
    <row r="339" spans="1:7" hidden="1">
      <c r="A339" s="1"/>
      <c r="B339" s="1"/>
      <c r="C339" s="3"/>
      <c r="D339" s="3"/>
      <c r="E339" s="3"/>
      <c r="F339" s="3"/>
      <c r="G339" s="3"/>
    </row>
    <row r="340" spans="1:7" hidden="1">
      <c r="A340" s="1"/>
      <c r="B340" s="1"/>
      <c r="C340" s="3"/>
      <c r="D340" s="3"/>
      <c r="E340" s="3"/>
      <c r="F340" s="3"/>
      <c r="G340" s="3"/>
    </row>
    <row r="341" spans="1:7" hidden="1">
      <c r="A341" s="1"/>
      <c r="B341" s="1"/>
      <c r="C341" s="3"/>
      <c r="D341" s="3"/>
      <c r="E341" s="3"/>
      <c r="F341" s="3"/>
      <c r="G341" s="3"/>
    </row>
    <row r="342" spans="1:7" hidden="1">
      <c r="A342" s="1"/>
      <c r="B342" s="1"/>
      <c r="C342" s="3"/>
      <c r="D342" s="3"/>
      <c r="E342" s="3"/>
      <c r="F342" s="3"/>
      <c r="G342" s="3"/>
    </row>
    <row r="343" spans="1:7" hidden="1">
      <c r="A343" s="1"/>
      <c r="B343" s="1"/>
      <c r="C343" s="3"/>
      <c r="D343" s="3"/>
      <c r="E343" s="3"/>
      <c r="F343" s="3"/>
      <c r="G343" s="3"/>
    </row>
    <row r="344" spans="1:7" hidden="1">
      <c r="A344" s="1"/>
      <c r="B344" s="1"/>
      <c r="C344" s="3"/>
      <c r="D344" s="3"/>
      <c r="E344" s="3"/>
      <c r="F344" s="3"/>
      <c r="G344" s="3"/>
    </row>
    <row r="345" spans="1:7" hidden="1">
      <c r="A345" s="1"/>
      <c r="B345" s="1"/>
      <c r="C345" s="3"/>
      <c r="D345" s="3"/>
      <c r="E345" s="3"/>
      <c r="F345" s="3"/>
      <c r="G345" s="3"/>
    </row>
    <row r="346" spans="1:7" hidden="1">
      <c r="A346" s="1"/>
      <c r="B346" s="1"/>
      <c r="C346" s="3"/>
      <c r="D346" s="3"/>
      <c r="E346" s="3"/>
      <c r="F346" s="3"/>
      <c r="G346" s="3"/>
    </row>
    <row r="347" spans="1:7" hidden="1">
      <c r="A347" s="1"/>
      <c r="B347" s="1"/>
      <c r="C347" s="3"/>
      <c r="D347" s="3"/>
      <c r="E347" s="3"/>
      <c r="F347" s="3"/>
      <c r="G347" s="3"/>
    </row>
    <row r="348" spans="1:7" hidden="1">
      <c r="A348" s="1"/>
      <c r="B348" s="1"/>
      <c r="C348" s="3"/>
      <c r="D348" s="3"/>
      <c r="E348" s="3"/>
      <c r="F348" s="3"/>
      <c r="G348" s="3"/>
    </row>
    <row r="349" spans="1:7" hidden="1">
      <c r="A349" s="1"/>
      <c r="B349" s="1"/>
      <c r="C349" s="3"/>
      <c r="D349" s="3"/>
      <c r="E349" s="3"/>
      <c r="F349" s="3"/>
      <c r="G349" s="3"/>
    </row>
    <row r="350" spans="1:7" hidden="1">
      <c r="A350" s="1"/>
      <c r="B350" s="1"/>
      <c r="C350" s="3"/>
      <c r="D350" s="3"/>
      <c r="E350" s="3"/>
      <c r="F350" s="3"/>
      <c r="G350" s="3"/>
    </row>
    <row r="351" spans="1:7" hidden="1">
      <c r="A351" s="1"/>
      <c r="B351" s="1"/>
      <c r="C351" s="3"/>
      <c r="D351" s="3"/>
      <c r="E351" s="3"/>
      <c r="F351" s="3"/>
      <c r="G351" s="3"/>
    </row>
    <row r="352" spans="1:7" hidden="1">
      <c r="A352" s="1"/>
      <c r="B352" s="1"/>
      <c r="C352" s="3"/>
      <c r="D352" s="3"/>
      <c r="E352" s="3"/>
      <c r="F352" s="3"/>
      <c r="G352" s="3"/>
    </row>
    <row r="353" spans="1:7" hidden="1">
      <c r="A353" s="1"/>
      <c r="B353" s="1"/>
      <c r="C353" s="3"/>
      <c r="D353" s="3"/>
      <c r="E353" s="3"/>
      <c r="F353" s="3"/>
      <c r="G353" s="3"/>
    </row>
    <row r="354" spans="1:7" hidden="1">
      <c r="A354" s="1"/>
      <c r="B354" s="1"/>
      <c r="C354" s="3"/>
      <c r="D354" s="3"/>
      <c r="E354" s="3"/>
      <c r="F354" s="3"/>
      <c r="G354" s="3"/>
    </row>
    <row r="355" spans="1:7" hidden="1">
      <c r="A355" s="1"/>
      <c r="B355" s="1"/>
      <c r="C355" s="3"/>
      <c r="D355" s="3"/>
      <c r="E355" s="3"/>
      <c r="F355" s="3"/>
      <c r="G355" s="3"/>
    </row>
    <row r="356" spans="1:7" hidden="1">
      <c r="A356" s="1"/>
      <c r="B356" s="1"/>
      <c r="C356" s="3"/>
      <c r="D356" s="3"/>
      <c r="E356" s="3"/>
      <c r="F356" s="3"/>
      <c r="G356" s="3"/>
    </row>
    <row r="357" spans="1:7" hidden="1">
      <c r="A357" s="1"/>
      <c r="B357" s="1"/>
      <c r="C357" s="3"/>
      <c r="D357" s="3"/>
      <c r="E357" s="3"/>
      <c r="F357" s="3"/>
      <c r="G357" s="3"/>
    </row>
    <row r="358" spans="1:7" hidden="1">
      <c r="A358" s="1"/>
      <c r="B358" s="1"/>
      <c r="C358" s="3"/>
      <c r="D358" s="3"/>
      <c r="E358" s="3"/>
      <c r="F358" s="3"/>
      <c r="G358" s="3"/>
    </row>
    <row r="359" spans="1:7" hidden="1">
      <c r="A359" s="1"/>
      <c r="B359" s="1"/>
      <c r="C359" s="3"/>
      <c r="D359" s="3"/>
      <c r="E359" s="3"/>
      <c r="F359" s="3"/>
      <c r="G359" s="3"/>
    </row>
    <row r="360" spans="1:7" hidden="1">
      <c r="A360" s="1"/>
      <c r="B360" s="1"/>
      <c r="C360" s="3"/>
      <c r="D360" s="3"/>
      <c r="E360" s="3"/>
      <c r="F360" s="3"/>
      <c r="G360" s="3"/>
    </row>
    <row r="361" spans="1:7" hidden="1">
      <c r="A361" s="1"/>
      <c r="B361" s="1"/>
      <c r="C361" s="3"/>
      <c r="D361" s="3"/>
      <c r="E361" s="3"/>
      <c r="F361" s="3"/>
      <c r="G361" s="3"/>
    </row>
    <row r="362" spans="1:7" hidden="1">
      <c r="A362" s="1"/>
      <c r="B362" s="1"/>
      <c r="C362" s="3"/>
      <c r="D362" s="3"/>
      <c r="E362" s="3"/>
      <c r="F362" s="3"/>
      <c r="G362" s="3"/>
    </row>
    <row r="363" spans="1:7" hidden="1">
      <c r="A363" s="1"/>
      <c r="B363" s="1"/>
      <c r="C363" s="3"/>
      <c r="D363" s="3"/>
      <c r="E363" s="3"/>
      <c r="F363" s="3"/>
      <c r="G363" s="3"/>
    </row>
    <row r="364" spans="1:7" hidden="1">
      <c r="A364" s="1"/>
      <c r="B364" s="1"/>
      <c r="C364" s="3"/>
      <c r="D364" s="3"/>
      <c r="E364" s="3"/>
      <c r="F364" s="3"/>
      <c r="G364" s="3"/>
    </row>
    <row r="365" spans="1:7" hidden="1">
      <c r="A365" s="1"/>
      <c r="B365" s="1"/>
      <c r="C365" s="3"/>
      <c r="D365" s="3"/>
      <c r="E365" s="3"/>
      <c r="F365" s="3"/>
      <c r="G365" s="3"/>
    </row>
    <row r="366" spans="1:7" hidden="1">
      <c r="A366" s="1"/>
      <c r="B366" s="1"/>
      <c r="C366" s="3"/>
      <c r="D366" s="3"/>
      <c r="E366" s="3"/>
      <c r="F366" s="3"/>
      <c r="G366" s="3"/>
    </row>
    <row r="367" spans="1:7" hidden="1">
      <c r="A367" s="1"/>
      <c r="B367" s="1"/>
      <c r="C367" s="3"/>
      <c r="D367" s="3"/>
      <c r="E367" s="3"/>
      <c r="F367" s="3"/>
      <c r="G367" s="3"/>
    </row>
    <row r="368" spans="1:7" hidden="1">
      <c r="A368" s="1"/>
      <c r="B368" s="1"/>
      <c r="C368" s="3"/>
      <c r="D368" s="3"/>
      <c r="E368" s="3"/>
      <c r="F368" s="3"/>
      <c r="G368" s="3"/>
    </row>
    <row r="369" spans="1:7" hidden="1">
      <c r="A369" s="1"/>
      <c r="B369" s="1"/>
      <c r="C369" s="3"/>
      <c r="D369" s="3"/>
      <c r="E369" s="3"/>
      <c r="F369" s="3"/>
      <c r="G369" s="3"/>
    </row>
    <row r="370" spans="1:7" hidden="1">
      <c r="A370" s="1"/>
      <c r="B370" s="1"/>
      <c r="C370" s="3"/>
      <c r="D370" s="3"/>
      <c r="E370" s="3"/>
      <c r="F370" s="3"/>
      <c r="G370" s="3"/>
    </row>
    <row r="371" spans="1:7" hidden="1">
      <c r="A371" s="1"/>
      <c r="B371" s="1"/>
      <c r="C371" s="3"/>
      <c r="D371" s="3"/>
      <c r="E371" s="3"/>
      <c r="F371" s="3"/>
      <c r="G371" s="3"/>
    </row>
    <row r="372" spans="1:7" hidden="1">
      <c r="A372" s="1"/>
      <c r="B372" s="1"/>
      <c r="C372" s="3"/>
      <c r="D372" s="3"/>
      <c r="E372" s="3"/>
      <c r="F372" s="3"/>
      <c r="G372" s="3"/>
    </row>
    <row r="373" spans="1:7" hidden="1">
      <c r="A373" s="1"/>
      <c r="B373" s="1"/>
      <c r="C373" s="3"/>
      <c r="D373" s="3"/>
      <c r="E373" s="3"/>
      <c r="F373" s="3"/>
      <c r="G373" s="3"/>
    </row>
    <row r="374" spans="1:7" hidden="1">
      <c r="A374" s="1"/>
      <c r="B374" s="1"/>
      <c r="C374" s="3"/>
      <c r="D374" s="3"/>
      <c r="E374" s="3"/>
      <c r="F374" s="3"/>
      <c r="G374" s="3"/>
    </row>
    <row r="375" spans="1:7" hidden="1">
      <c r="A375" s="1"/>
      <c r="B375" s="1"/>
      <c r="C375" s="3"/>
      <c r="D375" s="3"/>
      <c r="E375" s="3"/>
      <c r="F375" s="3"/>
      <c r="G375" s="3"/>
    </row>
    <row r="376" spans="1:7" hidden="1">
      <c r="A376" s="1"/>
      <c r="B376" s="1"/>
      <c r="C376" s="3"/>
      <c r="D376" s="3"/>
      <c r="E376" s="3"/>
      <c r="F376" s="3"/>
      <c r="G376" s="3"/>
    </row>
    <row r="377" spans="1:7" hidden="1">
      <c r="A377" s="1"/>
      <c r="B377" s="1"/>
      <c r="C377" s="3"/>
      <c r="D377" s="3"/>
      <c r="E377" s="3"/>
      <c r="F377" s="3"/>
      <c r="G377" s="3"/>
    </row>
    <row r="378" spans="1:7" hidden="1">
      <c r="A378" s="1"/>
      <c r="B378" s="1"/>
      <c r="C378" s="3"/>
      <c r="D378" s="3"/>
      <c r="E378" s="3"/>
      <c r="F378" s="3"/>
      <c r="G378" s="3"/>
    </row>
    <row r="379" spans="1:7" hidden="1">
      <c r="A379" s="1"/>
      <c r="B379" s="1"/>
      <c r="C379" s="3"/>
      <c r="D379" s="3"/>
      <c r="E379" s="3"/>
      <c r="F379" s="3"/>
      <c r="G379" s="3"/>
    </row>
    <row r="380" spans="1:7" hidden="1">
      <c r="A380" s="1"/>
      <c r="B380" s="1"/>
      <c r="C380" s="3"/>
      <c r="D380" s="3"/>
      <c r="E380" s="3"/>
      <c r="F380" s="3"/>
      <c r="G380" s="3"/>
    </row>
    <row r="381" spans="1:7" hidden="1">
      <c r="A381" s="1"/>
      <c r="B381" s="1"/>
      <c r="C381" s="3"/>
      <c r="D381" s="3"/>
      <c r="E381" s="3"/>
      <c r="F381" s="3"/>
      <c r="G381" s="3"/>
    </row>
    <row r="382" spans="1:7" hidden="1">
      <c r="A382" s="1"/>
      <c r="B382" s="1"/>
      <c r="C382" s="3"/>
      <c r="D382" s="3"/>
      <c r="E382" s="3"/>
      <c r="F382" s="3"/>
      <c r="G382" s="3"/>
    </row>
    <row r="383" spans="1:7" hidden="1">
      <c r="A383" s="1"/>
      <c r="B383" s="1"/>
      <c r="C383" s="3"/>
      <c r="D383" s="3"/>
      <c r="E383" s="3"/>
      <c r="F383" s="3"/>
      <c r="G383" s="3"/>
    </row>
    <row r="384" spans="1:7" hidden="1">
      <c r="A384" s="1"/>
      <c r="B384" s="1"/>
      <c r="C384" s="3"/>
      <c r="D384" s="3"/>
      <c r="E384" s="3"/>
      <c r="F384" s="3"/>
      <c r="G384" s="3"/>
    </row>
    <row r="385" spans="1:7" hidden="1">
      <c r="A385" s="1"/>
      <c r="B385" s="1"/>
      <c r="C385" s="3"/>
      <c r="D385" s="3"/>
      <c r="E385" s="3"/>
      <c r="F385" s="3"/>
      <c r="G385" s="3"/>
    </row>
    <row r="386" spans="1:7" hidden="1">
      <c r="A386" s="1"/>
      <c r="B386" s="1"/>
      <c r="C386" s="3"/>
      <c r="D386" s="3"/>
      <c r="E386" s="3"/>
      <c r="F386" s="3"/>
      <c r="G386" s="3"/>
    </row>
    <row r="387" spans="1:7" hidden="1">
      <c r="A387" s="1"/>
      <c r="B387" s="1"/>
      <c r="C387" s="3"/>
      <c r="D387" s="3"/>
      <c r="E387" s="3"/>
      <c r="F387" s="3"/>
      <c r="G387" s="3"/>
    </row>
    <row r="388" spans="1:7" hidden="1">
      <c r="A388" s="1"/>
      <c r="B388" s="1"/>
      <c r="C388" s="3"/>
      <c r="D388" s="3"/>
      <c r="E388" s="3"/>
      <c r="F388" s="3"/>
      <c r="G388" s="3"/>
    </row>
    <row r="389" spans="1:7" hidden="1">
      <c r="A389" s="1"/>
      <c r="B389" s="1"/>
      <c r="C389" s="3"/>
      <c r="D389" s="3"/>
      <c r="E389" s="3"/>
      <c r="F389" s="3"/>
      <c r="G389" s="3"/>
    </row>
    <row r="390" spans="1:7" hidden="1">
      <c r="A390" s="1"/>
      <c r="B390" s="1"/>
      <c r="C390" s="3"/>
      <c r="D390" s="3"/>
      <c r="E390" s="3"/>
      <c r="F390" s="3"/>
      <c r="G390" s="3"/>
    </row>
    <row r="391" spans="1:7" hidden="1">
      <c r="A391" s="1"/>
      <c r="B391" s="1"/>
      <c r="C391" s="3"/>
      <c r="D391" s="3"/>
      <c r="E391" s="3"/>
      <c r="F391" s="3"/>
      <c r="G391" s="3"/>
    </row>
    <row r="392" spans="1:7" hidden="1">
      <c r="A392" s="1"/>
      <c r="B392" s="1"/>
      <c r="C392" s="3"/>
      <c r="D392" s="3"/>
      <c r="E392" s="3"/>
      <c r="F392" s="3"/>
      <c r="G392" s="3"/>
    </row>
    <row r="393" spans="1:7" hidden="1">
      <c r="A393" s="1"/>
      <c r="B393" s="1"/>
      <c r="C393" s="3"/>
      <c r="D393" s="3"/>
      <c r="E393" s="3"/>
      <c r="F393" s="3"/>
      <c r="G393" s="3"/>
    </row>
    <row r="394" spans="1:7" hidden="1">
      <c r="A394" s="1"/>
      <c r="B394" s="1"/>
      <c r="C394" s="3"/>
      <c r="D394" s="3"/>
      <c r="E394" s="3"/>
      <c r="F394" s="3"/>
      <c r="G394" s="3"/>
    </row>
    <row r="395" spans="1:7" hidden="1">
      <c r="A395" s="1"/>
      <c r="B395" s="1"/>
      <c r="C395" s="3"/>
      <c r="D395" s="3"/>
      <c r="E395" s="3"/>
      <c r="F395" s="3"/>
      <c r="G395" s="3"/>
    </row>
    <row r="396" spans="1:7" hidden="1">
      <c r="A396" s="1"/>
      <c r="B396" s="1"/>
      <c r="C396" s="3"/>
      <c r="D396" s="3"/>
      <c r="E396" s="3"/>
      <c r="F396" s="3"/>
      <c r="G396" s="3"/>
    </row>
    <row r="397" spans="1:7" hidden="1">
      <c r="A397" s="1"/>
      <c r="B397" s="1"/>
      <c r="C397" s="3"/>
      <c r="D397" s="3"/>
      <c r="E397" s="3"/>
      <c r="F397" s="3"/>
      <c r="G397" s="3"/>
    </row>
    <row r="398" spans="1:7" hidden="1">
      <c r="A398" s="1"/>
      <c r="B398" s="1"/>
      <c r="C398" s="3"/>
      <c r="D398" s="3"/>
      <c r="E398" s="3"/>
      <c r="F398" s="3"/>
      <c r="G398" s="3"/>
    </row>
    <row r="399" spans="1:7" hidden="1">
      <c r="A399" s="1"/>
      <c r="B399" s="1"/>
      <c r="C399" s="3"/>
      <c r="D399" s="3"/>
      <c r="E399" s="3"/>
      <c r="F399" s="3"/>
      <c r="G399" s="3"/>
    </row>
    <row r="400" spans="1:7" hidden="1">
      <c r="A400" s="1"/>
      <c r="B400" s="1"/>
      <c r="C400" s="3"/>
      <c r="D400" s="3"/>
      <c r="E400" s="3"/>
      <c r="F400" s="3"/>
      <c r="G400" s="3"/>
    </row>
    <row r="401" spans="1:7" hidden="1">
      <c r="A401" s="1"/>
      <c r="B401" s="1"/>
      <c r="C401" s="3"/>
      <c r="D401" s="3"/>
      <c r="E401" s="3"/>
      <c r="F401" s="3"/>
      <c r="G401" s="3"/>
    </row>
    <row r="402" spans="1:7" hidden="1">
      <c r="A402" s="1"/>
      <c r="B402" s="1"/>
      <c r="C402" s="3"/>
      <c r="D402" s="3"/>
      <c r="E402" s="3"/>
      <c r="F402" s="3"/>
      <c r="G402" s="3"/>
    </row>
    <row r="403" spans="1:7" hidden="1">
      <c r="A403" s="1"/>
      <c r="B403" s="1"/>
      <c r="C403" s="3"/>
      <c r="D403" s="3"/>
      <c r="E403" s="3"/>
      <c r="F403" s="3"/>
      <c r="G403" s="3"/>
    </row>
    <row r="404" spans="1:7" hidden="1">
      <c r="A404" s="1"/>
      <c r="B404" s="1"/>
      <c r="C404" s="3"/>
      <c r="D404" s="3"/>
      <c r="E404" s="3"/>
      <c r="F404" s="3"/>
      <c r="G404" s="3"/>
    </row>
    <row r="405" spans="1:7" hidden="1">
      <c r="A405" s="1"/>
      <c r="B405" s="1"/>
      <c r="C405" s="3"/>
      <c r="D405" s="3"/>
      <c r="E405" s="3"/>
      <c r="F405" s="3"/>
      <c r="G405" s="3"/>
    </row>
    <row r="406" spans="1:7" hidden="1">
      <c r="A406" s="1"/>
      <c r="B406" s="1"/>
      <c r="C406" s="3"/>
      <c r="D406" s="3"/>
      <c r="E406" s="3"/>
      <c r="F406" s="3"/>
      <c r="G406" s="3"/>
    </row>
    <row r="407" spans="1:7" hidden="1">
      <c r="A407" s="1"/>
      <c r="B407" s="1"/>
      <c r="C407" s="3"/>
      <c r="D407" s="3"/>
      <c r="E407" s="3"/>
      <c r="F407" s="3"/>
      <c r="G407" s="3"/>
    </row>
    <row r="408" spans="1:7" hidden="1">
      <c r="A408" s="1"/>
      <c r="B408" s="1"/>
      <c r="C408" s="3"/>
      <c r="D408" s="3"/>
      <c r="E408" s="3"/>
      <c r="F408" s="3"/>
      <c r="G408" s="3"/>
    </row>
    <row r="409" spans="1:7" hidden="1">
      <c r="A409" s="1"/>
      <c r="B409" s="1"/>
      <c r="C409" s="3"/>
      <c r="D409" s="3"/>
      <c r="E409" s="3"/>
      <c r="F409" s="3"/>
      <c r="G409" s="3"/>
    </row>
    <row r="410" spans="1:7" hidden="1">
      <c r="A410" s="1"/>
      <c r="B410" s="1"/>
      <c r="C410" s="3"/>
      <c r="D410" s="3"/>
      <c r="E410" s="3"/>
      <c r="F410" s="3"/>
      <c r="G410" s="3"/>
    </row>
    <row r="411" spans="1:7" hidden="1">
      <c r="A411" s="1"/>
      <c r="B411" s="1"/>
      <c r="C411" s="3"/>
      <c r="D411" s="3"/>
      <c r="E411" s="3"/>
      <c r="F411" s="3"/>
      <c r="G411" s="3"/>
    </row>
    <row r="412" spans="1:7" hidden="1">
      <c r="A412" s="1"/>
      <c r="B412" s="1"/>
      <c r="C412" s="3"/>
      <c r="D412" s="3"/>
      <c r="E412" s="3"/>
      <c r="F412" s="3"/>
      <c r="G412" s="3"/>
    </row>
    <row r="413" spans="1:7" hidden="1">
      <c r="A413" s="1"/>
      <c r="B413" s="1"/>
      <c r="C413" s="3"/>
      <c r="D413" s="3"/>
      <c r="E413" s="3"/>
      <c r="F413" s="3"/>
      <c r="G413" s="3"/>
    </row>
    <row r="414" spans="1:7" hidden="1">
      <c r="A414" s="1"/>
      <c r="B414" s="1"/>
      <c r="C414" s="3"/>
      <c r="D414" s="3"/>
      <c r="E414" s="3"/>
      <c r="F414" s="3"/>
      <c r="G414" s="3"/>
    </row>
    <row r="415" spans="1:7" hidden="1">
      <c r="A415" s="1"/>
      <c r="B415" s="1"/>
      <c r="C415" s="3"/>
      <c r="D415" s="3"/>
      <c r="E415" s="3"/>
      <c r="F415" s="3"/>
      <c r="G415" s="3"/>
    </row>
    <row r="416" spans="1:7" hidden="1">
      <c r="A416" s="1"/>
      <c r="B416" s="1"/>
      <c r="C416" s="3"/>
      <c r="D416" s="3"/>
      <c r="E416" s="3"/>
      <c r="F416" s="3"/>
      <c r="G416" s="3"/>
    </row>
    <row r="417" spans="1:7" hidden="1">
      <c r="A417" s="1"/>
      <c r="B417" s="1"/>
      <c r="C417" s="3"/>
      <c r="D417" s="3"/>
      <c r="E417" s="3"/>
      <c r="F417" s="3"/>
      <c r="G417" s="3"/>
    </row>
    <row r="418" spans="1:7" hidden="1">
      <c r="A418" s="1"/>
      <c r="B418" s="1"/>
      <c r="C418" s="3"/>
      <c r="D418" s="3"/>
      <c r="E418" s="3"/>
      <c r="F418" s="3"/>
      <c r="G418" s="3"/>
    </row>
    <row r="419" spans="1:7" hidden="1">
      <c r="A419" s="1"/>
      <c r="B419" s="1"/>
      <c r="C419" s="3"/>
      <c r="D419" s="3"/>
      <c r="E419" s="3"/>
      <c r="F419" s="3"/>
      <c r="G419" s="3"/>
    </row>
    <row r="420" spans="1:7" hidden="1">
      <c r="A420" s="1"/>
      <c r="B420" s="1"/>
      <c r="C420" s="3"/>
      <c r="D420" s="3"/>
      <c r="E420" s="3"/>
      <c r="F420" s="3"/>
      <c r="G420" s="3"/>
    </row>
    <row r="421" spans="1:7" hidden="1">
      <c r="A421" s="1"/>
      <c r="B421" s="1"/>
      <c r="C421" s="3"/>
      <c r="D421" s="3"/>
      <c r="E421" s="3"/>
      <c r="F421" s="3"/>
      <c r="G421" s="3"/>
    </row>
    <row r="422" spans="1:7" hidden="1">
      <c r="A422" s="1"/>
      <c r="B422" s="1"/>
      <c r="C422" s="3"/>
      <c r="D422" s="3"/>
      <c r="E422" s="3"/>
      <c r="F422" s="3"/>
      <c r="G422" s="3"/>
    </row>
    <row r="423" spans="1:7" hidden="1">
      <c r="A423" s="1"/>
      <c r="B423" s="1"/>
      <c r="C423" s="3"/>
      <c r="D423" s="3"/>
      <c r="E423" s="3"/>
      <c r="F423" s="3"/>
      <c r="G423" s="3"/>
    </row>
    <row r="424" spans="1:7" hidden="1">
      <c r="A424" s="1"/>
      <c r="B424" s="1"/>
      <c r="C424" s="3"/>
      <c r="D424" s="3"/>
      <c r="E424" s="3"/>
      <c r="F424" s="3"/>
      <c r="G424" s="3"/>
    </row>
    <row r="425" spans="1:7" hidden="1">
      <c r="A425" s="1"/>
      <c r="B425" s="1"/>
      <c r="C425" s="3"/>
      <c r="D425" s="3"/>
      <c r="E425" s="3"/>
      <c r="F425" s="3"/>
      <c r="G425" s="3"/>
    </row>
    <row r="426" spans="1:7" hidden="1">
      <c r="A426" s="1"/>
      <c r="B426" s="1"/>
      <c r="C426" s="3"/>
      <c r="D426" s="3"/>
      <c r="E426" s="3"/>
      <c r="F426" s="3"/>
      <c r="G426" s="3"/>
    </row>
    <row r="427" spans="1:7" hidden="1">
      <c r="A427" s="1"/>
      <c r="B427" s="1"/>
      <c r="C427" s="3"/>
      <c r="D427" s="3"/>
      <c r="E427" s="3"/>
      <c r="F427" s="3"/>
      <c r="G427" s="3"/>
    </row>
    <row r="428" spans="1:7" hidden="1">
      <c r="A428" s="1"/>
      <c r="B428" s="1"/>
      <c r="C428" s="3"/>
      <c r="D428" s="3"/>
      <c r="E428" s="3"/>
      <c r="F428" s="3"/>
      <c r="G428" s="3"/>
    </row>
    <row r="429" spans="1:7" hidden="1">
      <c r="A429" s="1"/>
      <c r="B429" s="1"/>
      <c r="C429" s="3"/>
      <c r="D429" s="3"/>
      <c r="E429" s="3"/>
      <c r="F429" s="3"/>
      <c r="G429" s="3"/>
    </row>
    <row r="430" spans="1:7" hidden="1">
      <c r="A430" s="1"/>
      <c r="B430" s="1"/>
      <c r="C430" s="3"/>
      <c r="D430" s="3"/>
      <c r="E430" s="3"/>
      <c r="F430" s="3"/>
      <c r="G430" s="3"/>
    </row>
    <row r="431" spans="1:7" hidden="1">
      <c r="A431" s="1"/>
      <c r="B431" s="1"/>
      <c r="C431" s="3"/>
      <c r="D431" s="3"/>
      <c r="E431" s="3"/>
      <c r="F431" s="3"/>
      <c r="G431" s="3"/>
    </row>
    <row r="432" spans="1:7" hidden="1">
      <c r="A432" s="1"/>
      <c r="B432" s="1"/>
      <c r="C432" s="3"/>
      <c r="D432" s="3"/>
      <c r="E432" s="3"/>
      <c r="F432" s="3"/>
      <c r="G432" s="3"/>
    </row>
    <row r="433" spans="1:7" hidden="1">
      <c r="A433" s="1"/>
      <c r="B433" s="1"/>
      <c r="C433" s="3"/>
      <c r="D433" s="3"/>
      <c r="E433" s="3"/>
      <c r="F433" s="3"/>
      <c r="G433" s="3"/>
    </row>
    <row r="434" spans="1:7" hidden="1">
      <c r="A434" s="1"/>
      <c r="B434" s="1"/>
      <c r="C434" s="3"/>
      <c r="D434" s="3"/>
      <c r="E434" s="3"/>
      <c r="F434" s="3"/>
      <c r="G434" s="3"/>
    </row>
    <row r="435" spans="1:7" hidden="1">
      <c r="A435" s="1"/>
      <c r="B435" s="1"/>
      <c r="C435" s="3"/>
      <c r="D435" s="3"/>
      <c r="E435" s="3"/>
      <c r="F435" s="3"/>
      <c r="G435" s="3"/>
    </row>
    <row r="436" spans="1:7" hidden="1">
      <c r="A436" s="1"/>
      <c r="B436" s="1"/>
      <c r="C436" s="3"/>
      <c r="D436" s="3"/>
      <c r="E436" s="3"/>
      <c r="F436" s="3"/>
      <c r="G436" s="3"/>
    </row>
    <row r="437" spans="1:7" hidden="1">
      <c r="A437" s="1"/>
      <c r="B437" s="1"/>
      <c r="C437" s="3"/>
      <c r="D437" s="3"/>
      <c r="E437" s="3"/>
      <c r="F437" s="3"/>
      <c r="G437" s="3"/>
    </row>
    <row r="438" spans="1:7" hidden="1">
      <c r="A438" s="1"/>
      <c r="B438" s="1"/>
      <c r="C438" s="3"/>
      <c r="D438" s="3"/>
      <c r="E438" s="3"/>
      <c r="F438" s="3"/>
      <c r="G438" s="3"/>
    </row>
    <row r="439" spans="1:7" hidden="1">
      <c r="A439" s="1"/>
      <c r="B439" s="1"/>
      <c r="C439" s="3"/>
      <c r="D439" s="3"/>
      <c r="E439" s="3"/>
      <c r="F439" s="3"/>
      <c r="G439" s="3"/>
    </row>
    <row r="440" spans="1:7" hidden="1">
      <c r="A440" s="1"/>
      <c r="B440" s="1"/>
      <c r="C440" s="3"/>
      <c r="D440" s="3"/>
      <c r="E440" s="3"/>
      <c r="F440" s="3"/>
      <c r="G440" s="3"/>
    </row>
    <row r="441" spans="1:7" hidden="1">
      <c r="A441" s="1"/>
      <c r="B441" s="1"/>
      <c r="C441" s="3"/>
      <c r="D441" s="3"/>
      <c r="E441" s="3"/>
      <c r="F441" s="3"/>
      <c r="G441" s="3"/>
    </row>
    <row r="442" spans="1:7" hidden="1">
      <c r="A442" s="1"/>
      <c r="B442" s="1"/>
      <c r="C442" s="3"/>
      <c r="D442" s="3"/>
      <c r="E442" s="3"/>
      <c r="F442" s="3"/>
      <c r="G442" s="3"/>
    </row>
    <row r="443" spans="1:7" hidden="1">
      <c r="A443" s="1"/>
      <c r="B443" s="1"/>
      <c r="C443" s="3"/>
      <c r="D443" s="3"/>
      <c r="E443" s="3"/>
      <c r="F443" s="3"/>
      <c r="G443" s="3"/>
    </row>
    <row r="444" spans="1:7" hidden="1">
      <c r="A444" s="1"/>
      <c r="B444" s="1"/>
      <c r="C444" s="3"/>
      <c r="D444" s="3"/>
      <c r="E444" s="3"/>
      <c r="F444" s="3"/>
      <c r="G444" s="3"/>
    </row>
    <row r="445" spans="1:7" hidden="1">
      <c r="A445" s="1"/>
      <c r="B445" s="1"/>
      <c r="C445" s="3"/>
      <c r="D445" s="3"/>
      <c r="E445" s="3"/>
      <c r="F445" s="3"/>
      <c r="G445" s="3"/>
    </row>
    <row r="446" spans="1:7" hidden="1">
      <c r="A446" s="1"/>
      <c r="B446" s="1"/>
      <c r="C446" s="3"/>
      <c r="D446" s="3"/>
      <c r="E446" s="3"/>
      <c r="F446" s="3"/>
      <c r="G446" s="3"/>
    </row>
    <row r="447" spans="1:7" hidden="1">
      <c r="A447" s="1"/>
      <c r="B447" s="1"/>
      <c r="C447" s="3"/>
      <c r="D447" s="3"/>
      <c r="E447" s="3"/>
      <c r="F447" s="3"/>
      <c r="G447" s="3"/>
    </row>
    <row r="448" spans="1:7" hidden="1">
      <c r="A448" s="1"/>
      <c r="B448" s="1"/>
      <c r="C448" s="3"/>
      <c r="D448" s="3"/>
      <c r="E448" s="3"/>
      <c r="F448" s="3"/>
      <c r="G448" s="3"/>
    </row>
    <row r="449" spans="1:7" hidden="1">
      <c r="A449" s="1"/>
      <c r="B449" s="1"/>
      <c r="C449" s="3"/>
      <c r="D449" s="3"/>
      <c r="E449" s="3"/>
      <c r="F449" s="3"/>
      <c r="G449" s="3"/>
    </row>
    <row r="450" spans="1:7" hidden="1">
      <c r="A450" s="1"/>
      <c r="B450" s="1"/>
      <c r="C450" s="3"/>
      <c r="D450" s="3"/>
      <c r="E450" s="3"/>
      <c r="F450" s="3"/>
      <c r="G450" s="3"/>
    </row>
    <row r="451" spans="1:7" hidden="1">
      <c r="A451" s="1"/>
      <c r="B451" s="1"/>
      <c r="C451" s="3"/>
      <c r="D451" s="3"/>
      <c r="E451" s="3"/>
      <c r="F451" s="3"/>
      <c r="G451" s="3"/>
    </row>
    <row r="452" spans="1:7" hidden="1">
      <c r="A452" s="1"/>
      <c r="B452" s="1"/>
      <c r="C452" s="3"/>
      <c r="D452" s="3"/>
      <c r="E452" s="3"/>
      <c r="F452" s="3"/>
      <c r="G452" s="3"/>
    </row>
    <row r="453" spans="1:7" hidden="1">
      <c r="A453" s="1"/>
      <c r="B453" s="1"/>
      <c r="C453" s="3"/>
      <c r="D453" s="3"/>
      <c r="E453" s="3"/>
      <c r="F453" s="3"/>
      <c r="G453" s="3"/>
    </row>
    <row r="454" spans="1:7" hidden="1">
      <c r="A454" s="1"/>
      <c r="B454" s="1"/>
      <c r="C454" s="3"/>
      <c r="D454" s="3"/>
      <c r="E454" s="3"/>
      <c r="F454" s="3"/>
      <c r="G454" s="3"/>
    </row>
    <row r="455" spans="1:7" hidden="1">
      <c r="A455" s="1"/>
      <c r="B455" s="1"/>
      <c r="C455" s="3"/>
      <c r="D455" s="3"/>
      <c r="E455" s="3"/>
      <c r="F455" s="3"/>
      <c r="G455" s="3"/>
    </row>
    <row r="456" spans="1:7" hidden="1">
      <c r="A456" s="1"/>
      <c r="B456" s="1"/>
      <c r="C456" s="3"/>
      <c r="D456" s="3"/>
      <c r="E456" s="3"/>
      <c r="F456" s="3"/>
      <c r="G456" s="3"/>
    </row>
    <row r="457" spans="1:7" hidden="1">
      <c r="A457" s="1"/>
      <c r="B457" s="1"/>
      <c r="C457" s="3"/>
      <c r="D457" s="3"/>
      <c r="E457" s="3"/>
      <c r="F457" s="3"/>
      <c r="G457" s="3"/>
    </row>
    <row r="458" spans="1:7" hidden="1">
      <c r="A458" s="1"/>
      <c r="B458" s="1"/>
      <c r="C458" s="3"/>
      <c r="D458" s="3"/>
      <c r="E458" s="3"/>
      <c r="F458" s="3"/>
      <c r="G458" s="3"/>
    </row>
    <row r="459" spans="1:7" hidden="1">
      <c r="A459" s="1"/>
      <c r="B459" s="1"/>
      <c r="C459" s="3"/>
      <c r="D459" s="3"/>
      <c r="E459" s="3"/>
      <c r="F459" s="3"/>
      <c r="G459" s="3"/>
    </row>
    <row r="460" spans="1:7" hidden="1">
      <c r="A460" s="1"/>
      <c r="B460" s="1"/>
      <c r="C460" s="3"/>
      <c r="D460" s="3"/>
      <c r="E460" s="3"/>
      <c r="F460" s="3"/>
      <c r="G460" s="3"/>
    </row>
    <row r="461" spans="1:7" hidden="1">
      <c r="A461" s="1"/>
      <c r="B461" s="1"/>
      <c r="C461" s="3"/>
      <c r="D461" s="3"/>
      <c r="E461" s="3"/>
      <c r="F461" s="3"/>
      <c r="G461" s="3"/>
    </row>
    <row r="462" spans="1:7" hidden="1">
      <c r="A462" s="1"/>
      <c r="B462" s="1"/>
      <c r="C462" s="3"/>
      <c r="D462" s="3"/>
      <c r="E462" s="3"/>
      <c r="F462" s="3"/>
      <c r="G462" s="3"/>
    </row>
    <row r="463" spans="1:7" hidden="1">
      <c r="A463" s="1"/>
      <c r="B463" s="1"/>
      <c r="C463" s="3"/>
      <c r="D463" s="3"/>
      <c r="E463" s="3"/>
      <c r="F463" s="3"/>
      <c r="G463" s="3"/>
    </row>
    <row r="464" spans="1:7" hidden="1">
      <c r="A464" s="1"/>
      <c r="B464" s="1"/>
      <c r="C464" s="3"/>
      <c r="D464" s="3"/>
      <c r="E464" s="3"/>
      <c r="F464" s="3"/>
      <c r="G464" s="3"/>
    </row>
    <row r="465" spans="1:7" hidden="1">
      <c r="A465" s="1"/>
      <c r="B465" s="1"/>
      <c r="C465" s="3"/>
      <c r="D465" s="3"/>
      <c r="E465" s="3"/>
      <c r="F465" s="3"/>
      <c r="G465" s="3"/>
    </row>
    <row r="466" spans="1:7" hidden="1">
      <c r="A466" s="1"/>
      <c r="B466" s="1"/>
      <c r="C466" s="3"/>
      <c r="D466" s="3"/>
      <c r="E466" s="3"/>
      <c r="F466" s="3"/>
      <c r="G466" s="3"/>
    </row>
    <row r="467" spans="1:7" hidden="1">
      <c r="A467" s="1"/>
      <c r="B467" s="1"/>
      <c r="C467" s="3"/>
      <c r="D467" s="3"/>
      <c r="E467" s="3"/>
      <c r="F467" s="3"/>
      <c r="G467" s="3"/>
    </row>
    <row r="468" spans="1:7" hidden="1">
      <c r="A468" s="1"/>
      <c r="B468" s="1"/>
      <c r="C468" s="3"/>
      <c r="D468" s="3"/>
      <c r="E468" s="3"/>
      <c r="F468" s="3"/>
      <c r="G468" s="3"/>
    </row>
    <row r="469" spans="1:7" hidden="1">
      <c r="A469" s="1"/>
      <c r="B469" s="1"/>
      <c r="C469" s="3"/>
      <c r="D469" s="3"/>
      <c r="E469" s="3"/>
      <c r="F469" s="3"/>
      <c r="G469" s="3"/>
    </row>
    <row r="470" spans="1:7" hidden="1">
      <c r="A470" s="1"/>
      <c r="B470" s="1"/>
      <c r="C470" s="3"/>
      <c r="D470" s="3"/>
      <c r="E470" s="3"/>
      <c r="F470" s="3"/>
      <c r="G470" s="3"/>
    </row>
    <row r="471" spans="1:7" hidden="1">
      <c r="A471" s="1"/>
      <c r="B471" s="1"/>
      <c r="C471" s="3"/>
      <c r="D471" s="3"/>
      <c r="E471" s="3"/>
      <c r="F471" s="3"/>
      <c r="G471" s="3"/>
    </row>
    <row r="472" spans="1:7" hidden="1">
      <c r="A472" s="1"/>
      <c r="B472" s="1"/>
      <c r="C472" s="3"/>
      <c r="D472" s="3"/>
      <c r="E472" s="3"/>
      <c r="F472" s="3"/>
      <c r="G472" s="3"/>
    </row>
    <row r="473" spans="1:7" hidden="1">
      <c r="A473" s="1"/>
      <c r="B473" s="1"/>
      <c r="C473" s="3"/>
      <c r="D473" s="3"/>
      <c r="E473" s="3"/>
      <c r="F473" s="3"/>
      <c r="G473" s="3"/>
    </row>
    <row r="474" spans="1:7" hidden="1">
      <c r="A474" s="1"/>
      <c r="B474" s="1"/>
      <c r="C474" s="3"/>
      <c r="D474" s="3"/>
      <c r="E474" s="3"/>
      <c r="F474" s="3"/>
      <c r="G474" s="3"/>
    </row>
    <row r="475" spans="1:7" hidden="1">
      <c r="A475" s="1"/>
      <c r="B475" s="1"/>
      <c r="C475" s="3"/>
      <c r="D475" s="3"/>
      <c r="E475" s="3"/>
      <c r="F475" s="3"/>
      <c r="G475" s="3"/>
    </row>
    <row r="476" spans="1:7" hidden="1">
      <c r="A476" s="1"/>
      <c r="B476" s="1"/>
      <c r="C476" s="3"/>
      <c r="D476" s="3"/>
      <c r="E476" s="3"/>
      <c r="F476" s="3"/>
      <c r="G476" s="3"/>
    </row>
    <row r="477" spans="1:7" hidden="1">
      <c r="A477" s="1"/>
      <c r="B477" s="1"/>
      <c r="C477" s="3"/>
      <c r="D477" s="3"/>
      <c r="E477" s="3"/>
      <c r="F477" s="3"/>
      <c r="G477" s="3"/>
    </row>
    <row r="478" spans="1:7" hidden="1">
      <c r="A478" s="1"/>
      <c r="B478" s="1"/>
      <c r="C478" s="3"/>
      <c r="D478" s="3"/>
      <c r="E478" s="3"/>
      <c r="F478" s="3"/>
      <c r="G478" s="3"/>
    </row>
    <row r="479" spans="1:7" hidden="1">
      <c r="A479" s="1"/>
      <c r="B479" s="1"/>
      <c r="C479" s="3"/>
      <c r="D479" s="3"/>
      <c r="E479" s="3"/>
      <c r="F479" s="3"/>
      <c r="G479" s="3"/>
    </row>
    <row r="480" spans="1:7" hidden="1">
      <c r="A480" s="1"/>
      <c r="B480" s="1"/>
      <c r="C480" s="3"/>
      <c r="D480" s="3"/>
      <c r="E480" s="3"/>
      <c r="F480" s="3"/>
      <c r="G480" s="3"/>
    </row>
    <row r="481" spans="1:7" hidden="1">
      <c r="A481" s="1"/>
      <c r="B481" s="1"/>
      <c r="C481" s="3"/>
      <c r="D481" s="3"/>
      <c r="E481" s="3"/>
      <c r="F481" s="3"/>
      <c r="G481" s="3"/>
    </row>
    <row r="482" spans="1:7" hidden="1">
      <c r="A482" s="1"/>
      <c r="B482" s="1"/>
      <c r="C482" s="3"/>
      <c r="D482" s="3"/>
      <c r="E482" s="3"/>
      <c r="F482" s="3"/>
      <c r="G482" s="3"/>
    </row>
    <row r="483" spans="1:7" hidden="1">
      <c r="A483" s="1"/>
      <c r="B483" s="1"/>
      <c r="C483" s="3"/>
      <c r="D483" s="3"/>
      <c r="E483" s="3"/>
      <c r="F483" s="3"/>
      <c r="G483" s="3"/>
    </row>
    <row r="484" spans="1:7" hidden="1">
      <c r="A484" s="1"/>
      <c r="B484" s="1"/>
      <c r="C484" s="3"/>
      <c r="D484" s="3"/>
      <c r="E484" s="3"/>
      <c r="F484" s="3"/>
      <c r="G484" s="3"/>
    </row>
    <row r="485" spans="1:7" hidden="1">
      <c r="A485" s="1"/>
      <c r="B485" s="1"/>
      <c r="C485" s="3"/>
      <c r="D485" s="3"/>
      <c r="E485" s="3"/>
      <c r="F485" s="3"/>
      <c r="G485" s="3"/>
    </row>
    <row r="486" spans="1:7" hidden="1">
      <c r="A486" s="1"/>
      <c r="B486" s="1"/>
      <c r="C486" s="3"/>
      <c r="D486" s="3"/>
      <c r="E486" s="3"/>
      <c r="F486" s="3"/>
      <c r="G486" s="3"/>
    </row>
    <row r="487" spans="1:7" hidden="1">
      <c r="A487" s="1"/>
      <c r="B487" s="1"/>
      <c r="C487" s="3"/>
      <c r="D487" s="3"/>
      <c r="E487" s="3"/>
      <c r="F487" s="3"/>
      <c r="G487" s="3"/>
    </row>
    <row r="488" spans="1:7" hidden="1">
      <c r="A488" s="1"/>
      <c r="B488" s="1"/>
      <c r="C488" s="3"/>
      <c r="D488" s="3"/>
      <c r="E488" s="3"/>
      <c r="F488" s="3"/>
      <c r="G488" s="3"/>
    </row>
    <row r="489" spans="1:7" hidden="1">
      <c r="A489" s="1"/>
      <c r="B489" s="1"/>
      <c r="C489" s="3"/>
      <c r="D489" s="3"/>
      <c r="E489" s="3"/>
      <c r="F489" s="3"/>
      <c r="G489" s="3"/>
    </row>
    <row r="490" spans="1:7" hidden="1">
      <c r="A490" s="1"/>
      <c r="B490" s="1"/>
      <c r="C490" s="3"/>
      <c r="D490" s="3"/>
      <c r="E490" s="3"/>
      <c r="F490" s="3"/>
      <c r="G490" s="3"/>
    </row>
    <row r="491" spans="1:7" hidden="1">
      <c r="A491" s="1"/>
      <c r="B491" s="1"/>
      <c r="C491" s="3"/>
      <c r="D491" s="3"/>
      <c r="E491" s="3"/>
      <c r="F491" s="3"/>
      <c r="G491" s="3"/>
    </row>
    <row r="492" spans="1:7" hidden="1">
      <c r="A492" s="1"/>
      <c r="B492" s="1"/>
      <c r="C492" s="3"/>
      <c r="D492" s="3"/>
      <c r="E492" s="3"/>
      <c r="F492" s="3"/>
      <c r="G492" s="3"/>
    </row>
    <row r="493" spans="1:7" hidden="1">
      <c r="A493" s="1"/>
      <c r="B493" s="1"/>
      <c r="C493" s="3"/>
      <c r="D493" s="3"/>
      <c r="E493" s="3"/>
      <c r="F493" s="3"/>
      <c r="G493" s="3"/>
    </row>
    <row r="494" spans="1:7" hidden="1">
      <c r="A494" s="1"/>
      <c r="B494" s="1"/>
      <c r="C494" s="3"/>
      <c r="D494" s="3"/>
      <c r="E494" s="3"/>
      <c r="F494" s="3"/>
      <c r="G494" s="3"/>
    </row>
    <row r="495" spans="1:7" hidden="1">
      <c r="A495" s="1"/>
      <c r="B495" s="1"/>
      <c r="C495" s="3"/>
      <c r="D495" s="3"/>
      <c r="E495" s="3"/>
      <c r="F495" s="3"/>
      <c r="G495" s="3"/>
    </row>
    <row r="496" spans="1:7" hidden="1">
      <c r="A496" s="1"/>
      <c r="B496" s="1"/>
      <c r="C496" s="3"/>
      <c r="D496" s="3"/>
      <c r="E496" s="3"/>
      <c r="F496" s="3"/>
      <c r="G496" s="3"/>
    </row>
    <row r="497" spans="1:7" hidden="1">
      <c r="A497" s="1"/>
      <c r="B497" s="1"/>
      <c r="C497" s="3"/>
      <c r="D497" s="3"/>
      <c r="E497" s="3"/>
      <c r="F497" s="3"/>
      <c r="G497" s="3"/>
    </row>
    <row r="498" spans="1:7" hidden="1">
      <c r="A498" s="1"/>
      <c r="B498" s="1"/>
      <c r="C498" s="3"/>
      <c r="D498" s="3"/>
      <c r="E498" s="3"/>
      <c r="F498" s="3"/>
      <c r="G498" s="3"/>
    </row>
    <row r="499" spans="1:7" hidden="1">
      <c r="A499" s="1"/>
      <c r="B499" s="1"/>
      <c r="C499" s="3"/>
      <c r="D499" s="3"/>
      <c r="E499" s="3"/>
      <c r="F499" s="3"/>
      <c r="G499" s="3"/>
    </row>
    <row r="500" spans="1:7" hidden="1">
      <c r="A500" s="1"/>
      <c r="B500" s="1"/>
      <c r="C500" s="3"/>
      <c r="D500" s="3"/>
      <c r="E500" s="3"/>
      <c r="F500" s="3"/>
      <c r="G500" s="3"/>
    </row>
    <row r="501" spans="1:7" hidden="1">
      <c r="A501" s="1"/>
      <c r="B501" s="1"/>
      <c r="C501" s="3"/>
      <c r="D501" s="3"/>
      <c r="E501" s="3"/>
      <c r="F501" s="3"/>
      <c r="G501" s="3"/>
    </row>
    <row r="502" spans="1:7" hidden="1">
      <c r="A502" s="1"/>
      <c r="B502" s="1"/>
      <c r="C502" s="3"/>
      <c r="D502" s="3"/>
      <c r="E502" s="3"/>
      <c r="F502" s="3"/>
      <c r="G502" s="3"/>
    </row>
    <row r="503" spans="1:7" hidden="1">
      <c r="A503" s="1"/>
      <c r="B503" s="1"/>
      <c r="C503" s="3"/>
      <c r="D503" s="3"/>
      <c r="E503" s="3"/>
      <c r="F503" s="3"/>
      <c r="G503" s="3"/>
    </row>
    <row r="504" spans="1:7" hidden="1">
      <c r="A504" s="1"/>
      <c r="B504" s="1"/>
      <c r="C504" s="3"/>
      <c r="D504" s="3"/>
      <c r="E504" s="3"/>
      <c r="F504" s="3"/>
      <c r="G504" s="3"/>
    </row>
    <row r="505" spans="1:7" hidden="1">
      <c r="A505" s="1"/>
      <c r="B505" s="1"/>
      <c r="C505" s="3"/>
      <c r="D505" s="3"/>
      <c r="E505" s="3"/>
      <c r="F505" s="3"/>
      <c r="G505" s="3"/>
    </row>
    <row r="506" spans="1:7" hidden="1">
      <c r="A506" s="1"/>
      <c r="B506" s="1"/>
      <c r="C506" s="3"/>
      <c r="D506" s="3"/>
      <c r="E506" s="3"/>
      <c r="F506" s="3"/>
      <c r="G506" s="3"/>
    </row>
    <row r="507" spans="1:7" hidden="1">
      <c r="A507" s="1"/>
      <c r="B507" s="1"/>
      <c r="C507" s="3"/>
      <c r="D507" s="3"/>
      <c r="E507" s="3"/>
      <c r="F507" s="3"/>
      <c r="G507" s="3"/>
    </row>
    <row r="508" spans="1:7" hidden="1">
      <c r="A508" s="1"/>
      <c r="B508" s="1"/>
      <c r="C508" s="3"/>
      <c r="D508" s="3"/>
      <c r="E508" s="3"/>
      <c r="F508" s="3"/>
      <c r="G508" s="3"/>
    </row>
    <row r="509" spans="1:7" hidden="1">
      <c r="A509" s="1"/>
      <c r="B509" s="1"/>
      <c r="C509" s="3"/>
      <c r="D509" s="3"/>
      <c r="E509" s="3"/>
      <c r="F509" s="3"/>
      <c r="G509" s="3"/>
    </row>
    <row r="510" spans="1:7" hidden="1">
      <c r="A510" s="1"/>
      <c r="B510" s="1"/>
      <c r="C510" s="3"/>
      <c r="D510" s="3"/>
      <c r="E510" s="3"/>
      <c r="F510" s="3"/>
      <c r="G510" s="3"/>
    </row>
    <row r="511" spans="1:7" hidden="1">
      <c r="A511" s="1"/>
      <c r="B511" s="1"/>
      <c r="C511" s="3"/>
      <c r="D511" s="3"/>
      <c r="E511" s="3"/>
      <c r="F511" s="3"/>
      <c r="G511" s="3"/>
    </row>
    <row r="512" spans="1:7" hidden="1">
      <c r="A512" s="1"/>
      <c r="B512" s="1"/>
      <c r="C512" s="3"/>
      <c r="D512" s="3"/>
      <c r="E512" s="3"/>
      <c r="F512" s="3"/>
      <c r="G512" s="3"/>
    </row>
    <row r="513" spans="1:7" hidden="1">
      <c r="A513" s="1"/>
      <c r="B513" s="1"/>
      <c r="C513" s="3"/>
      <c r="D513" s="3"/>
      <c r="E513" s="3"/>
      <c r="F513" s="3"/>
      <c r="G513" s="3"/>
    </row>
    <row r="514" spans="1:7" hidden="1">
      <c r="A514" s="1"/>
      <c r="B514" s="1"/>
      <c r="C514" s="3"/>
      <c r="D514" s="3"/>
      <c r="E514" s="3"/>
      <c r="F514" s="3"/>
      <c r="G514" s="3"/>
    </row>
    <row r="515" spans="1:7" hidden="1">
      <c r="A515" s="1"/>
      <c r="B515" s="1"/>
      <c r="C515" s="3"/>
      <c r="D515" s="3"/>
      <c r="E515" s="3"/>
      <c r="F515" s="3"/>
      <c r="G515" s="3"/>
    </row>
    <row r="516" spans="1:7" hidden="1">
      <c r="A516" s="1"/>
      <c r="B516" s="1"/>
      <c r="C516" s="3"/>
      <c r="D516" s="3"/>
      <c r="E516" s="3"/>
      <c r="F516" s="3"/>
      <c r="G516" s="3"/>
    </row>
    <row r="517" spans="1:7" hidden="1">
      <c r="A517" s="1"/>
      <c r="B517" s="1"/>
      <c r="C517" s="3"/>
      <c r="D517" s="3"/>
      <c r="E517" s="3"/>
      <c r="F517" s="3"/>
      <c r="G517" s="3"/>
    </row>
    <row r="518" spans="1:7" hidden="1">
      <c r="A518" s="1"/>
      <c r="B518" s="1"/>
      <c r="C518" s="3"/>
      <c r="D518" s="3"/>
      <c r="E518" s="3"/>
      <c r="F518" s="3"/>
      <c r="G518" s="3"/>
    </row>
    <row r="519" spans="1:7" hidden="1">
      <c r="A519" s="1"/>
      <c r="B519" s="1"/>
      <c r="C519" s="3"/>
      <c r="D519" s="3"/>
      <c r="E519" s="3"/>
      <c r="F519" s="3"/>
      <c r="G519" s="3"/>
    </row>
    <row r="520" spans="1:7" hidden="1">
      <c r="A520" s="1"/>
      <c r="B520" s="1"/>
      <c r="C520" s="3"/>
      <c r="D520" s="3"/>
      <c r="E520" s="3"/>
      <c r="F520" s="3"/>
      <c r="G520" s="3"/>
    </row>
    <row r="521" spans="1:7" hidden="1">
      <c r="A521" s="1"/>
      <c r="B521" s="1"/>
      <c r="C521" s="3"/>
      <c r="D521" s="3"/>
      <c r="E521" s="3"/>
      <c r="F521" s="3"/>
      <c r="G521" s="3"/>
    </row>
    <row r="522" spans="1:7" hidden="1">
      <c r="A522" s="1"/>
      <c r="B522" s="1"/>
      <c r="C522" s="3"/>
      <c r="D522" s="3"/>
      <c r="E522" s="3"/>
      <c r="F522" s="3"/>
      <c r="G522" s="3"/>
    </row>
    <row r="523" spans="1:7" hidden="1">
      <c r="A523" s="1"/>
      <c r="B523" s="1"/>
      <c r="C523" s="3"/>
      <c r="D523" s="3"/>
      <c r="E523" s="3"/>
      <c r="F523" s="3"/>
      <c r="G523" s="3"/>
    </row>
    <row r="524" spans="1:7" hidden="1">
      <c r="A524" s="1"/>
      <c r="B524" s="1"/>
      <c r="C524" s="3"/>
      <c r="D524" s="3"/>
      <c r="E524" s="3"/>
      <c r="F524" s="3"/>
      <c r="G524" s="3"/>
    </row>
    <row r="525" spans="1:7" hidden="1">
      <c r="A525" s="1"/>
      <c r="B525" s="1"/>
      <c r="C525" s="3"/>
      <c r="D525" s="3"/>
      <c r="E525" s="3"/>
      <c r="F525" s="3"/>
      <c r="G525" s="3"/>
    </row>
    <row r="526" spans="1:7" hidden="1">
      <c r="A526" s="1"/>
      <c r="B526" s="1"/>
      <c r="C526" s="3"/>
      <c r="D526" s="3"/>
      <c r="E526" s="3"/>
      <c r="F526" s="3"/>
      <c r="G526" s="3"/>
    </row>
    <row r="527" spans="1:7" hidden="1">
      <c r="A527" s="1"/>
      <c r="B527" s="1"/>
      <c r="C527" s="3"/>
      <c r="D527" s="3"/>
      <c r="E527" s="3"/>
      <c r="F527" s="3"/>
      <c r="G527" s="3"/>
    </row>
    <row r="528" spans="1:7" hidden="1">
      <c r="A528" s="1"/>
      <c r="B528" s="1"/>
      <c r="C528" s="3"/>
      <c r="D528" s="3"/>
      <c r="E528" s="3"/>
      <c r="F528" s="3"/>
      <c r="G528" s="3"/>
    </row>
    <row r="529" spans="1:7" hidden="1">
      <c r="A529" s="1"/>
      <c r="B529" s="1"/>
      <c r="C529" s="3"/>
      <c r="D529" s="3"/>
      <c r="E529" s="3"/>
      <c r="F529" s="3"/>
      <c r="G529" s="3"/>
    </row>
    <row r="530" spans="1:7" hidden="1">
      <c r="A530" s="1"/>
      <c r="B530" s="1"/>
      <c r="C530" s="3"/>
      <c r="D530" s="3"/>
      <c r="E530" s="3"/>
      <c r="F530" s="3"/>
      <c r="G530" s="3"/>
    </row>
    <row r="531" spans="1:7" hidden="1">
      <c r="A531" s="1"/>
      <c r="B531" s="1"/>
      <c r="C531" s="3"/>
      <c r="D531" s="3"/>
      <c r="E531" s="3"/>
      <c r="F531" s="3"/>
      <c r="G531" s="3"/>
    </row>
    <row r="532" spans="1:7" hidden="1">
      <c r="A532" s="1"/>
      <c r="B532" s="1"/>
      <c r="C532" s="3"/>
      <c r="D532" s="3"/>
      <c r="E532" s="3"/>
      <c r="F532" s="3"/>
      <c r="G532" s="3"/>
    </row>
    <row r="533" spans="1:7" hidden="1">
      <c r="A533" s="1"/>
      <c r="B533" s="1"/>
      <c r="C533" s="3"/>
      <c r="D533" s="3"/>
      <c r="E533" s="3"/>
      <c r="F533" s="3"/>
      <c r="G533" s="3"/>
    </row>
    <row r="534" spans="1:7" hidden="1">
      <c r="A534" s="1"/>
      <c r="B534" s="1"/>
      <c r="C534" s="3"/>
      <c r="D534" s="3"/>
      <c r="E534" s="3"/>
      <c r="F534" s="3"/>
      <c r="G534" s="3"/>
    </row>
    <row r="535" spans="1:7" hidden="1">
      <c r="A535" s="1"/>
      <c r="B535" s="1"/>
      <c r="C535" s="3"/>
      <c r="D535" s="3"/>
      <c r="E535" s="3"/>
      <c r="F535" s="3"/>
      <c r="G535" s="3"/>
    </row>
    <row r="536" spans="1:7" hidden="1">
      <c r="A536" s="1"/>
      <c r="B536" s="1"/>
      <c r="C536" s="3"/>
      <c r="D536" s="3"/>
      <c r="E536" s="3"/>
      <c r="F536" s="3"/>
      <c r="G536" s="3"/>
    </row>
    <row r="537" spans="1:7" hidden="1">
      <c r="A537" s="1"/>
      <c r="B537" s="1"/>
      <c r="C537" s="3"/>
      <c r="D537" s="3"/>
      <c r="E537" s="3"/>
      <c r="F537" s="3"/>
      <c r="G537" s="3"/>
    </row>
    <row r="538" spans="1:7" hidden="1">
      <c r="A538" s="1"/>
      <c r="B538" s="1"/>
      <c r="C538" s="3"/>
      <c r="D538" s="3"/>
      <c r="E538" s="3"/>
      <c r="F538" s="3"/>
      <c r="G538" s="3"/>
    </row>
    <row r="539" spans="1:7" hidden="1">
      <c r="A539" s="1"/>
      <c r="B539" s="1"/>
      <c r="C539" s="3"/>
      <c r="D539" s="3"/>
      <c r="E539" s="3"/>
      <c r="F539" s="3"/>
      <c r="G539" s="3"/>
    </row>
    <row r="540" spans="1:7" hidden="1">
      <c r="A540" s="1"/>
      <c r="B540" s="1"/>
      <c r="C540" s="3"/>
      <c r="D540" s="3"/>
      <c r="E540" s="3"/>
      <c r="F540" s="3"/>
      <c r="G540" s="3"/>
    </row>
    <row r="541" spans="1:7" hidden="1">
      <c r="A541" s="1"/>
      <c r="B541" s="1"/>
      <c r="C541" s="3"/>
      <c r="D541" s="3"/>
      <c r="E541" s="3"/>
      <c r="F541" s="3"/>
      <c r="G541" s="3"/>
    </row>
    <row r="542" spans="1:7" hidden="1">
      <c r="A542" s="1"/>
      <c r="B542" s="1"/>
      <c r="C542" s="3"/>
      <c r="D542" s="3"/>
      <c r="E542" s="3"/>
      <c r="F542" s="3"/>
      <c r="G542" s="3"/>
    </row>
    <row r="543" spans="1:7" hidden="1">
      <c r="A543" s="1"/>
      <c r="B543" s="1"/>
      <c r="C543" s="3"/>
      <c r="D543" s="3"/>
      <c r="E543" s="3"/>
      <c r="F543" s="3"/>
      <c r="G543" s="3"/>
    </row>
    <row r="544" spans="1:7" hidden="1">
      <c r="A544" s="1"/>
      <c r="B544" s="1"/>
      <c r="C544" s="3"/>
      <c r="D544" s="3"/>
      <c r="E544" s="3"/>
      <c r="F544" s="3"/>
      <c r="G544" s="3"/>
    </row>
    <row r="545" spans="1:7" hidden="1">
      <c r="A545" s="1"/>
      <c r="B545" s="1"/>
      <c r="C545" s="3"/>
      <c r="D545" s="3"/>
      <c r="E545" s="3"/>
      <c r="F545" s="3"/>
      <c r="G545" s="3"/>
    </row>
    <row r="546" spans="1:7" hidden="1">
      <c r="A546" s="1"/>
      <c r="B546" s="1"/>
      <c r="C546" s="3"/>
      <c r="D546" s="3"/>
      <c r="E546" s="3"/>
      <c r="F546" s="3"/>
      <c r="G546" s="3"/>
    </row>
    <row r="547" spans="1:7" hidden="1">
      <c r="A547" s="1"/>
      <c r="B547" s="1"/>
      <c r="C547" s="3"/>
      <c r="D547" s="3"/>
      <c r="E547" s="3"/>
      <c r="F547" s="3"/>
      <c r="G547" s="3"/>
    </row>
    <row r="548" spans="1:7" hidden="1">
      <c r="A548" s="1"/>
      <c r="B548" s="1"/>
      <c r="C548" s="3"/>
      <c r="D548" s="3"/>
      <c r="E548" s="3"/>
      <c r="F548" s="3"/>
      <c r="G548" s="3"/>
    </row>
    <row r="549" spans="1:7" hidden="1">
      <c r="A549" s="1"/>
      <c r="B549" s="1"/>
      <c r="C549" s="3"/>
      <c r="D549" s="3"/>
      <c r="E549" s="3"/>
      <c r="F549" s="3"/>
      <c r="G549" s="3"/>
    </row>
    <row r="550" spans="1:7" hidden="1">
      <c r="A550" s="1"/>
      <c r="B550" s="1"/>
      <c r="C550" s="3"/>
      <c r="D550" s="3"/>
      <c r="E550" s="3"/>
      <c r="F550" s="3"/>
      <c r="G550" s="3"/>
    </row>
    <row r="551" spans="1:7" hidden="1">
      <c r="A551" s="1"/>
      <c r="B551" s="1"/>
      <c r="C551" s="3"/>
      <c r="D551" s="3"/>
      <c r="E551" s="3"/>
      <c r="F551" s="3"/>
      <c r="G551" s="3"/>
    </row>
    <row r="552" spans="1:7" hidden="1">
      <c r="A552" s="1"/>
      <c r="B552" s="1"/>
      <c r="C552" s="3"/>
      <c r="D552" s="3"/>
      <c r="E552" s="3"/>
      <c r="F552" s="3"/>
      <c r="G552" s="3"/>
    </row>
    <row r="553" spans="1:7" hidden="1">
      <c r="A553" s="1"/>
      <c r="B553" s="1"/>
      <c r="C553" s="3"/>
      <c r="D553" s="3"/>
      <c r="E553" s="3"/>
      <c r="F553" s="3"/>
      <c r="G553" s="3"/>
    </row>
    <row r="554" spans="1:7" hidden="1">
      <c r="A554" s="1"/>
      <c r="B554" s="1"/>
      <c r="C554" s="3"/>
      <c r="D554" s="3"/>
      <c r="E554" s="3"/>
      <c r="F554" s="3"/>
      <c r="G554" s="3"/>
    </row>
    <row r="555" spans="1:7" hidden="1">
      <c r="A555" s="1"/>
      <c r="B555" s="1"/>
      <c r="C555" s="3"/>
      <c r="D555" s="3"/>
      <c r="E555" s="3"/>
      <c r="F555" s="3"/>
      <c r="G555" s="3"/>
    </row>
    <row r="556" spans="1:7" hidden="1">
      <c r="A556" s="1"/>
      <c r="B556" s="1"/>
      <c r="C556" s="3"/>
      <c r="D556" s="3"/>
      <c r="E556" s="3"/>
      <c r="F556" s="3"/>
      <c r="G556" s="3"/>
    </row>
    <row r="557" spans="1:7" hidden="1">
      <c r="A557" s="1"/>
      <c r="B557" s="1"/>
      <c r="C557" s="3"/>
      <c r="D557" s="3"/>
      <c r="E557" s="3"/>
      <c r="F557" s="3"/>
      <c r="G557" s="3"/>
    </row>
    <row r="558" spans="1:7" hidden="1">
      <c r="A558" s="1"/>
      <c r="B558" s="1"/>
      <c r="C558" s="3"/>
      <c r="D558" s="3"/>
      <c r="E558" s="3"/>
      <c r="F558" s="3"/>
      <c r="G558" s="3"/>
    </row>
    <row r="559" spans="1:7" hidden="1">
      <c r="A559" s="1"/>
      <c r="B559" s="1"/>
      <c r="C559" s="3"/>
      <c r="D559" s="3"/>
      <c r="E559" s="3"/>
      <c r="F559" s="3"/>
      <c r="G559" s="3"/>
    </row>
    <row r="560" spans="1:7" hidden="1">
      <c r="A560" s="1"/>
      <c r="B560" s="1"/>
      <c r="C560" s="3"/>
      <c r="D560" s="3"/>
      <c r="E560" s="3"/>
      <c r="F560" s="3"/>
      <c r="G560" s="3"/>
    </row>
    <row r="561" spans="1:7" hidden="1">
      <c r="A561" s="1"/>
      <c r="B561" s="1"/>
      <c r="C561" s="3"/>
      <c r="D561" s="3"/>
      <c r="E561" s="3"/>
      <c r="F561" s="3"/>
      <c r="G561" s="3"/>
    </row>
    <row r="562" spans="1:7" hidden="1">
      <c r="A562" s="1"/>
      <c r="B562" s="1"/>
      <c r="C562" s="3"/>
      <c r="D562" s="3"/>
      <c r="E562" s="3"/>
      <c r="F562" s="3"/>
      <c r="G562" s="3"/>
    </row>
    <row r="563" spans="1:7" hidden="1">
      <c r="A563" s="1"/>
      <c r="B563" s="1"/>
      <c r="C563" s="3"/>
      <c r="D563" s="3"/>
      <c r="E563" s="3"/>
      <c r="F563" s="3"/>
      <c r="G563" s="3"/>
    </row>
    <row r="564" spans="1:7" hidden="1">
      <c r="A564" s="1"/>
      <c r="B564" s="1"/>
      <c r="C564" s="3"/>
      <c r="D564" s="3"/>
      <c r="E564" s="3"/>
      <c r="F564" s="3"/>
      <c r="G564" s="3"/>
    </row>
    <row r="565" spans="1:7" hidden="1">
      <c r="A565" s="1"/>
      <c r="B565" s="1"/>
      <c r="C565" s="3"/>
      <c r="D565" s="3"/>
      <c r="E565" s="3"/>
      <c r="F565" s="3"/>
      <c r="G565" s="3"/>
    </row>
    <row r="566" spans="1:7" hidden="1">
      <c r="A566" s="1"/>
      <c r="B566" s="1"/>
      <c r="C566" s="3"/>
      <c r="D566" s="3"/>
      <c r="E566" s="3"/>
      <c r="F566" s="3"/>
      <c r="G566" s="3"/>
    </row>
    <row r="567" spans="1:7" hidden="1">
      <c r="A567" s="1"/>
      <c r="B567" s="1"/>
      <c r="C567" s="3"/>
      <c r="D567" s="3"/>
      <c r="E567" s="3"/>
      <c r="F567" s="3"/>
      <c r="G567" s="3"/>
    </row>
    <row r="568" spans="1:7" hidden="1">
      <c r="A568" s="1"/>
      <c r="B568" s="1"/>
      <c r="C568" s="3"/>
      <c r="D568" s="3"/>
      <c r="E568" s="3"/>
      <c r="F568" s="3"/>
      <c r="G568" s="3"/>
    </row>
    <row r="569" spans="1:7" hidden="1">
      <c r="A569" s="1"/>
      <c r="B569" s="1"/>
      <c r="C569" s="3"/>
      <c r="D569" s="3"/>
      <c r="E569" s="3"/>
      <c r="F569" s="3"/>
      <c r="G569" s="3"/>
    </row>
    <row r="570" spans="1:7" hidden="1">
      <c r="A570" s="1"/>
      <c r="B570" s="1"/>
      <c r="C570" s="3"/>
      <c r="D570" s="3"/>
      <c r="E570" s="3"/>
      <c r="F570" s="3"/>
      <c r="G570" s="3"/>
    </row>
    <row r="571" spans="1:7" hidden="1">
      <c r="A571" s="1"/>
      <c r="B571" s="1"/>
      <c r="C571" s="3"/>
      <c r="D571" s="3"/>
      <c r="E571" s="3"/>
      <c r="F571" s="3"/>
      <c r="G571" s="3"/>
    </row>
    <row r="572" spans="1:7" hidden="1">
      <c r="A572" s="1"/>
      <c r="B572" s="1"/>
      <c r="C572" s="3"/>
      <c r="D572" s="3"/>
      <c r="E572" s="3"/>
      <c r="F572" s="3"/>
      <c r="G572" s="3"/>
    </row>
    <row r="573" spans="1:7" hidden="1">
      <c r="A573" s="1"/>
      <c r="B573" s="1"/>
      <c r="C573" s="3"/>
      <c r="D573" s="3"/>
      <c r="E573" s="3"/>
      <c r="F573" s="3"/>
      <c r="G573" s="3"/>
    </row>
    <row r="574" spans="1:7" hidden="1">
      <c r="A574" s="1"/>
      <c r="B574" s="1"/>
      <c r="C574" s="3"/>
      <c r="D574" s="3"/>
      <c r="E574" s="3"/>
      <c r="F574" s="3"/>
      <c r="G574" s="3"/>
    </row>
    <row r="575" spans="1:7" hidden="1">
      <c r="A575" s="1"/>
      <c r="B575" s="1"/>
      <c r="C575" s="3"/>
      <c r="D575" s="3"/>
      <c r="E575" s="3"/>
      <c r="F575" s="3"/>
      <c r="G575" s="3"/>
    </row>
    <row r="576" spans="1:7" hidden="1">
      <c r="A576" s="1"/>
      <c r="B576" s="1"/>
      <c r="C576" s="3"/>
      <c r="D576" s="3"/>
      <c r="E576" s="3"/>
      <c r="F576" s="3"/>
      <c r="G576" s="3"/>
    </row>
    <row r="577" spans="1:7" hidden="1">
      <c r="A577" s="1"/>
      <c r="B577" s="1"/>
      <c r="C577" s="3"/>
      <c r="D577" s="3"/>
      <c r="E577" s="3"/>
      <c r="F577" s="3"/>
      <c r="G577" s="3"/>
    </row>
    <row r="578" spans="1:7" hidden="1">
      <c r="A578" s="1"/>
      <c r="B578" s="1"/>
      <c r="C578" s="3"/>
      <c r="D578" s="3"/>
      <c r="E578" s="3"/>
      <c r="F578" s="3"/>
      <c r="G578" s="3"/>
    </row>
    <row r="579" spans="1:7" hidden="1">
      <c r="A579" s="1"/>
      <c r="B579" s="1"/>
      <c r="C579" s="3"/>
      <c r="D579" s="3"/>
      <c r="E579" s="3"/>
      <c r="F579" s="3"/>
      <c r="G579" s="3"/>
    </row>
    <row r="580" spans="1:7" hidden="1">
      <c r="A580" s="1"/>
      <c r="B580" s="1"/>
      <c r="C580" s="3"/>
      <c r="D580" s="3"/>
      <c r="E580" s="3"/>
      <c r="F580" s="3"/>
      <c r="G580" s="3"/>
    </row>
    <row r="581" spans="1:7" hidden="1">
      <c r="A581" s="1"/>
      <c r="B581" s="1"/>
      <c r="C581" s="3"/>
      <c r="D581" s="3"/>
      <c r="E581" s="3"/>
      <c r="F581" s="3"/>
      <c r="G581" s="3"/>
    </row>
    <row r="582" spans="1:7" hidden="1">
      <c r="A582" s="1"/>
      <c r="B582" s="1"/>
      <c r="C582" s="3"/>
      <c r="D582" s="3"/>
      <c r="E582" s="3"/>
      <c r="F582" s="3"/>
      <c r="G582" s="3"/>
    </row>
    <row r="583" spans="1:7" hidden="1">
      <c r="A583" s="1"/>
      <c r="B583" s="1"/>
      <c r="C583" s="3"/>
      <c r="D583" s="3"/>
      <c r="E583" s="3"/>
      <c r="F583" s="3"/>
      <c r="G583" s="3"/>
    </row>
    <row r="584" spans="1:7" hidden="1">
      <c r="A584" s="1"/>
      <c r="B584" s="1"/>
      <c r="C584" s="3"/>
      <c r="D584" s="3"/>
      <c r="E584" s="3"/>
      <c r="F584" s="3"/>
      <c r="G584" s="3"/>
    </row>
    <row r="585" spans="1:7" hidden="1">
      <c r="A585" s="1"/>
      <c r="B585" s="1"/>
      <c r="C585" s="3"/>
      <c r="D585" s="3"/>
      <c r="E585" s="3"/>
      <c r="F585" s="3"/>
      <c r="G585" s="3"/>
    </row>
    <row r="586" spans="1:7" hidden="1">
      <c r="A586" s="1"/>
      <c r="B586" s="1"/>
      <c r="C586" s="3"/>
      <c r="D586" s="3"/>
      <c r="E586" s="3"/>
      <c r="F586" s="3"/>
      <c r="G586" s="3"/>
    </row>
    <row r="587" spans="1:7" hidden="1">
      <c r="A587" s="1"/>
      <c r="B587" s="1"/>
      <c r="C587" s="3"/>
      <c r="D587" s="3"/>
      <c r="E587" s="3"/>
      <c r="F587" s="3"/>
      <c r="G587" s="3"/>
    </row>
    <row r="588" spans="1:7" hidden="1">
      <c r="A588" s="1"/>
      <c r="B588" s="1"/>
      <c r="C588" s="3"/>
      <c r="D588" s="3"/>
      <c r="E588" s="3"/>
      <c r="F588" s="3"/>
      <c r="G588" s="3"/>
    </row>
    <row r="589" spans="1:7" hidden="1">
      <c r="A589" s="1"/>
      <c r="B589" s="1"/>
      <c r="C589" s="3"/>
      <c r="D589" s="3"/>
      <c r="E589" s="3"/>
      <c r="F589" s="3"/>
      <c r="G589" s="3"/>
    </row>
    <row r="590" spans="1:7" hidden="1">
      <c r="A590" s="1"/>
      <c r="B590" s="1"/>
      <c r="C590" s="3"/>
      <c r="D590" s="3"/>
      <c r="E590" s="3"/>
      <c r="F590" s="3"/>
      <c r="G590" s="3"/>
    </row>
    <row r="591" spans="1:7" hidden="1">
      <c r="A591" s="1"/>
      <c r="B591" s="1"/>
      <c r="C591" s="3"/>
      <c r="D591" s="3"/>
      <c r="E591" s="3"/>
      <c r="F591" s="3"/>
      <c r="G591" s="3"/>
    </row>
    <row r="592" spans="1:7" hidden="1">
      <c r="A592" s="1"/>
      <c r="B592" s="1"/>
      <c r="C592" s="3"/>
      <c r="D592" s="3"/>
      <c r="E592" s="3"/>
      <c r="F592" s="3"/>
      <c r="G592" s="3"/>
    </row>
    <row r="593" spans="1:7" hidden="1">
      <c r="A593" s="1"/>
      <c r="B593" s="1"/>
      <c r="C593" s="3"/>
      <c r="D593" s="3"/>
      <c r="E593" s="3"/>
      <c r="F593" s="3"/>
      <c r="G593" s="3"/>
    </row>
    <row r="594" spans="1:7" hidden="1">
      <c r="A594" s="1"/>
      <c r="B594" s="1"/>
      <c r="C594" s="3"/>
      <c r="D594" s="3"/>
      <c r="E594" s="3"/>
      <c r="F594" s="3"/>
      <c r="G594" s="3"/>
    </row>
    <row r="595" spans="1:7" hidden="1">
      <c r="A595" s="1"/>
      <c r="B595" s="1"/>
      <c r="C595" s="3"/>
      <c r="D595" s="3"/>
      <c r="E595" s="3"/>
      <c r="F595" s="3"/>
      <c r="G595" s="3"/>
    </row>
    <row r="596" spans="1:7" hidden="1">
      <c r="A596" s="1"/>
      <c r="B596" s="1"/>
      <c r="C596" s="3"/>
      <c r="D596" s="3"/>
      <c r="E596" s="3"/>
      <c r="F596" s="3"/>
      <c r="G596" s="3"/>
    </row>
    <row r="597" spans="1:7" hidden="1">
      <c r="A597" s="1"/>
      <c r="B597" s="1"/>
      <c r="C597" s="3"/>
      <c r="D597" s="3"/>
      <c r="E597" s="3"/>
      <c r="F597" s="3"/>
      <c r="G597" s="3"/>
    </row>
    <row r="598" spans="1:7" hidden="1">
      <c r="A598" s="1"/>
      <c r="B598" s="1"/>
      <c r="C598" s="3"/>
      <c r="D598" s="3"/>
      <c r="E598" s="3"/>
      <c r="F598" s="3"/>
      <c r="G598" s="3"/>
    </row>
    <row r="599" spans="1:7" hidden="1">
      <c r="A599" s="1"/>
      <c r="B599" s="1"/>
      <c r="C599" s="3"/>
      <c r="D599" s="3"/>
      <c r="E599" s="3"/>
      <c r="F599" s="3"/>
      <c r="G599" s="3"/>
    </row>
    <row r="600" spans="1:7" hidden="1">
      <c r="A600" s="1"/>
      <c r="B600" s="1"/>
      <c r="C600" s="3"/>
      <c r="D600" s="3"/>
      <c r="E600" s="3"/>
      <c r="F600" s="3"/>
      <c r="G600" s="3"/>
    </row>
    <row r="601" spans="1:7" hidden="1">
      <c r="A601" s="1"/>
      <c r="B601" s="1"/>
      <c r="C601" s="3"/>
      <c r="D601" s="3"/>
      <c r="E601" s="3"/>
      <c r="F601" s="3"/>
      <c r="G601" s="3"/>
    </row>
    <row r="602" spans="1:7" hidden="1">
      <c r="A602" s="1"/>
      <c r="B602" s="1"/>
      <c r="C602" s="3"/>
      <c r="D602" s="3"/>
      <c r="E602" s="3"/>
      <c r="F602" s="3"/>
      <c r="G602" s="3"/>
    </row>
    <row r="603" spans="1:7" hidden="1">
      <c r="A603" s="1"/>
      <c r="B603" s="1"/>
      <c r="C603" s="3"/>
      <c r="D603" s="3"/>
      <c r="E603" s="3"/>
      <c r="F603" s="3"/>
      <c r="G603" s="3"/>
    </row>
    <row r="604" spans="1:7" hidden="1">
      <c r="A604" s="1"/>
      <c r="B604" s="1"/>
      <c r="C604" s="3"/>
      <c r="D604" s="3"/>
      <c r="E604" s="3"/>
      <c r="F604" s="3"/>
      <c r="G604" s="3"/>
    </row>
    <row r="605" spans="1:7" hidden="1">
      <c r="A605" s="1"/>
      <c r="B605" s="1"/>
      <c r="C605" s="3"/>
      <c r="D605" s="3"/>
      <c r="E605" s="3"/>
      <c r="F605" s="3"/>
      <c r="G605" s="3"/>
    </row>
    <row r="606" spans="1:7" hidden="1">
      <c r="A606" s="1"/>
      <c r="B606" s="1"/>
      <c r="D606" s="16"/>
      <c r="F606" s="16"/>
    </row>
    <row r="607" spans="1:7" hidden="1">
      <c r="A607" s="1"/>
      <c r="B607" s="1"/>
      <c r="D607" s="16"/>
      <c r="F607" s="16"/>
    </row>
    <row r="608" spans="1:7" hidden="1">
      <c r="A608" s="1"/>
      <c r="B608" s="1"/>
      <c r="D608" s="16"/>
      <c r="F608" s="16"/>
    </row>
    <row r="609" spans="1:6" hidden="1">
      <c r="A609" s="1"/>
      <c r="B609" s="1"/>
      <c r="D609" s="16"/>
      <c r="F609" s="16"/>
    </row>
    <row r="610" spans="1:6" hidden="1">
      <c r="A610" s="1"/>
      <c r="B610" s="1"/>
      <c r="D610" s="16"/>
      <c r="F610" s="16"/>
    </row>
    <row r="611" spans="1:6" hidden="1">
      <c r="A611" s="1"/>
      <c r="B611" s="1"/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28515625" style="2" customWidth="1"/>
    <col min="2" max="2" width="42.5703125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221</v>
      </c>
    </row>
    <row r="2" spans="1:14">
      <c r="A2" s="36" t="s">
        <v>147</v>
      </c>
      <c r="B2" s="36" t="s">
        <v>222</v>
      </c>
    </row>
    <row r="3" spans="1:14">
      <c r="A3" s="36" t="s">
        <v>149</v>
      </c>
      <c r="B3" s="36" t="s">
        <v>223</v>
      </c>
    </row>
    <row r="4" spans="1:14">
      <c r="A4" s="36" t="s">
        <v>150</v>
      </c>
      <c r="B4" s="36">
        <v>9454</v>
      </c>
    </row>
    <row r="5" spans="1:14" s="3" customFormat="1">
      <c r="A5" s="37" t="s">
        <v>119</v>
      </c>
      <c r="B5" s="39" t="s">
        <v>48</v>
      </c>
      <c r="C5" s="39" t="s">
        <v>14</v>
      </c>
      <c r="D5" s="39" t="s">
        <v>15</v>
      </c>
      <c r="E5" s="39" t="s">
        <v>62</v>
      </c>
      <c r="F5" s="39" t="s">
        <v>106</v>
      </c>
      <c r="G5" s="39" t="s">
        <v>58</v>
      </c>
      <c r="H5" s="39" t="s">
        <v>114</v>
      </c>
      <c r="I5" s="39" t="s">
        <v>151</v>
      </c>
      <c r="J5" s="41" t="s">
        <v>152</v>
      </c>
    </row>
    <row r="6" spans="1:14" s="3" customFormat="1">
      <c r="A6" s="113" t="s">
        <v>3308</v>
      </c>
      <c r="B6" s="114" t="s">
        <v>3308</v>
      </c>
      <c r="C6" s="114" t="s">
        <v>3308</v>
      </c>
      <c r="D6" s="114" t="s">
        <v>3308</v>
      </c>
      <c r="E6" s="12" t="s">
        <v>19</v>
      </c>
      <c r="F6" s="114" t="s">
        <v>3308</v>
      </c>
      <c r="G6" s="12" t="s">
        <v>19</v>
      </c>
      <c r="H6" s="12" t="s">
        <v>201</v>
      </c>
      <c r="I6" s="26" t="s">
        <v>19</v>
      </c>
      <c r="J6" s="13" t="s">
        <v>19</v>
      </c>
    </row>
    <row r="7" spans="1:14" s="4" customFormat="1" ht="20.25">
      <c r="A7" s="115" t="s">
        <v>3308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4" t="s">
        <v>61</v>
      </c>
      <c r="B8" s="118" t="s">
        <v>3308</v>
      </c>
      <c r="C8" s="118" t="s">
        <v>3308</v>
      </c>
      <c r="D8" s="118" t="s">
        <v>3308</v>
      </c>
      <c r="E8" s="118" t="s">
        <v>3308</v>
      </c>
      <c r="F8" s="118" t="s">
        <v>3308</v>
      </c>
      <c r="G8" s="118" t="s">
        <v>3308</v>
      </c>
      <c r="H8" s="72">
        <f>H9+H16</f>
        <v>-109.85481033223222</v>
      </c>
      <c r="I8" s="73">
        <f>IFERROR(H8/$H$8,0)</f>
        <v>1</v>
      </c>
      <c r="J8" s="73">
        <f>H8/'סכום נכסי הקרן'!$C$41</f>
        <v>-3.5508935372746469E-4</v>
      </c>
      <c r="N8" s="1"/>
    </row>
    <row r="9" spans="1:14">
      <c r="A9" s="88" t="s">
        <v>190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72">
        <f>SUM(H10:H15)</f>
        <v>-116.88213311493526</v>
      </c>
      <c r="I9" s="73">
        <f t="shared" ref="I9:I11" si="0">IFERROR(H9/$H$8,0)</f>
        <v>1.0639691858868121</v>
      </c>
      <c r="J9" s="73">
        <f>H9/'סכום נכסי הקרן'!$C$41</f>
        <v>-3.778041306024848E-4</v>
      </c>
    </row>
    <row r="10" spans="1:14">
      <c r="A10" s="74" t="s">
        <v>3063</v>
      </c>
      <c r="B10" s="54" t="s">
        <v>3064</v>
      </c>
      <c r="C10" s="54" t="s">
        <v>650</v>
      </c>
      <c r="D10" s="118" t="s">
        <v>3308</v>
      </c>
      <c r="E10" s="71">
        <v>0</v>
      </c>
      <c r="F10" s="70" t="s">
        <v>135</v>
      </c>
      <c r="G10" s="71">
        <v>0</v>
      </c>
      <c r="H10" s="72">
        <v>-34.532279822</v>
      </c>
      <c r="I10" s="73">
        <f t="shared" si="0"/>
        <v>0.31434472207056346</v>
      </c>
      <c r="J10" s="73">
        <f>H10/'סכום נכסי הקרן'!$C$41</f>
        <v>-1.1162046420767588E-4</v>
      </c>
    </row>
    <row r="11" spans="1:14">
      <c r="A11" s="74" t="s">
        <v>3065</v>
      </c>
      <c r="B11" s="54" t="s">
        <v>3066</v>
      </c>
      <c r="C11" s="54" t="s">
        <v>650</v>
      </c>
      <c r="D11" s="118" t="s">
        <v>3308</v>
      </c>
      <c r="E11" s="71">
        <v>0</v>
      </c>
      <c r="F11" s="70" t="s">
        <v>135</v>
      </c>
      <c r="G11" s="71">
        <v>0</v>
      </c>
      <c r="H11" s="72">
        <v>-10.681773525000001</v>
      </c>
      <c r="I11" s="73">
        <f t="shared" si="0"/>
        <v>9.7235373605354891E-2</v>
      </c>
      <c r="J11" s="73">
        <f>H11/'סכום נכסי הקרן'!$C$41</f>
        <v>-3.4527245972974048E-5</v>
      </c>
    </row>
    <row r="12" spans="1:14">
      <c r="A12" s="74" t="s">
        <v>3196</v>
      </c>
      <c r="B12" s="54">
        <v>7562</v>
      </c>
      <c r="C12" s="54" t="s">
        <v>650</v>
      </c>
      <c r="D12" s="118" t="s">
        <v>3308</v>
      </c>
      <c r="E12" s="71">
        <v>0</v>
      </c>
      <c r="F12" s="70" t="s">
        <v>135</v>
      </c>
      <c r="G12" s="71">
        <v>0</v>
      </c>
      <c r="H12" s="72">
        <v>-12.858529914812859</v>
      </c>
      <c r="I12" s="73">
        <f t="shared" ref="I12:I22" si="1">IFERROR(H12/$H$8,0)</f>
        <v>0.11705022179661505</v>
      </c>
      <c r="J12" s="73">
        <f>H12/'סכום נכסי הקרן'!$C$41</f>
        <v>-4.1563287611416435E-5</v>
      </c>
    </row>
    <row r="13" spans="1:14">
      <c r="A13" s="74" t="s">
        <v>3197</v>
      </c>
      <c r="B13" s="54">
        <v>9483</v>
      </c>
      <c r="C13" s="54" t="s">
        <v>650</v>
      </c>
      <c r="D13" s="118" t="s">
        <v>3308</v>
      </c>
      <c r="E13" s="71">
        <v>0</v>
      </c>
      <c r="F13" s="70" t="s">
        <v>134</v>
      </c>
      <c r="G13" s="71">
        <v>0</v>
      </c>
      <c r="H13" s="72">
        <v>2.1565397777262403</v>
      </c>
      <c r="I13" s="73">
        <f t="shared" si="1"/>
        <v>-1.9630817905963792E-2</v>
      </c>
      <c r="J13" s="73">
        <f>H13/'סכום נכסי הקרן'!$C$41</f>
        <v>6.970694443370224E-6</v>
      </c>
    </row>
    <row r="14" spans="1:14">
      <c r="A14" s="74" t="s">
        <v>3198</v>
      </c>
      <c r="B14" s="54">
        <v>9724</v>
      </c>
      <c r="C14" s="54" t="s">
        <v>650</v>
      </c>
      <c r="D14" s="118" t="s">
        <v>3308</v>
      </c>
      <c r="E14" s="71">
        <v>0</v>
      </c>
      <c r="F14" s="70" t="s">
        <v>135</v>
      </c>
      <c r="G14" s="71">
        <v>0</v>
      </c>
      <c r="H14" s="72">
        <v>-60.974595498178601</v>
      </c>
      <c r="I14" s="73">
        <f t="shared" si="1"/>
        <v>0.55504711458491496</v>
      </c>
      <c r="J14" s="73">
        <f>H14/'סכום נכסי הקרן'!$C$41</f>
        <v>-1.970913212062515E-4</v>
      </c>
    </row>
    <row r="15" spans="1:14">
      <c r="A15" s="74" t="s">
        <v>3199</v>
      </c>
      <c r="B15" s="54">
        <v>8892</v>
      </c>
      <c r="C15" s="54" t="s">
        <v>650</v>
      </c>
      <c r="D15" s="118" t="s">
        <v>3308</v>
      </c>
      <c r="E15" s="71">
        <v>0</v>
      </c>
      <c r="F15" s="70" t="s">
        <v>135</v>
      </c>
      <c r="G15" s="71">
        <v>0</v>
      </c>
      <c r="H15" s="72">
        <v>8.50586732997409E-3</v>
      </c>
      <c r="I15" s="73">
        <f t="shared" si="1"/>
        <v>-7.7428264672706879E-5</v>
      </c>
      <c r="J15" s="73">
        <f>H15/'סכום נכסי הקרן'!$C$41</f>
        <v>2.749395246287057E-8</v>
      </c>
    </row>
    <row r="16" spans="1:14">
      <c r="A16" s="99" t="s">
        <v>189</v>
      </c>
      <c r="B16" s="139" t="s">
        <v>3308</v>
      </c>
      <c r="C16" s="140" t="s">
        <v>3308</v>
      </c>
      <c r="D16" s="139" t="s">
        <v>3308</v>
      </c>
      <c r="E16" s="139" t="s">
        <v>3308</v>
      </c>
      <c r="F16" s="139" t="s">
        <v>3308</v>
      </c>
      <c r="G16" s="139" t="s">
        <v>3308</v>
      </c>
      <c r="H16" s="100">
        <f>SUM(H17:H22)</f>
        <v>7.0273227827030409</v>
      </c>
      <c r="I16" s="118" t="s">
        <v>3308</v>
      </c>
      <c r="J16" s="118" t="s">
        <v>3308</v>
      </c>
    </row>
    <row r="17" spans="1:10">
      <c r="A17" s="74" t="s">
        <v>3200</v>
      </c>
      <c r="B17" s="54">
        <v>7890</v>
      </c>
      <c r="C17" s="54" t="s">
        <v>650</v>
      </c>
      <c r="D17" s="118" t="s">
        <v>3308</v>
      </c>
      <c r="E17" s="71">
        <v>0</v>
      </c>
      <c r="F17" s="70" t="s">
        <v>134</v>
      </c>
      <c r="G17" s="71">
        <v>0</v>
      </c>
      <c r="H17" s="72">
        <v>0.88548043706741997</v>
      </c>
      <c r="I17" s="73">
        <f t="shared" si="1"/>
        <v>-8.0604612068372345E-3</v>
      </c>
      <c r="J17" s="73">
        <f>H17/'סכום נכסי הקרן'!$C$41</f>
        <v>2.8621839606811336E-6</v>
      </c>
    </row>
    <row r="18" spans="1:10">
      <c r="A18" s="74" t="s">
        <v>3201</v>
      </c>
      <c r="B18" s="54">
        <v>8397</v>
      </c>
      <c r="C18" s="54" t="s">
        <v>650</v>
      </c>
      <c r="D18" s="118" t="s">
        <v>3308</v>
      </c>
      <c r="E18" s="71">
        <v>0</v>
      </c>
      <c r="F18" s="70" t="s">
        <v>134</v>
      </c>
      <c r="G18" s="71">
        <v>0</v>
      </c>
      <c r="H18" s="72">
        <v>7.2771982920000005</v>
      </c>
      <c r="I18" s="73">
        <f t="shared" si="1"/>
        <v>-6.6243783681312465E-2</v>
      </c>
      <c r="J18" s="73">
        <f>H18/'סכום נכסי הקרן'!$C$41</f>
        <v>2.3522462335859212E-5</v>
      </c>
    </row>
    <row r="19" spans="1:10">
      <c r="A19" s="74" t="s">
        <v>3200</v>
      </c>
      <c r="B19" s="54">
        <v>7760</v>
      </c>
      <c r="C19" s="54" t="s">
        <v>650</v>
      </c>
      <c r="D19" s="118" t="s">
        <v>3308</v>
      </c>
      <c r="E19" s="71">
        <v>0</v>
      </c>
      <c r="F19" s="70" t="s">
        <v>134</v>
      </c>
      <c r="G19" s="71">
        <v>0</v>
      </c>
      <c r="H19" s="72">
        <v>-4.4670292265040004E-2</v>
      </c>
      <c r="I19" s="73">
        <f t="shared" si="1"/>
        <v>4.0663027982064983E-4</v>
      </c>
      <c r="J19" s="73">
        <f>H19/'סכום נכסי הקרן'!$C$41</f>
        <v>-1.4439008326753268E-7</v>
      </c>
    </row>
    <row r="20" spans="1:10">
      <c r="A20" s="74" t="s">
        <v>3202</v>
      </c>
      <c r="B20" s="54">
        <v>8295</v>
      </c>
      <c r="C20" s="54" t="s">
        <v>650</v>
      </c>
      <c r="D20" s="118" t="s">
        <v>3308</v>
      </c>
      <c r="E20" s="71">
        <v>0</v>
      </c>
      <c r="F20" s="70" t="s">
        <v>137</v>
      </c>
      <c r="G20" s="71">
        <v>0</v>
      </c>
      <c r="H20" s="72">
        <v>-0.56633586757097998</v>
      </c>
      <c r="I20" s="73">
        <f t="shared" si="1"/>
        <v>5.1553124151616034E-3</v>
      </c>
      <c r="J20" s="73">
        <f>H20/'סכום נכסי הקרן'!$C$41</f>
        <v>-1.830596553762909E-6</v>
      </c>
    </row>
    <row r="21" spans="1:10">
      <c r="A21" s="74" t="s">
        <v>3203</v>
      </c>
      <c r="B21" s="54">
        <v>8770</v>
      </c>
      <c r="C21" s="54" t="s">
        <v>650</v>
      </c>
      <c r="D21" s="118" t="s">
        <v>3308</v>
      </c>
      <c r="E21" s="71">
        <v>0</v>
      </c>
      <c r="F21" s="70" t="s">
        <v>2792</v>
      </c>
      <c r="G21" s="71">
        <v>0</v>
      </c>
      <c r="H21" s="72">
        <v>-0.80120107749551994</v>
      </c>
      <c r="I21" s="73">
        <f t="shared" si="1"/>
        <v>7.2932725938214251E-3</v>
      </c>
      <c r="J21" s="73">
        <f>H21/'סכום נכסי הקרן'!$C$41</f>
        <v>-2.5897634518982795E-6</v>
      </c>
    </row>
    <row r="22" spans="1:10">
      <c r="A22" s="74" t="s">
        <v>3204</v>
      </c>
      <c r="B22" s="54">
        <v>8919</v>
      </c>
      <c r="C22" s="54" t="s">
        <v>650</v>
      </c>
      <c r="D22" s="118" t="s">
        <v>3308</v>
      </c>
      <c r="E22" s="71">
        <v>0</v>
      </c>
      <c r="F22" s="70" t="s">
        <v>136</v>
      </c>
      <c r="G22" s="71">
        <v>0</v>
      </c>
      <c r="H22" s="72">
        <v>0.27685129096715999</v>
      </c>
      <c r="I22" s="73">
        <f t="shared" si="1"/>
        <v>-2.5201562874660006E-3</v>
      </c>
      <c r="J22" s="73">
        <f>H22/'סכום נכסי הקרן'!$C$41</f>
        <v>8.9488066740850881E-7</v>
      </c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C112" s="3"/>
      <c r="D112" s="3"/>
      <c r="E112" s="3"/>
      <c r="F112" s="3"/>
      <c r="G112" s="3"/>
    </row>
    <row r="113" spans="1:7" hidden="1">
      <c r="C113" s="3"/>
      <c r="D113" s="3"/>
      <c r="E113" s="3"/>
      <c r="F113" s="3"/>
      <c r="G113" s="3"/>
    </row>
    <row r="114" spans="1:7" hidden="1">
      <c r="C114" s="3"/>
      <c r="D114" s="3"/>
      <c r="E114" s="3"/>
      <c r="F114" s="3"/>
      <c r="G114" s="3"/>
    </row>
    <row r="115" spans="1:7" hidden="1">
      <c r="C115" s="3"/>
      <c r="D115" s="3"/>
      <c r="E115" s="3"/>
      <c r="F115" s="3"/>
      <c r="G115" s="3"/>
    </row>
    <row r="116" spans="1:7" hidden="1">
      <c r="C116" s="3"/>
      <c r="D116" s="3"/>
      <c r="E116" s="3"/>
      <c r="F116" s="3"/>
      <c r="G116" s="3"/>
    </row>
    <row r="117" spans="1:7" hidden="1">
      <c r="C117" s="3"/>
      <c r="D117" s="3"/>
      <c r="E117" s="3"/>
      <c r="F117" s="3"/>
      <c r="G117" s="3"/>
    </row>
    <row r="118" spans="1:7" hidden="1">
      <c r="C118" s="3"/>
      <c r="D118" s="3"/>
      <c r="E118" s="3"/>
      <c r="F118" s="3"/>
      <c r="G118" s="3"/>
    </row>
    <row r="119" spans="1:7" hidden="1">
      <c r="C119" s="3"/>
      <c r="D119" s="3"/>
      <c r="E119" s="3"/>
      <c r="F119" s="3"/>
      <c r="G119" s="3"/>
    </row>
    <row r="120" spans="1:7" hidden="1">
      <c r="C120" s="3"/>
      <c r="D120" s="3"/>
      <c r="E120" s="3"/>
      <c r="F120" s="3"/>
      <c r="G120" s="3"/>
    </row>
    <row r="121" spans="1:7" hidden="1">
      <c r="C121" s="3"/>
      <c r="D121" s="3"/>
      <c r="E121" s="3"/>
      <c r="F121" s="3"/>
      <c r="G121" s="3"/>
    </row>
    <row r="122" spans="1:7" hidden="1">
      <c r="C122" s="3"/>
      <c r="D122" s="3"/>
      <c r="E122" s="3"/>
      <c r="F122" s="3"/>
      <c r="G122" s="3"/>
    </row>
    <row r="123" spans="1:7" hidden="1">
      <c r="C123" s="3"/>
      <c r="D123" s="3"/>
      <c r="E123" s="3"/>
      <c r="F123" s="3"/>
      <c r="G123" s="3"/>
    </row>
    <row r="124" spans="1:7" hidden="1">
      <c r="C124" s="3"/>
      <c r="D124" s="3"/>
      <c r="E124" s="3"/>
      <c r="F124" s="3"/>
      <c r="G124" s="3"/>
    </row>
    <row r="125" spans="1:7" hidden="1">
      <c r="C125" s="3"/>
      <c r="D125" s="3"/>
      <c r="E125" s="3"/>
      <c r="F125" s="3"/>
      <c r="G125" s="3"/>
    </row>
    <row r="126" spans="1:7" hidden="1">
      <c r="C126" s="3"/>
      <c r="D126" s="3"/>
      <c r="E126" s="3"/>
      <c r="F126" s="3"/>
      <c r="G126" s="3"/>
    </row>
    <row r="127" spans="1:7" hidden="1">
      <c r="A127" s="1"/>
      <c r="C127" s="3"/>
      <c r="D127" s="3"/>
      <c r="E127" s="3"/>
      <c r="F127" s="3"/>
      <c r="G127" s="3"/>
    </row>
    <row r="128" spans="1:7" hidden="1">
      <c r="A128" s="1"/>
      <c r="C128" s="3"/>
      <c r="D128" s="3"/>
      <c r="E128" s="3"/>
      <c r="F128" s="3"/>
      <c r="G128" s="3"/>
    </row>
    <row r="129" spans="1:7" hidden="1">
      <c r="A129" s="1"/>
      <c r="C129" s="3"/>
      <c r="D129" s="3"/>
      <c r="E129" s="3"/>
      <c r="F129" s="3"/>
      <c r="G129" s="3"/>
    </row>
    <row r="130" spans="1:7" hidden="1">
      <c r="A130" s="1"/>
      <c r="C130" s="3"/>
      <c r="D130" s="3"/>
      <c r="E130" s="3"/>
      <c r="F130" s="3"/>
      <c r="G130" s="3"/>
    </row>
    <row r="131" spans="1:7" hidden="1">
      <c r="A131" s="1"/>
      <c r="C131" s="3"/>
      <c r="D131" s="3"/>
      <c r="E131" s="3"/>
      <c r="F131" s="3"/>
      <c r="G131" s="3"/>
    </row>
    <row r="132" spans="1:7" hidden="1">
      <c r="A132" s="1"/>
      <c r="C132" s="3"/>
      <c r="D132" s="3"/>
      <c r="E132" s="3"/>
      <c r="F132" s="3"/>
      <c r="G132" s="3"/>
    </row>
    <row r="133" spans="1:7" hidden="1">
      <c r="A133" s="1"/>
      <c r="C133" s="3"/>
      <c r="D133" s="3"/>
      <c r="E133" s="3"/>
      <c r="F133" s="3"/>
      <c r="G133" s="3"/>
    </row>
    <row r="134" spans="1:7" hidden="1">
      <c r="A134" s="1"/>
      <c r="C134" s="3"/>
      <c r="D134" s="3"/>
      <c r="E134" s="3"/>
      <c r="F134" s="3"/>
      <c r="G134" s="3"/>
    </row>
    <row r="135" spans="1:7" hidden="1">
      <c r="A135" s="1"/>
      <c r="C135" s="3"/>
      <c r="D135" s="3"/>
      <c r="E135" s="3"/>
      <c r="F135" s="3"/>
      <c r="G135" s="3"/>
    </row>
    <row r="136" spans="1:7" hidden="1">
      <c r="A136" s="1"/>
      <c r="C136" s="3"/>
      <c r="D136" s="3"/>
      <c r="E136" s="3"/>
      <c r="F136" s="3"/>
      <c r="G136" s="3"/>
    </row>
    <row r="137" spans="1:7" hidden="1">
      <c r="A137" s="1"/>
      <c r="C137" s="3"/>
      <c r="D137" s="3"/>
      <c r="E137" s="3"/>
      <c r="F137" s="3"/>
      <c r="G137" s="3"/>
    </row>
    <row r="138" spans="1:7" hidden="1">
      <c r="A138" s="1"/>
      <c r="C138" s="3"/>
      <c r="D138" s="3"/>
      <c r="E138" s="3"/>
      <c r="F138" s="3"/>
      <c r="G138" s="3"/>
    </row>
    <row r="139" spans="1:7" hidden="1">
      <c r="A139" s="1"/>
      <c r="C139" s="3"/>
      <c r="D139" s="3"/>
      <c r="E139" s="3"/>
      <c r="F139" s="3"/>
      <c r="G139" s="3"/>
    </row>
    <row r="140" spans="1:7" hidden="1">
      <c r="A140" s="1"/>
      <c r="C140" s="3"/>
      <c r="D140" s="3"/>
      <c r="E140" s="3"/>
      <c r="F140" s="3"/>
      <c r="G140" s="3"/>
    </row>
    <row r="141" spans="1:7" hidden="1">
      <c r="A141" s="1"/>
      <c r="C141" s="3"/>
      <c r="D141" s="3"/>
      <c r="E141" s="3"/>
      <c r="F141" s="3"/>
      <c r="G141" s="3"/>
    </row>
    <row r="142" spans="1:7" hidden="1">
      <c r="A142" s="1"/>
      <c r="C142" s="3"/>
      <c r="D142" s="3"/>
      <c r="E142" s="3"/>
      <c r="F142" s="3"/>
      <c r="G142" s="3"/>
    </row>
    <row r="143" spans="1:7" hidden="1">
      <c r="A143" s="1"/>
      <c r="C143" s="3"/>
      <c r="D143" s="3"/>
      <c r="E143" s="3"/>
      <c r="F143" s="3"/>
      <c r="G143" s="3"/>
    </row>
    <row r="144" spans="1:7" hidden="1">
      <c r="A144" s="1"/>
      <c r="C144" s="3"/>
      <c r="D144" s="3"/>
      <c r="E144" s="3"/>
      <c r="F144" s="3"/>
      <c r="G144" s="3"/>
    </row>
    <row r="145" spans="1:7" hidden="1">
      <c r="A145" s="1"/>
      <c r="C145" s="3"/>
      <c r="D145" s="3"/>
      <c r="E145" s="3"/>
      <c r="F145" s="3"/>
      <c r="G145" s="3"/>
    </row>
    <row r="146" spans="1:7" hidden="1">
      <c r="A146" s="1"/>
      <c r="C146" s="3"/>
      <c r="D146" s="3"/>
      <c r="E146" s="3"/>
      <c r="F146" s="3"/>
      <c r="G146" s="3"/>
    </row>
    <row r="147" spans="1:7" hidden="1">
      <c r="A147" s="1"/>
      <c r="C147" s="3"/>
      <c r="D147" s="3"/>
      <c r="E147" s="3"/>
      <c r="F147" s="3"/>
      <c r="G147" s="3"/>
    </row>
    <row r="148" spans="1:7" hidden="1">
      <c r="A148" s="1"/>
      <c r="C148" s="3"/>
      <c r="D148" s="3"/>
      <c r="E148" s="3"/>
      <c r="F148" s="3"/>
      <c r="G148" s="3"/>
    </row>
    <row r="149" spans="1:7" hidden="1">
      <c r="A149" s="1"/>
      <c r="C149" s="3"/>
      <c r="D149" s="3"/>
      <c r="E149" s="3"/>
      <c r="F149" s="3"/>
      <c r="G149" s="3"/>
    </row>
    <row r="150" spans="1:7" hidden="1">
      <c r="A150" s="1"/>
      <c r="C150" s="3"/>
      <c r="D150" s="3"/>
      <c r="E150" s="3"/>
      <c r="F150" s="3"/>
      <c r="G150" s="3"/>
    </row>
    <row r="151" spans="1:7" hidden="1">
      <c r="A151" s="1"/>
      <c r="C151" s="3"/>
      <c r="D151" s="3"/>
      <c r="E151" s="3"/>
      <c r="F151" s="3"/>
      <c r="G151" s="3"/>
    </row>
    <row r="152" spans="1:7" hidden="1">
      <c r="A152" s="1"/>
      <c r="C152" s="3"/>
      <c r="D152" s="3"/>
      <c r="E152" s="3"/>
      <c r="F152" s="3"/>
      <c r="G152" s="3"/>
    </row>
    <row r="153" spans="1:7" hidden="1">
      <c r="A153" s="1"/>
      <c r="C153" s="3"/>
      <c r="D153" s="3"/>
      <c r="E153" s="3"/>
      <c r="F153" s="3"/>
      <c r="G153" s="3"/>
    </row>
    <row r="154" spans="1:7" hidden="1">
      <c r="A154" s="1"/>
      <c r="C154" s="3"/>
      <c r="D154" s="3"/>
      <c r="E154" s="3"/>
      <c r="F154" s="3"/>
      <c r="G154" s="3"/>
    </row>
    <row r="155" spans="1:7" hidden="1">
      <c r="A155" s="1"/>
      <c r="C155" s="3"/>
      <c r="D155" s="3"/>
      <c r="E155" s="3"/>
      <c r="F155" s="3"/>
      <c r="G155" s="3"/>
    </row>
    <row r="156" spans="1:7" hidden="1">
      <c r="A156" s="1"/>
      <c r="C156" s="3"/>
      <c r="D156" s="3"/>
      <c r="E156" s="3"/>
      <c r="F156" s="3"/>
      <c r="G156" s="3"/>
    </row>
    <row r="157" spans="1:7" hidden="1">
      <c r="A157" s="1"/>
      <c r="C157" s="3"/>
      <c r="D157" s="3"/>
      <c r="E157" s="3"/>
      <c r="F157" s="3"/>
      <c r="G157" s="3"/>
    </row>
    <row r="158" spans="1:7" hidden="1">
      <c r="A158" s="1"/>
      <c r="C158" s="3"/>
      <c r="D158" s="3"/>
      <c r="E158" s="3"/>
      <c r="F158" s="3"/>
      <c r="G158" s="3"/>
    </row>
    <row r="159" spans="1:7" hidden="1">
      <c r="A159" s="1"/>
      <c r="C159" s="3"/>
      <c r="D159" s="3"/>
      <c r="E159" s="3"/>
      <c r="F159" s="3"/>
      <c r="G159" s="3"/>
    </row>
    <row r="160" spans="1:7" hidden="1">
      <c r="A160" s="1"/>
      <c r="C160" s="3"/>
      <c r="D160" s="3"/>
      <c r="E160" s="3"/>
      <c r="F160" s="3"/>
      <c r="G160" s="3"/>
    </row>
    <row r="161" spans="1:7" hidden="1">
      <c r="A161" s="1"/>
      <c r="C161" s="3"/>
      <c r="D161" s="3"/>
      <c r="E161" s="3"/>
      <c r="F161" s="3"/>
      <c r="G161" s="3"/>
    </row>
    <row r="162" spans="1:7" hidden="1">
      <c r="A162" s="1"/>
      <c r="C162" s="3"/>
      <c r="D162" s="3"/>
      <c r="E162" s="3"/>
      <c r="F162" s="3"/>
      <c r="G162" s="3"/>
    </row>
    <row r="163" spans="1:7" hidden="1">
      <c r="A163" s="1"/>
      <c r="C163" s="3"/>
      <c r="D163" s="3"/>
      <c r="E163" s="3"/>
      <c r="F163" s="3"/>
      <c r="G163" s="3"/>
    </row>
    <row r="164" spans="1:7" hidden="1">
      <c r="A164" s="1"/>
      <c r="C164" s="3"/>
      <c r="D164" s="3"/>
      <c r="E164" s="3"/>
      <c r="F164" s="3"/>
      <c r="G164" s="3"/>
    </row>
    <row r="165" spans="1:7" hidden="1">
      <c r="A165" s="1"/>
      <c r="C165" s="3"/>
      <c r="D165" s="3"/>
      <c r="E165" s="3"/>
      <c r="F165" s="3"/>
      <c r="G165" s="3"/>
    </row>
    <row r="166" spans="1:7" hidden="1">
      <c r="A166" s="1"/>
      <c r="C166" s="3"/>
      <c r="D166" s="3"/>
      <c r="E166" s="3"/>
      <c r="F166" s="3"/>
      <c r="G166" s="3"/>
    </row>
    <row r="167" spans="1:7" hidden="1">
      <c r="A167" s="1"/>
      <c r="C167" s="3"/>
      <c r="D167" s="3"/>
      <c r="E167" s="3"/>
      <c r="F167" s="3"/>
      <c r="G167" s="3"/>
    </row>
    <row r="168" spans="1:7" hidden="1">
      <c r="A168" s="1"/>
      <c r="C168" s="3"/>
      <c r="D168" s="3"/>
      <c r="E168" s="3"/>
      <c r="F168" s="3"/>
      <c r="G168" s="3"/>
    </row>
    <row r="169" spans="1:7" hidden="1">
      <c r="A169" s="1"/>
      <c r="C169" s="3"/>
      <c r="D169" s="3"/>
      <c r="E169" s="3"/>
      <c r="F169" s="3"/>
      <c r="G169" s="3"/>
    </row>
    <row r="170" spans="1:7" hidden="1">
      <c r="A170" s="1"/>
      <c r="C170" s="3"/>
      <c r="D170" s="3"/>
      <c r="E170" s="3"/>
      <c r="F170" s="3"/>
      <c r="G170" s="3"/>
    </row>
    <row r="171" spans="1:7" hidden="1">
      <c r="A171" s="1"/>
      <c r="C171" s="3"/>
      <c r="D171" s="3"/>
      <c r="E171" s="3"/>
      <c r="F171" s="3"/>
      <c r="G171" s="3"/>
    </row>
    <row r="172" spans="1:7" hidden="1">
      <c r="A172" s="1"/>
      <c r="C172" s="3"/>
      <c r="D172" s="3"/>
      <c r="E172" s="3"/>
      <c r="F172" s="3"/>
      <c r="G172" s="3"/>
    </row>
    <row r="173" spans="1:7" hidden="1">
      <c r="A173" s="1"/>
      <c r="C173" s="3"/>
      <c r="D173" s="3"/>
      <c r="E173" s="3"/>
      <c r="F173" s="3"/>
      <c r="G173" s="3"/>
    </row>
    <row r="174" spans="1:7" hidden="1">
      <c r="A174" s="1"/>
      <c r="C174" s="3"/>
      <c r="D174" s="3"/>
      <c r="E174" s="3"/>
      <c r="F174" s="3"/>
      <c r="G174" s="3"/>
    </row>
    <row r="175" spans="1:7" hidden="1">
      <c r="A175" s="1"/>
      <c r="C175" s="3"/>
      <c r="D175" s="3"/>
      <c r="E175" s="3"/>
      <c r="F175" s="3"/>
      <c r="G175" s="3"/>
    </row>
    <row r="176" spans="1:7" hidden="1">
      <c r="A176" s="1"/>
      <c r="C176" s="3"/>
      <c r="D176" s="3"/>
      <c r="E176" s="3"/>
      <c r="F176" s="3"/>
      <c r="G176" s="3"/>
    </row>
    <row r="177" spans="1:7" hidden="1">
      <c r="A177" s="1"/>
      <c r="C177" s="3"/>
      <c r="D177" s="3"/>
      <c r="E177" s="3"/>
      <c r="F177" s="3"/>
      <c r="G177" s="3"/>
    </row>
    <row r="178" spans="1:7" hidden="1">
      <c r="A178" s="1"/>
      <c r="C178" s="3"/>
      <c r="D178" s="3"/>
      <c r="E178" s="3"/>
      <c r="F178" s="3"/>
      <c r="G178" s="3"/>
    </row>
    <row r="179" spans="1:7" hidden="1">
      <c r="A179" s="1"/>
      <c r="C179" s="3"/>
      <c r="D179" s="3"/>
      <c r="E179" s="3"/>
      <c r="F179" s="3"/>
      <c r="G179" s="3"/>
    </row>
    <row r="180" spans="1:7" hidden="1">
      <c r="A180" s="1"/>
      <c r="C180" s="3"/>
      <c r="D180" s="3"/>
      <c r="E180" s="3"/>
      <c r="F180" s="3"/>
      <c r="G180" s="3"/>
    </row>
    <row r="181" spans="1:7" hidden="1">
      <c r="A181" s="1"/>
      <c r="C181" s="3"/>
      <c r="D181" s="3"/>
      <c r="E181" s="3"/>
      <c r="F181" s="3"/>
      <c r="G181" s="3"/>
    </row>
    <row r="182" spans="1:7" hidden="1">
      <c r="A182" s="1"/>
      <c r="C182" s="3"/>
      <c r="D182" s="3"/>
      <c r="E182" s="3"/>
      <c r="F182" s="3"/>
      <c r="G182" s="3"/>
    </row>
    <row r="183" spans="1:7" hidden="1">
      <c r="A183" s="1"/>
      <c r="C183" s="3"/>
      <c r="D183" s="3"/>
      <c r="E183" s="3"/>
      <c r="F183" s="3"/>
      <c r="G183" s="3"/>
    </row>
    <row r="184" spans="1:7" hidden="1">
      <c r="A184" s="1"/>
      <c r="C184" s="3"/>
      <c r="D184" s="3"/>
      <c r="E184" s="3"/>
      <c r="F184" s="3"/>
      <c r="G184" s="3"/>
    </row>
    <row r="185" spans="1:7" hidden="1">
      <c r="A185" s="1"/>
      <c r="C185" s="3"/>
      <c r="D185" s="3"/>
      <c r="E185" s="3"/>
      <c r="F185" s="3"/>
      <c r="G185" s="3"/>
    </row>
    <row r="186" spans="1:7" hidden="1">
      <c r="A186" s="1"/>
      <c r="C186" s="3"/>
      <c r="D186" s="3"/>
      <c r="E186" s="3"/>
      <c r="F186" s="3"/>
      <c r="G186" s="3"/>
    </row>
    <row r="187" spans="1:7" hidden="1">
      <c r="A187" s="1"/>
      <c r="C187" s="3"/>
      <c r="D187" s="3"/>
      <c r="E187" s="3"/>
      <c r="F187" s="3"/>
      <c r="G187" s="3"/>
    </row>
    <row r="188" spans="1:7" hidden="1">
      <c r="A188" s="1"/>
      <c r="C188" s="3"/>
      <c r="D188" s="3"/>
      <c r="E188" s="3"/>
      <c r="F188" s="3"/>
      <c r="G188" s="3"/>
    </row>
    <row r="189" spans="1:7" hidden="1">
      <c r="A189" s="1"/>
      <c r="C189" s="3"/>
      <c r="D189" s="3"/>
      <c r="E189" s="3"/>
      <c r="F189" s="3"/>
      <c r="G189" s="3"/>
    </row>
    <row r="190" spans="1:7" hidden="1">
      <c r="A190" s="1"/>
      <c r="C190" s="3"/>
      <c r="D190" s="3"/>
      <c r="E190" s="3"/>
      <c r="F190" s="3"/>
      <c r="G190" s="3"/>
    </row>
    <row r="191" spans="1:7" hidden="1">
      <c r="A191" s="1"/>
      <c r="C191" s="3"/>
      <c r="D191" s="3"/>
      <c r="E191" s="3"/>
      <c r="F191" s="3"/>
      <c r="G191" s="3"/>
    </row>
    <row r="192" spans="1:7" hidden="1">
      <c r="A192" s="1"/>
      <c r="C192" s="3"/>
      <c r="D192" s="3"/>
      <c r="E192" s="3"/>
      <c r="F192" s="3"/>
      <c r="G192" s="3"/>
    </row>
    <row r="193" spans="1:7" hidden="1">
      <c r="A193" s="1"/>
      <c r="C193" s="3"/>
      <c r="D193" s="3"/>
      <c r="E193" s="3"/>
      <c r="F193" s="3"/>
      <c r="G193" s="3"/>
    </row>
    <row r="194" spans="1:7" hidden="1">
      <c r="A194" s="1"/>
      <c r="C194" s="3"/>
      <c r="D194" s="3"/>
      <c r="E194" s="3"/>
      <c r="F194" s="3"/>
      <c r="G194" s="3"/>
    </row>
    <row r="195" spans="1:7" hidden="1">
      <c r="A195" s="1"/>
      <c r="C195" s="3"/>
      <c r="D195" s="3"/>
      <c r="E195" s="3"/>
      <c r="F195" s="3"/>
      <c r="G195" s="3"/>
    </row>
    <row r="196" spans="1:7" hidden="1">
      <c r="A196" s="1"/>
      <c r="C196" s="3"/>
      <c r="D196" s="3"/>
      <c r="E196" s="3"/>
      <c r="F196" s="3"/>
      <c r="G196" s="3"/>
    </row>
    <row r="197" spans="1:7" hidden="1">
      <c r="A197" s="1"/>
      <c r="C197" s="3"/>
      <c r="D197" s="3"/>
      <c r="E197" s="3"/>
      <c r="F197" s="3"/>
      <c r="G197" s="3"/>
    </row>
    <row r="198" spans="1:7" hidden="1">
      <c r="A198" s="1"/>
      <c r="C198" s="3"/>
      <c r="D198" s="3"/>
      <c r="E198" s="3"/>
      <c r="F198" s="3"/>
      <c r="G198" s="3"/>
    </row>
    <row r="199" spans="1:7" hidden="1">
      <c r="A199" s="1"/>
      <c r="C199" s="3"/>
      <c r="D199" s="3"/>
      <c r="E199" s="3"/>
      <c r="F199" s="3"/>
      <c r="G199" s="3"/>
    </row>
    <row r="200" spans="1:7" hidden="1">
      <c r="A200" s="1"/>
      <c r="C200" s="3"/>
      <c r="D200" s="3"/>
      <c r="E200" s="3"/>
      <c r="F200" s="3"/>
      <c r="G200" s="3"/>
    </row>
    <row r="201" spans="1:7" hidden="1">
      <c r="A201" s="1"/>
      <c r="C201" s="3"/>
      <c r="D201" s="3"/>
      <c r="E201" s="3"/>
      <c r="F201" s="3"/>
      <c r="G201" s="3"/>
    </row>
    <row r="202" spans="1:7" hidden="1">
      <c r="A202" s="1"/>
      <c r="C202" s="3"/>
      <c r="D202" s="3"/>
      <c r="E202" s="3"/>
      <c r="F202" s="3"/>
      <c r="G202" s="3"/>
    </row>
    <row r="203" spans="1:7" hidden="1">
      <c r="A203" s="1"/>
      <c r="C203" s="3"/>
      <c r="D203" s="3"/>
      <c r="E203" s="3"/>
      <c r="F203" s="3"/>
      <c r="G203" s="3"/>
    </row>
    <row r="204" spans="1:7" hidden="1">
      <c r="A204" s="1"/>
      <c r="C204" s="3"/>
      <c r="D204" s="3"/>
      <c r="E204" s="3"/>
      <c r="F204" s="3"/>
      <c r="G204" s="3"/>
    </row>
    <row r="205" spans="1:7" hidden="1">
      <c r="A205" s="1"/>
      <c r="C205" s="3"/>
      <c r="D205" s="3"/>
      <c r="E205" s="3"/>
      <c r="F205" s="3"/>
      <c r="G205" s="3"/>
    </row>
    <row r="206" spans="1:7" hidden="1">
      <c r="A206" s="1"/>
      <c r="C206" s="3"/>
      <c r="D206" s="3"/>
      <c r="E206" s="3"/>
      <c r="F206" s="3"/>
      <c r="G206" s="3"/>
    </row>
    <row r="207" spans="1:7" hidden="1">
      <c r="A207" s="1"/>
      <c r="C207" s="3"/>
      <c r="D207" s="3"/>
      <c r="E207" s="3"/>
      <c r="F207" s="3"/>
      <c r="G207" s="3"/>
    </row>
    <row r="208" spans="1:7" hidden="1">
      <c r="A208" s="1"/>
      <c r="C208" s="3"/>
      <c r="D208" s="3"/>
      <c r="E208" s="3"/>
      <c r="F208" s="3"/>
      <c r="G208" s="3"/>
    </row>
    <row r="209" spans="1:7" hidden="1">
      <c r="A209" s="1"/>
      <c r="C209" s="3"/>
      <c r="D209" s="3"/>
      <c r="E209" s="3"/>
      <c r="F209" s="3"/>
      <c r="G209" s="3"/>
    </row>
    <row r="210" spans="1:7" hidden="1">
      <c r="A210" s="1"/>
      <c r="C210" s="3"/>
      <c r="D210" s="3"/>
      <c r="E210" s="3"/>
      <c r="F210" s="3"/>
      <c r="G210" s="3"/>
    </row>
    <row r="211" spans="1:7" hidden="1">
      <c r="A211" s="1"/>
      <c r="C211" s="3"/>
      <c r="D211" s="3"/>
      <c r="E211" s="3"/>
      <c r="F211" s="3"/>
      <c r="G211" s="3"/>
    </row>
    <row r="212" spans="1:7" hidden="1">
      <c r="A212" s="1"/>
      <c r="C212" s="3"/>
      <c r="D212" s="3"/>
      <c r="E212" s="3"/>
      <c r="F212" s="3"/>
      <c r="G212" s="3"/>
    </row>
    <row r="213" spans="1:7" hidden="1">
      <c r="A213" s="1"/>
      <c r="C213" s="3"/>
      <c r="D213" s="3"/>
      <c r="E213" s="3"/>
      <c r="F213" s="3"/>
      <c r="G213" s="3"/>
    </row>
    <row r="214" spans="1:7" hidden="1">
      <c r="A214" s="1"/>
      <c r="C214" s="3"/>
      <c r="D214" s="3"/>
      <c r="E214" s="3"/>
      <c r="F214" s="3"/>
      <c r="G214" s="3"/>
    </row>
    <row r="215" spans="1:7" hidden="1">
      <c r="A215" s="1"/>
      <c r="C215" s="3"/>
      <c r="D215" s="3"/>
      <c r="E215" s="3"/>
      <c r="F215" s="3"/>
      <c r="G215" s="3"/>
    </row>
    <row r="216" spans="1:7" hidden="1">
      <c r="A216" s="1"/>
      <c r="C216" s="3"/>
      <c r="D216" s="3"/>
      <c r="E216" s="3"/>
      <c r="F216" s="3"/>
      <c r="G216" s="3"/>
    </row>
    <row r="217" spans="1:7" hidden="1">
      <c r="A217" s="1"/>
      <c r="C217" s="3"/>
      <c r="D217" s="3"/>
      <c r="E217" s="3"/>
      <c r="F217" s="3"/>
      <c r="G217" s="3"/>
    </row>
    <row r="218" spans="1:7" hidden="1">
      <c r="A218" s="1"/>
      <c r="C218" s="3"/>
      <c r="D218" s="3"/>
      <c r="E218" s="3"/>
      <c r="F218" s="3"/>
      <c r="G218" s="3"/>
    </row>
    <row r="219" spans="1:7" hidden="1">
      <c r="A219" s="1"/>
      <c r="C219" s="3"/>
      <c r="D219" s="3"/>
      <c r="E219" s="3"/>
      <c r="F219" s="3"/>
      <c r="G219" s="3"/>
    </row>
    <row r="220" spans="1:7" hidden="1">
      <c r="A220" s="1"/>
      <c r="C220" s="3"/>
      <c r="D220" s="3"/>
      <c r="E220" s="3"/>
      <c r="F220" s="3"/>
      <c r="G220" s="3"/>
    </row>
    <row r="221" spans="1:7" hidden="1">
      <c r="A221" s="1"/>
      <c r="C221" s="3"/>
      <c r="D221" s="3"/>
      <c r="E221" s="3"/>
      <c r="F221" s="3"/>
      <c r="G221" s="3"/>
    </row>
    <row r="222" spans="1:7" hidden="1">
      <c r="A222" s="1"/>
      <c r="C222" s="3"/>
      <c r="D222" s="3"/>
      <c r="E222" s="3"/>
      <c r="F222" s="3"/>
      <c r="G222" s="3"/>
    </row>
    <row r="223" spans="1:7" hidden="1">
      <c r="A223" s="1"/>
      <c r="C223" s="3"/>
      <c r="D223" s="3"/>
      <c r="E223" s="3"/>
      <c r="F223" s="3"/>
      <c r="G223" s="3"/>
    </row>
    <row r="224" spans="1:7" hidden="1">
      <c r="A224" s="1"/>
      <c r="C224" s="3"/>
      <c r="D224" s="3"/>
      <c r="E224" s="3"/>
      <c r="F224" s="3"/>
      <c r="G224" s="3"/>
    </row>
    <row r="225" spans="1:7" hidden="1">
      <c r="A225" s="1"/>
      <c r="C225" s="3"/>
      <c r="D225" s="3"/>
      <c r="E225" s="3"/>
      <c r="F225" s="3"/>
      <c r="G225" s="3"/>
    </row>
    <row r="226" spans="1:7" hidden="1">
      <c r="A226" s="1"/>
      <c r="C226" s="3"/>
      <c r="D226" s="3"/>
      <c r="E226" s="3"/>
      <c r="F226" s="3"/>
      <c r="G226" s="3"/>
    </row>
    <row r="227" spans="1:7" hidden="1">
      <c r="A227" s="1"/>
      <c r="C227" s="3"/>
      <c r="D227" s="3"/>
      <c r="E227" s="3"/>
      <c r="F227" s="3"/>
      <c r="G227" s="3"/>
    </row>
    <row r="228" spans="1:7" hidden="1">
      <c r="A228" s="1"/>
      <c r="C228" s="3"/>
      <c r="D228" s="3"/>
      <c r="E228" s="3"/>
      <c r="F228" s="3"/>
      <c r="G228" s="3"/>
    </row>
    <row r="229" spans="1:7" hidden="1">
      <c r="A229" s="1"/>
      <c r="C229" s="3"/>
      <c r="D229" s="3"/>
      <c r="E229" s="3"/>
      <c r="F229" s="3"/>
      <c r="G229" s="3"/>
    </row>
    <row r="230" spans="1:7" hidden="1">
      <c r="A230" s="1"/>
      <c r="C230" s="3"/>
      <c r="D230" s="3"/>
      <c r="E230" s="3"/>
      <c r="F230" s="3"/>
      <c r="G230" s="3"/>
    </row>
    <row r="231" spans="1:7" hidden="1">
      <c r="A231" s="1"/>
      <c r="C231" s="3"/>
      <c r="D231" s="3"/>
      <c r="E231" s="3"/>
      <c r="F231" s="3"/>
      <c r="G231" s="3"/>
    </row>
    <row r="232" spans="1:7" hidden="1">
      <c r="A232" s="1"/>
      <c r="C232" s="3"/>
      <c r="D232" s="3"/>
      <c r="E232" s="3"/>
      <c r="F232" s="3"/>
      <c r="G232" s="3"/>
    </row>
    <row r="233" spans="1:7" hidden="1">
      <c r="A233" s="1"/>
      <c r="C233" s="3"/>
      <c r="D233" s="3"/>
      <c r="E233" s="3"/>
      <c r="F233" s="3"/>
      <c r="G233" s="3"/>
    </row>
    <row r="234" spans="1:7" hidden="1">
      <c r="A234" s="1"/>
      <c r="C234" s="3"/>
      <c r="D234" s="3"/>
      <c r="E234" s="3"/>
      <c r="F234" s="3"/>
      <c r="G234" s="3"/>
    </row>
    <row r="235" spans="1:7" hidden="1">
      <c r="A235" s="1"/>
      <c r="C235" s="3"/>
      <c r="D235" s="3"/>
      <c r="E235" s="3"/>
      <c r="F235" s="3"/>
      <c r="G235" s="3"/>
    </row>
    <row r="236" spans="1:7" hidden="1">
      <c r="A236" s="1"/>
      <c r="C236" s="3"/>
      <c r="D236" s="3"/>
      <c r="E236" s="3"/>
      <c r="F236" s="3"/>
      <c r="G236" s="3"/>
    </row>
    <row r="237" spans="1:7" hidden="1">
      <c r="A237" s="1"/>
      <c r="C237" s="3"/>
      <c r="D237" s="3"/>
      <c r="E237" s="3"/>
      <c r="F237" s="3"/>
      <c r="G237" s="3"/>
    </row>
    <row r="238" spans="1:7" hidden="1">
      <c r="A238" s="1"/>
      <c r="C238" s="3"/>
      <c r="D238" s="3"/>
      <c r="E238" s="3"/>
      <c r="F238" s="3"/>
      <c r="G238" s="3"/>
    </row>
    <row r="239" spans="1:7" hidden="1">
      <c r="A239" s="1"/>
      <c r="C239" s="3"/>
      <c r="D239" s="3"/>
      <c r="E239" s="3"/>
      <c r="F239" s="3"/>
      <c r="G239" s="3"/>
    </row>
    <row r="240" spans="1:7" hidden="1">
      <c r="A240" s="1"/>
      <c r="C240" s="3"/>
      <c r="D240" s="3"/>
      <c r="E240" s="3"/>
      <c r="F240" s="3"/>
      <c r="G240" s="3"/>
    </row>
    <row r="241" spans="1:7" hidden="1">
      <c r="A241" s="1"/>
      <c r="C241" s="3"/>
      <c r="D241" s="3"/>
      <c r="E241" s="3"/>
      <c r="F241" s="3"/>
      <c r="G241" s="3"/>
    </row>
    <row r="242" spans="1:7" hidden="1">
      <c r="A242" s="1"/>
      <c r="C242" s="3"/>
      <c r="D242" s="3"/>
      <c r="E242" s="3"/>
      <c r="F242" s="3"/>
      <c r="G242" s="3"/>
    </row>
    <row r="243" spans="1:7" hidden="1">
      <c r="A243" s="1"/>
      <c r="C243" s="3"/>
      <c r="D243" s="3"/>
      <c r="E243" s="3"/>
      <c r="F243" s="3"/>
      <c r="G243" s="3"/>
    </row>
    <row r="244" spans="1:7" hidden="1">
      <c r="A244" s="1"/>
      <c r="C244" s="3"/>
      <c r="D244" s="3"/>
      <c r="E244" s="3"/>
      <c r="F244" s="3"/>
      <c r="G244" s="3"/>
    </row>
    <row r="245" spans="1:7" hidden="1">
      <c r="A245" s="1"/>
      <c r="C245" s="3"/>
      <c r="D245" s="3"/>
      <c r="E245" s="3"/>
      <c r="F245" s="3"/>
      <c r="G245" s="3"/>
    </row>
    <row r="246" spans="1:7" hidden="1">
      <c r="A246" s="1"/>
      <c r="C246" s="3"/>
      <c r="D246" s="3"/>
      <c r="E246" s="3"/>
      <c r="F246" s="3"/>
      <c r="G246" s="3"/>
    </row>
    <row r="247" spans="1:7" hidden="1">
      <c r="A247" s="1"/>
      <c r="C247" s="3"/>
      <c r="D247" s="3"/>
      <c r="E247" s="3"/>
      <c r="F247" s="3"/>
      <c r="G247" s="3"/>
    </row>
    <row r="248" spans="1:7" hidden="1">
      <c r="A248" s="1"/>
      <c r="C248" s="3"/>
      <c r="D248" s="3"/>
      <c r="E248" s="3"/>
      <c r="F248" s="3"/>
      <c r="G248" s="3"/>
    </row>
    <row r="249" spans="1:7" hidden="1">
      <c r="A249" s="1"/>
      <c r="C249" s="3"/>
      <c r="D249" s="3"/>
      <c r="E249" s="3"/>
      <c r="F249" s="3"/>
      <c r="G249" s="3"/>
    </row>
    <row r="250" spans="1:7" hidden="1">
      <c r="A250" s="1"/>
      <c r="C250" s="3"/>
      <c r="D250" s="3"/>
      <c r="E250" s="3"/>
      <c r="F250" s="3"/>
      <c r="G250" s="3"/>
    </row>
    <row r="251" spans="1:7" hidden="1">
      <c r="A251" s="1"/>
      <c r="C251" s="3"/>
      <c r="D251" s="3"/>
      <c r="E251" s="3"/>
      <c r="F251" s="3"/>
      <c r="G251" s="3"/>
    </row>
    <row r="252" spans="1:7" hidden="1">
      <c r="A252" s="1"/>
      <c r="C252" s="3"/>
      <c r="D252" s="3"/>
      <c r="E252" s="3"/>
      <c r="F252" s="3"/>
      <c r="G252" s="3"/>
    </row>
    <row r="253" spans="1:7" hidden="1">
      <c r="A253" s="1"/>
      <c r="C253" s="3"/>
      <c r="D253" s="3"/>
      <c r="E253" s="3"/>
      <c r="F253" s="3"/>
      <c r="G253" s="3"/>
    </row>
    <row r="254" spans="1:7" hidden="1">
      <c r="A254" s="1"/>
      <c r="C254" s="3"/>
      <c r="D254" s="3"/>
      <c r="E254" s="3"/>
      <c r="F254" s="3"/>
      <c r="G254" s="3"/>
    </row>
    <row r="255" spans="1:7" hidden="1">
      <c r="A255" s="1"/>
      <c r="C255" s="3"/>
      <c r="D255" s="3"/>
      <c r="E255" s="3"/>
      <c r="F255" s="3"/>
      <c r="G255" s="3"/>
    </row>
    <row r="256" spans="1:7" hidden="1">
      <c r="A256" s="1"/>
      <c r="C256" s="3"/>
      <c r="D256" s="3"/>
      <c r="E256" s="3"/>
      <c r="F256" s="3"/>
      <c r="G256" s="3"/>
    </row>
    <row r="257" spans="1:7" hidden="1">
      <c r="A257" s="1"/>
      <c r="C257" s="3"/>
      <c r="D257" s="3"/>
      <c r="E257" s="3"/>
      <c r="F257" s="3"/>
      <c r="G257" s="3"/>
    </row>
    <row r="258" spans="1:7" hidden="1">
      <c r="A258" s="1"/>
      <c r="C258" s="3"/>
      <c r="D258" s="3"/>
      <c r="E258" s="3"/>
      <c r="F258" s="3"/>
      <c r="G258" s="3"/>
    </row>
    <row r="259" spans="1:7" hidden="1">
      <c r="A259" s="1"/>
      <c r="C259" s="3"/>
      <c r="D259" s="3"/>
      <c r="E259" s="3"/>
      <c r="F259" s="3"/>
      <c r="G259" s="3"/>
    </row>
    <row r="260" spans="1:7" hidden="1">
      <c r="A260" s="1"/>
      <c r="C260" s="3"/>
      <c r="D260" s="3"/>
      <c r="E260" s="3"/>
      <c r="F260" s="3"/>
      <c r="G260" s="3"/>
    </row>
    <row r="261" spans="1:7" hidden="1">
      <c r="A261" s="1"/>
      <c r="C261" s="3"/>
      <c r="D261" s="3"/>
      <c r="E261" s="3"/>
      <c r="F261" s="3"/>
      <c r="G261" s="3"/>
    </row>
    <row r="262" spans="1:7" hidden="1">
      <c r="A262" s="1"/>
      <c r="C262" s="3"/>
      <c r="D262" s="3"/>
      <c r="E262" s="3"/>
      <c r="F262" s="3"/>
      <c r="G262" s="3"/>
    </row>
    <row r="263" spans="1:7" hidden="1">
      <c r="A263" s="1"/>
      <c r="C263" s="3"/>
      <c r="D263" s="3"/>
      <c r="E263" s="3"/>
      <c r="F263" s="3"/>
      <c r="G263" s="3"/>
    </row>
    <row r="264" spans="1:7" hidden="1">
      <c r="A264" s="1"/>
      <c r="C264" s="3"/>
      <c r="D264" s="3"/>
      <c r="E264" s="3"/>
      <c r="F264" s="3"/>
      <c r="G264" s="3"/>
    </row>
    <row r="265" spans="1:7" hidden="1">
      <c r="A265" s="1"/>
      <c r="C265" s="3"/>
      <c r="D265" s="3"/>
      <c r="E265" s="3"/>
      <c r="F265" s="3"/>
      <c r="G265" s="3"/>
    </row>
    <row r="266" spans="1:7" hidden="1">
      <c r="A266" s="1"/>
      <c r="C266" s="3"/>
      <c r="D266" s="3"/>
      <c r="E266" s="3"/>
      <c r="F266" s="3"/>
      <c r="G266" s="3"/>
    </row>
    <row r="267" spans="1:7" hidden="1">
      <c r="A267" s="1"/>
      <c r="C267" s="3"/>
      <c r="D267" s="3"/>
      <c r="E267" s="3"/>
      <c r="F267" s="3"/>
      <c r="G267" s="3"/>
    </row>
    <row r="268" spans="1:7" hidden="1">
      <c r="A268" s="1"/>
      <c r="C268" s="3"/>
      <c r="D268" s="3"/>
      <c r="E268" s="3"/>
      <c r="F268" s="3"/>
      <c r="G268" s="3"/>
    </row>
    <row r="269" spans="1:7" hidden="1">
      <c r="A269" s="1"/>
      <c r="C269" s="3"/>
      <c r="D269" s="3"/>
      <c r="E269" s="3"/>
      <c r="F269" s="3"/>
      <c r="G269" s="3"/>
    </row>
    <row r="270" spans="1:7" hidden="1">
      <c r="A270" s="1"/>
      <c r="C270" s="3"/>
      <c r="D270" s="3"/>
      <c r="E270" s="3"/>
      <c r="F270" s="3"/>
      <c r="G270" s="3"/>
    </row>
    <row r="271" spans="1:7" hidden="1">
      <c r="A271" s="1"/>
      <c r="C271" s="3"/>
      <c r="D271" s="3"/>
      <c r="E271" s="3"/>
      <c r="F271" s="3"/>
      <c r="G271" s="3"/>
    </row>
    <row r="272" spans="1:7" hidden="1">
      <c r="A272" s="1"/>
      <c r="C272" s="3"/>
      <c r="D272" s="3"/>
      <c r="E272" s="3"/>
      <c r="F272" s="3"/>
      <c r="G272" s="3"/>
    </row>
    <row r="273" spans="1:7" hidden="1">
      <c r="A273" s="1"/>
      <c r="C273" s="3"/>
      <c r="D273" s="3"/>
      <c r="E273" s="3"/>
      <c r="F273" s="3"/>
      <c r="G273" s="3"/>
    </row>
    <row r="274" spans="1:7" hidden="1">
      <c r="A274" s="1"/>
      <c r="C274" s="3"/>
      <c r="D274" s="3"/>
      <c r="E274" s="3"/>
      <c r="F274" s="3"/>
      <c r="G274" s="3"/>
    </row>
    <row r="275" spans="1:7" hidden="1">
      <c r="A275" s="1"/>
      <c r="C275" s="3"/>
      <c r="D275" s="3"/>
      <c r="E275" s="3"/>
      <c r="F275" s="3"/>
      <c r="G275" s="3"/>
    </row>
    <row r="276" spans="1:7" hidden="1">
      <c r="A276" s="1"/>
      <c r="C276" s="3"/>
      <c r="D276" s="3"/>
      <c r="E276" s="3"/>
      <c r="F276" s="3"/>
      <c r="G276" s="3"/>
    </row>
    <row r="277" spans="1:7" hidden="1">
      <c r="A277" s="1"/>
      <c r="C277" s="3"/>
      <c r="D277" s="3"/>
      <c r="E277" s="3"/>
      <c r="F277" s="3"/>
      <c r="G277" s="3"/>
    </row>
    <row r="278" spans="1:7" hidden="1">
      <c r="A278" s="1"/>
      <c r="C278" s="3"/>
      <c r="D278" s="3"/>
      <c r="E278" s="3"/>
      <c r="F278" s="3"/>
      <c r="G278" s="3"/>
    </row>
    <row r="279" spans="1:7" hidden="1">
      <c r="A279" s="1"/>
      <c r="C279" s="3"/>
      <c r="D279" s="3"/>
      <c r="E279" s="3"/>
      <c r="F279" s="3"/>
      <c r="G279" s="3"/>
    </row>
    <row r="280" spans="1:7" hidden="1">
      <c r="A280" s="1"/>
      <c r="C280" s="3"/>
      <c r="D280" s="3"/>
      <c r="E280" s="3"/>
      <c r="F280" s="3"/>
      <c r="G280" s="3"/>
    </row>
    <row r="281" spans="1:7" hidden="1">
      <c r="A281" s="1"/>
      <c r="C281" s="3"/>
      <c r="D281" s="3"/>
      <c r="E281" s="3"/>
      <c r="F281" s="3"/>
      <c r="G281" s="3"/>
    </row>
    <row r="282" spans="1:7" hidden="1">
      <c r="A282" s="1"/>
      <c r="C282" s="3"/>
      <c r="D282" s="3"/>
      <c r="E282" s="3"/>
      <c r="F282" s="3"/>
      <c r="G282" s="3"/>
    </row>
    <row r="283" spans="1:7" hidden="1">
      <c r="A283" s="1"/>
      <c r="C283" s="3"/>
      <c r="D283" s="3"/>
      <c r="E283" s="3"/>
      <c r="F283" s="3"/>
      <c r="G283" s="3"/>
    </row>
    <row r="284" spans="1:7" hidden="1">
      <c r="A284" s="1"/>
      <c r="C284" s="3"/>
      <c r="D284" s="3"/>
      <c r="E284" s="3"/>
      <c r="F284" s="3"/>
      <c r="G284" s="3"/>
    </row>
    <row r="285" spans="1:7" hidden="1">
      <c r="A285" s="1"/>
      <c r="C285" s="3"/>
      <c r="D285" s="3"/>
      <c r="E285" s="3"/>
      <c r="F285" s="3"/>
      <c r="G285" s="3"/>
    </row>
    <row r="286" spans="1:7" hidden="1">
      <c r="A286" s="1"/>
      <c r="C286" s="3"/>
      <c r="D286" s="3"/>
      <c r="E286" s="3"/>
      <c r="F286" s="3"/>
      <c r="G286" s="3"/>
    </row>
    <row r="287" spans="1:7" hidden="1">
      <c r="A287" s="1"/>
      <c r="C287" s="3"/>
      <c r="D287" s="3"/>
      <c r="E287" s="3"/>
      <c r="F287" s="3"/>
      <c r="G287" s="3"/>
    </row>
    <row r="288" spans="1:7" hidden="1">
      <c r="A288" s="1"/>
      <c r="C288" s="3"/>
      <c r="D288" s="3"/>
      <c r="E288" s="3"/>
      <c r="F288" s="3"/>
      <c r="G288" s="3"/>
    </row>
    <row r="289" spans="1:7" hidden="1">
      <c r="A289" s="1"/>
      <c r="C289" s="3"/>
      <c r="D289" s="3"/>
      <c r="E289" s="3"/>
      <c r="F289" s="3"/>
      <c r="G289" s="3"/>
    </row>
    <row r="290" spans="1:7" hidden="1">
      <c r="A290" s="1"/>
      <c r="C290" s="3"/>
      <c r="D290" s="3"/>
      <c r="E290" s="3"/>
      <c r="F290" s="3"/>
      <c r="G290" s="3"/>
    </row>
    <row r="291" spans="1:7" hidden="1">
      <c r="A291" s="1"/>
      <c r="C291" s="3"/>
      <c r="D291" s="3"/>
      <c r="E291" s="3"/>
      <c r="F291" s="3"/>
      <c r="G291" s="3"/>
    </row>
    <row r="292" spans="1:7" hidden="1">
      <c r="A292" s="1"/>
      <c r="C292" s="3"/>
      <c r="D292" s="3"/>
      <c r="E292" s="3"/>
      <c r="F292" s="3"/>
      <c r="G292" s="3"/>
    </row>
    <row r="293" spans="1:7" hidden="1">
      <c r="A293" s="1"/>
      <c r="C293" s="3"/>
      <c r="D293" s="3"/>
      <c r="E293" s="3"/>
      <c r="F293" s="3"/>
      <c r="G293" s="3"/>
    </row>
    <row r="294" spans="1:7" hidden="1">
      <c r="A294" s="1"/>
      <c r="C294" s="3"/>
      <c r="D294" s="3"/>
      <c r="E294" s="3"/>
      <c r="F294" s="3"/>
      <c r="G294" s="3"/>
    </row>
    <row r="295" spans="1:7" hidden="1">
      <c r="A295" s="1"/>
      <c r="C295" s="3"/>
      <c r="D295" s="3"/>
      <c r="E295" s="3"/>
      <c r="F295" s="3"/>
      <c r="G295" s="3"/>
    </row>
    <row r="296" spans="1:7" hidden="1">
      <c r="A296" s="1"/>
      <c r="C296" s="3"/>
      <c r="D296" s="3"/>
      <c r="E296" s="3"/>
      <c r="F296" s="3"/>
      <c r="G296" s="3"/>
    </row>
    <row r="297" spans="1:7" hidden="1">
      <c r="A297" s="1"/>
      <c r="C297" s="3"/>
      <c r="D297" s="3"/>
      <c r="E297" s="3"/>
      <c r="F297" s="3"/>
      <c r="G297" s="3"/>
    </row>
    <row r="298" spans="1:7" hidden="1">
      <c r="A298" s="1"/>
      <c r="C298" s="3"/>
      <c r="D298" s="3"/>
      <c r="E298" s="3"/>
      <c r="F298" s="3"/>
      <c r="G298" s="3"/>
    </row>
    <row r="299" spans="1:7" hidden="1">
      <c r="A299" s="1"/>
      <c r="C299" s="3"/>
      <c r="D299" s="3"/>
      <c r="E299" s="3"/>
      <c r="F299" s="3"/>
      <c r="G299" s="3"/>
    </row>
    <row r="300" spans="1:7" hidden="1">
      <c r="A300" s="1"/>
      <c r="C300" s="3"/>
      <c r="D300" s="3"/>
      <c r="E300" s="3"/>
      <c r="F300" s="3"/>
      <c r="G300" s="3"/>
    </row>
    <row r="301" spans="1:7" hidden="1">
      <c r="A301" s="1"/>
      <c r="C301" s="3"/>
      <c r="D301" s="3"/>
      <c r="E301" s="3"/>
      <c r="F301" s="3"/>
      <c r="G301" s="3"/>
    </row>
    <row r="302" spans="1:7" hidden="1">
      <c r="A302" s="1"/>
      <c r="C302" s="3"/>
      <c r="D302" s="3"/>
      <c r="E302" s="3"/>
      <c r="F302" s="3"/>
      <c r="G302" s="3"/>
    </row>
    <row r="303" spans="1:7" hidden="1">
      <c r="A303" s="1"/>
      <c r="C303" s="3"/>
      <c r="D303" s="3"/>
      <c r="E303" s="3"/>
      <c r="F303" s="3"/>
      <c r="G303" s="3"/>
    </row>
    <row r="304" spans="1:7" hidden="1">
      <c r="A304" s="1"/>
      <c r="C304" s="3"/>
      <c r="D304" s="3"/>
      <c r="E304" s="3"/>
      <c r="F304" s="3"/>
      <c r="G304" s="3"/>
    </row>
    <row r="305" spans="1:7" hidden="1">
      <c r="A305" s="1"/>
      <c r="C305" s="3"/>
      <c r="D305" s="3"/>
      <c r="E305" s="3"/>
      <c r="F305" s="3"/>
      <c r="G305" s="3"/>
    </row>
    <row r="306" spans="1:7" hidden="1">
      <c r="A306" s="1"/>
      <c r="C306" s="3"/>
      <c r="D306" s="3"/>
      <c r="E306" s="3"/>
      <c r="F306" s="3"/>
      <c r="G306" s="3"/>
    </row>
    <row r="307" spans="1:7" hidden="1">
      <c r="A307" s="1"/>
      <c r="C307" s="3"/>
      <c r="D307" s="3"/>
      <c r="E307" s="3"/>
      <c r="F307" s="3"/>
      <c r="G307" s="3"/>
    </row>
    <row r="308" spans="1:7" hidden="1">
      <c r="A308" s="1"/>
      <c r="C308" s="3"/>
      <c r="D308" s="3"/>
      <c r="E308" s="3"/>
      <c r="F308" s="3"/>
      <c r="G308" s="3"/>
    </row>
    <row r="309" spans="1:7" hidden="1">
      <c r="A309" s="1"/>
      <c r="C309" s="3"/>
      <c r="D309" s="3"/>
      <c r="E309" s="3"/>
      <c r="F309" s="3"/>
      <c r="G309" s="3"/>
    </row>
    <row r="310" spans="1:7" hidden="1">
      <c r="A310" s="1"/>
      <c r="C310" s="3"/>
      <c r="D310" s="3"/>
      <c r="E310" s="3"/>
      <c r="F310" s="3"/>
      <c r="G310" s="3"/>
    </row>
    <row r="311" spans="1:7" hidden="1">
      <c r="A311" s="1"/>
      <c r="C311" s="3"/>
      <c r="D311" s="3"/>
      <c r="E311" s="3"/>
      <c r="F311" s="3"/>
      <c r="G311" s="3"/>
    </row>
    <row r="312" spans="1:7" hidden="1">
      <c r="A312" s="1"/>
      <c r="C312" s="3"/>
      <c r="D312" s="3"/>
      <c r="E312" s="3"/>
      <c r="F312" s="3"/>
      <c r="G312" s="3"/>
    </row>
    <row r="313" spans="1:7" hidden="1">
      <c r="A313" s="1"/>
      <c r="C313" s="3"/>
      <c r="D313" s="3"/>
      <c r="E313" s="3"/>
      <c r="F313" s="3"/>
      <c r="G313" s="3"/>
    </row>
    <row r="314" spans="1:7" hidden="1">
      <c r="A314" s="1"/>
      <c r="C314" s="3"/>
      <c r="D314" s="3"/>
      <c r="E314" s="3"/>
      <c r="F314" s="3"/>
      <c r="G314" s="3"/>
    </row>
    <row r="315" spans="1:7" hidden="1">
      <c r="A315" s="1"/>
      <c r="C315" s="3"/>
      <c r="D315" s="3"/>
      <c r="E315" s="3"/>
      <c r="F315" s="3"/>
      <c r="G315" s="3"/>
    </row>
    <row r="316" spans="1:7" hidden="1">
      <c r="A316" s="1"/>
      <c r="C316" s="3"/>
      <c r="D316" s="3"/>
      <c r="E316" s="3"/>
      <c r="F316" s="3"/>
      <c r="G316" s="3"/>
    </row>
    <row r="317" spans="1:7" hidden="1">
      <c r="A317" s="1"/>
      <c r="C317" s="3"/>
      <c r="D317" s="3"/>
      <c r="E317" s="3"/>
      <c r="F317" s="3"/>
      <c r="G317" s="3"/>
    </row>
    <row r="318" spans="1:7" hidden="1">
      <c r="A318" s="1"/>
      <c r="C318" s="3"/>
      <c r="D318" s="3"/>
      <c r="E318" s="3"/>
      <c r="F318" s="3"/>
      <c r="G318" s="3"/>
    </row>
    <row r="319" spans="1:7" hidden="1">
      <c r="A319" s="1"/>
      <c r="C319" s="3"/>
      <c r="D319" s="3"/>
      <c r="E319" s="3"/>
      <c r="F319" s="3"/>
      <c r="G319" s="3"/>
    </row>
    <row r="320" spans="1:7" hidden="1">
      <c r="A320" s="1"/>
      <c r="C320" s="3"/>
      <c r="D320" s="3"/>
      <c r="E320" s="3"/>
      <c r="F320" s="3"/>
      <c r="G320" s="3"/>
    </row>
    <row r="321" spans="1:7" hidden="1">
      <c r="A321" s="1"/>
      <c r="C321" s="3"/>
      <c r="D321" s="3"/>
      <c r="E321" s="3"/>
      <c r="F321" s="3"/>
      <c r="G321" s="3"/>
    </row>
    <row r="322" spans="1:7" hidden="1">
      <c r="A322" s="1"/>
      <c r="C322" s="3"/>
      <c r="D322" s="3"/>
      <c r="E322" s="3"/>
      <c r="F322" s="3"/>
      <c r="G322" s="3"/>
    </row>
    <row r="323" spans="1:7" hidden="1">
      <c r="A323" s="1"/>
      <c r="C323" s="3"/>
      <c r="D323" s="3"/>
      <c r="E323" s="3"/>
      <c r="F323" s="3"/>
      <c r="G323" s="3"/>
    </row>
    <row r="324" spans="1:7" hidden="1">
      <c r="A324" s="1"/>
      <c r="C324" s="3"/>
      <c r="D324" s="3"/>
      <c r="E324" s="3"/>
      <c r="F324" s="3"/>
      <c r="G324" s="3"/>
    </row>
    <row r="325" spans="1:7" hidden="1">
      <c r="A325" s="1"/>
      <c r="C325" s="3"/>
      <c r="D325" s="3"/>
      <c r="E325" s="3"/>
      <c r="F325" s="3"/>
      <c r="G325" s="3"/>
    </row>
    <row r="326" spans="1:7" hidden="1">
      <c r="A326" s="1"/>
      <c r="C326" s="3"/>
      <c r="D326" s="3"/>
      <c r="E326" s="3"/>
      <c r="F326" s="3"/>
      <c r="G326" s="3"/>
    </row>
    <row r="327" spans="1:7" hidden="1">
      <c r="A327" s="1"/>
      <c r="C327" s="3"/>
      <c r="D327" s="3"/>
      <c r="E327" s="3"/>
      <c r="F327" s="3"/>
      <c r="G327" s="3"/>
    </row>
    <row r="328" spans="1:7" hidden="1">
      <c r="A328" s="1"/>
      <c r="C328" s="3"/>
      <c r="D328" s="3"/>
      <c r="E328" s="3"/>
      <c r="F328" s="3"/>
      <c r="G328" s="3"/>
    </row>
    <row r="329" spans="1:7" hidden="1">
      <c r="A329" s="1"/>
      <c r="C329" s="3"/>
      <c r="D329" s="3"/>
      <c r="E329" s="3"/>
      <c r="F329" s="3"/>
      <c r="G329" s="3"/>
    </row>
    <row r="330" spans="1:7" hidden="1">
      <c r="A330" s="1"/>
      <c r="C330" s="3"/>
      <c r="D330" s="3"/>
      <c r="E330" s="3"/>
      <c r="F330" s="3"/>
      <c r="G330" s="3"/>
    </row>
    <row r="331" spans="1:7" hidden="1">
      <c r="A331" s="1"/>
      <c r="C331" s="3"/>
      <c r="D331" s="3"/>
      <c r="E331" s="3"/>
      <c r="F331" s="3"/>
      <c r="G331" s="3"/>
    </row>
    <row r="332" spans="1:7" hidden="1">
      <c r="A332" s="1"/>
      <c r="C332" s="3"/>
      <c r="D332" s="3"/>
      <c r="E332" s="3"/>
      <c r="F332" s="3"/>
      <c r="G332" s="3"/>
    </row>
    <row r="333" spans="1:7" hidden="1">
      <c r="A333" s="1"/>
      <c r="C333" s="3"/>
      <c r="D333" s="3"/>
      <c r="E333" s="3"/>
      <c r="F333" s="3"/>
      <c r="G333" s="3"/>
    </row>
    <row r="334" spans="1:7" hidden="1">
      <c r="A334" s="1"/>
      <c r="C334" s="3"/>
      <c r="D334" s="3"/>
      <c r="E334" s="3"/>
      <c r="F334" s="3"/>
      <c r="G334" s="3"/>
    </row>
    <row r="335" spans="1:7" hidden="1">
      <c r="A335" s="1"/>
      <c r="C335" s="3"/>
      <c r="D335" s="3"/>
      <c r="E335" s="3"/>
      <c r="F335" s="3"/>
      <c r="G335" s="3"/>
    </row>
    <row r="336" spans="1:7" hidden="1">
      <c r="A336" s="1"/>
      <c r="C336" s="3"/>
      <c r="D336" s="3"/>
      <c r="E336" s="3"/>
      <c r="F336" s="3"/>
      <c r="G336" s="3"/>
    </row>
    <row r="337" spans="1:7" hidden="1">
      <c r="A337" s="1"/>
      <c r="C337" s="3"/>
      <c r="D337" s="3"/>
      <c r="E337" s="3"/>
      <c r="F337" s="3"/>
      <c r="G337" s="3"/>
    </row>
    <row r="338" spans="1:7" hidden="1">
      <c r="A338" s="1"/>
      <c r="C338" s="3"/>
      <c r="D338" s="3"/>
      <c r="E338" s="3"/>
      <c r="F338" s="3"/>
      <c r="G338" s="3"/>
    </row>
    <row r="339" spans="1:7" hidden="1">
      <c r="A339" s="1"/>
      <c r="C339" s="3"/>
      <c r="D339" s="3"/>
      <c r="E339" s="3"/>
      <c r="F339" s="3"/>
      <c r="G339" s="3"/>
    </row>
    <row r="340" spans="1:7" hidden="1">
      <c r="A340" s="1"/>
      <c r="C340" s="3"/>
      <c r="D340" s="3"/>
      <c r="E340" s="3"/>
      <c r="F340" s="3"/>
      <c r="G340" s="3"/>
    </row>
    <row r="341" spans="1:7" hidden="1">
      <c r="A341" s="1"/>
      <c r="C341" s="3"/>
      <c r="D341" s="3"/>
      <c r="E341" s="3"/>
      <c r="F341" s="3"/>
      <c r="G341" s="3"/>
    </row>
    <row r="342" spans="1:7" hidden="1">
      <c r="A342" s="1"/>
      <c r="C342" s="3"/>
      <c r="D342" s="3"/>
      <c r="E342" s="3"/>
      <c r="F342" s="3"/>
      <c r="G342" s="3"/>
    </row>
    <row r="343" spans="1:7" hidden="1">
      <c r="A343" s="1"/>
      <c r="C343" s="3"/>
      <c r="D343" s="3"/>
      <c r="E343" s="3"/>
      <c r="F343" s="3"/>
      <c r="G343" s="3"/>
    </row>
    <row r="344" spans="1:7" hidden="1">
      <c r="A344" s="1"/>
      <c r="C344" s="3"/>
      <c r="D344" s="3"/>
      <c r="E344" s="3"/>
      <c r="F344" s="3"/>
      <c r="G344" s="3"/>
    </row>
    <row r="345" spans="1:7" hidden="1">
      <c r="A345" s="1"/>
      <c r="C345" s="3"/>
      <c r="D345" s="3"/>
      <c r="E345" s="3"/>
      <c r="F345" s="3"/>
      <c r="G345" s="3"/>
    </row>
    <row r="346" spans="1:7" hidden="1">
      <c r="A346" s="1"/>
      <c r="C346" s="3"/>
      <c r="D346" s="3"/>
      <c r="E346" s="3"/>
      <c r="F346" s="3"/>
      <c r="G346" s="3"/>
    </row>
    <row r="347" spans="1:7" hidden="1">
      <c r="A347" s="1"/>
      <c r="C347" s="3"/>
      <c r="D347" s="3"/>
      <c r="E347" s="3"/>
      <c r="F347" s="3"/>
      <c r="G347" s="3"/>
    </row>
    <row r="348" spans="1:7" hidden="1">
      <c r="A348" s="1"/>
      <c r="C348" s="3"/>
      <c r="D348" s="3"/>
      <c r="E348" s="3"/>
      <c r="F348" s="3"/>
      <c r="G348" s="3"/>
    </row>
    <row r="349" spans="1:7" hidden="1">
      <c r="A349" s="1"/>
      <c r="C349" s="3"/>
      <c r="D349" s="3"/>
      <c r="E349" s="3"/>
      <c r="F349" s="3"/>
      <c r="G349" s="3"/>
    </row>
    <row r="350" spans="1:7" hidden="1">
      <c r="A350" s="1"/>
      <c r="C350" s="3"/>
      <c r="D350" s="3"/>
      <c r="E350" s="3"/>
      <c r="F350" s="3"/>
      <c r="G350" s="3"/>
    </row>
    <row r="351" spans="1:7" hidden="1">
      <c r="A351" s="1"/>
      <c r="C351" s="3"/>
      <c r="D351" s="3"/>
      <c r="E351" s="3"/>
      <c r="F351" s="3"/>
      <c r="G351" s="3"/>
    </row>
    <row r="352" spans="1:7" hidden="1">
      <c r="A352" s="1"/>
      <c r="C352" s="3"/>
      <c r="D352" s="3"/>
      <c r="E352" s="3"/>
      <c r="F352" s="3"/>
      <c r="G352" s="3"/>
    </row>
    <row r="353" spans="1:7" hidden="1">
      <c r="A353" s="1"/>
      <c r="C353" s="3"/>
      <c r="D353" s="3"/>
      <c r="E353" s="3"/>
      <c r="F353" s="3"/>
      <c r="G353" s="3"/>
    </row>
    <row r="354" spans="1:7" hidden="1">
      <c r="A354" s="1"/>
      <c r="C354" s="3"/>
      <c r="D354" s="3"/>
      <c r="E354" s="3"/>
      <c r="F354" s="3"/>
      <c r="G354" s="3"/>
    </row>
    <row r="355" spans="1:7" hidden="1">
      <c r="A355" s="1"/>
      <c r="C355" s="3"/>
      <c r="D355" s="3"/>
      <c r="E355" s="3"/>
      <c r="F355" s="3"/>
      <c r="G355" s="3"/>
    </row>
    <row r="356" spans="1:7" hidden="1">
      <c r="A356" s="1"/>
      <c r="C356" s="3"/>
      <c r="D356" s="3"/>
      <c r="E356" s="3"/>
      <c r="F356" s="3"/>
      <c r="G356" s="3"/>
    </row>
    <row r="357" spans="1:7" hidden="1">
      <c r="A357" s="1"/>
      <c r="C357" s="3"/>
      <c r="D357" s="3"/>
      <c r="E357" s="3"/>
      <c r="F357" s="3"/>
      <c r="G357" s="3"/>
    </row>
    <row r="358" spans="1:7" hidden="1">
      <c r="A358" s="1"/>
      <c r="C358" s="3"/>
      <c r="D358" s="3"/>
      <c r="E358" s="3"/>
      <c r="F358" s="3"/>
      <c r="G358" s="3"/>
    </row>
    <row r="359" spans="1:7" hidden="1">
      <c r="A359" s="1"/>
      <c r="C359" s="3"/>
      <c r="D359" s="3"/>
      <c r="E359" s="3"/>
      <c r="F359" s="3"/>
      <c r="G359" s="3"/>
    </row>
    <row r="360" spans="1:7" hidden="1">
      <c r="A360" s="1"/>
      <c r="C360" s="3"/>
      <c r="D360" s="3"/>
      <c r="E360" s="3"/>
      <c r="F360" s="3"/>
      <c r="G360" s="3"/>
    </row>
    <row r="361" spans="1:7" hidden="1">
      <c r="A361" s="1"/>
      <c r="C361" s="3"/>
      <c r="D361" s="3"/>
      <c r="E361" s="3"/>
      <c r="F361" s="3"/>
      <c r="G361" s="3"/>
    </row>
    <row r="362" spans="1:7" hidden="1">
      <c r="A362" s="1"/>
      <c r="C362" s="3"/>
      <c r="D362" s="3"/>
      <c r="E362" s="3"/>
      <c r="F362" s="3"/>
      <c r="G362" s="3"/>
    </row>
    <row r="363" spans="1:7" hidden="1">
      <c r="A363" s="1"/>
      <c r="C363" s="3"/>
      <c r="D363" s="3"/>
      <c r="E363" s="3"/>
      <c r="F363" s="3"/>
      <c r="G363" s="3"/>
    </row>
    <row r="364" spans="1:7" hidden="1">
      <c r="A364" s="1"/>
      <c r="C364" s="3"/>
      <c r="D364" s="3"/>
      <c r="E364" s="3"/>
      <c r="F364" s="3"/>
      <c r="G364" s="3"/>
    </row>
    <row r="365" spans="1:7" hidden="1">
      <c r="A365" s="1"/>
      <c r="C365" s="3"/>
      <c r="D365" s="3"/>
      <c r="E365" s="3"/>
      <c r="F365" s="3"/>
      <c r="G365" s="3"/>
    </row>
    <row r="366" spans="1:7" hidden="1">
      <c r="A366" s="1"/>
      <c r="C366" s="3"/>
      <c r="D366" s="3"/>
      <c r="E366" s="3"/>
      <c r="F366" s="3"/>
      <c r="G366" s="3"/>
    </row>
    <row r="367" spans="1:7" hidden="1">
      <c r="A367" s="1"/>
      <c r="C367" s="3"/>
      <c r="D367" s="3"/>
      <c r="E367" s="3"/>
      <c r="F367" s="3"/>
      <c r="G367" s="3"/>
    </row>
    <row r="368" spans="1:7" hidden="1">
      <c r="A368" s="1"/>
      <c r="C368" s="3"/>
      <c r="D368" s="3"/>
      <c r="E368" s="3"/>
      <c r="F368" s="3"/>
      <c r="G368" s="3"/>
    </row>
    <row r="369" spans="1:7" hidden="1">
      <c r="A369" s="1"/>
      <c r="C369" s="3"/>
      <c r="D369" s="3"/>
      <c r="E369" s="3"/>
      <c r="F369" s="3"/>
      <c r="G369" s="3"/>
    </row>
    <row r="370" spans="1:7" hidden="1">
      <c r="A370" s="1"/>
      <c r="C370" s="3"/>
      <c r="D370" s="3"/>
      <c r="E370" s="3"/>
      <c r="F370" s="3"/>
      <c r="G370" s="3"/>
    </row>
    <row r="371" spans="1:7" hidden="1">
      <c r="A371" s="1"/>
      <c r="C371" s="3"/>
      <c r="D371" s="3"/>
      <c r="E371" s="3"/>
      <c r="F371" s="3"/>
      <c r="G371" s="3"/>
    </row>
    <row r="372" spans="1:7" hidden="1">
      <c r="A372" s="1"/>
      <c r="C372" s="3"/>
      <c r="D372" s="3"/>
      <c r="E372" s="3"/>
      <c r="F372" s="3"/>
      <c r="G372" s="3"/>
    </row>
    <row r="373" spans="1:7" hidden="1">
      <c r="A373" s="1"/>
      <c r="C373" s="3"/>
      <c r="D373" s="3"/>
      <c r="E373" s="3"/>
      <c r="F373" s="3"/>
      <c r="G373" s="3"/>
    </row>
    <row r="374" spans="1:7" hidden="1">
      <c r="A374" s="1"/>
      <c r="C374" s="3"/>
      <c r="D374" s="3"/>
      <c r="E374" s="3"/>
      <c r="F374" s="3"/>
      <c r="G374" s="3"/>
    </row>
    <row r="375" spans="1:7" hidden="1">
      <c r="A375" s="1"/>
      <c r="C375" s="3"/>
      <c r="D375" s="3"/>
      <c r="E375" s="3"/>
      <c r="F375" s="3"/>
      <c r="G375" s="3"/>
    </row>
    <row r="376" spans="1:7" hidden="1">
      <c r="A376" s="1"/>
      <c r="C376" s="3"/>
      <c r="D376" s="3"/>
      <c r="E376" s="3"/>
      <c r="F376" s="3"/>
      <c r="G376" s="3"/>
    </row>
    <row r="377" spans="1:7" hidden="1">
      <c r="A377" s="1"/>
      <c r="C377" s="3"/>
      <c r="D377" s="3"/>
      <c r="E377" s="3"/>
      <c r="F377" s="3"/>
      <c r="G377" s="3"/>
    </row>
    <row r="378" spans="1:7" hidden="1">
      <c r="A378" s="1"/>
      <c r="C378" s="3"/>
      <c r="D378" s="3"/>
      <c r="E378" s="3"/>
      <c r="F378" s="3"/>
      <c r="G378" s="3"/>
    </row>
    <row r="379" spans="1:7" hidden="1">
      <c r="A379" s="1"/>
      <c r="C379" s="3"/>
      <c r="D379" s="3"/>
      <c r="E379" s="3"/>
      <c r="F379" s="3"/>
      <c r="G379" s="3"/>
    </row>
    <row r="380" spans="1:7" hidden="1">
      <c r="A380" s="1"/>
      <c r="C380" s="3"/>
      <c r="D380" s="3"/>
      <c r="E380" s="3"/>
      <c r="F380" s="3"/>
      <c r="G380" s="3"/>
    </row>
    <row r="381" spans="1:7" hidden="1">
      <c r="A381" s="1"/>
      <c r="C381" s="3"/>
      <c r="D381" s="3"/>
      <c r="E381" s="3"/>
      <c r="F381" s="3"/>
      <c r="G381" s="3"/>
    </row>
    <row r="382" spans="1:7" hidden="1">
      <c r="A382" s="1"/>
      <c r="C382" s="3"/>
      <c r="D382" s="3"/>
      <c r="E382" s="3"/>
      <c r="F382" s="3"/>
      <c r="G382" s="3"/>
    </row>
    <row r="383" spans="1:7" hidden="1">
      <c r="A383" s="1"/>
      <c r="C383" s="3"/>
      <c r="D383" s="3"/>
      <c r="E383" s="3"/>
      <c r="F383" s="3"/>
      <c r="G383" s="3"/>
    </row>
    <row r="384" spans="1:7" hidden="1">
      <c r="A384" s="1"/>
      <c r="C384" s="3"/>
      <c r="D384" s="3"/>
      <c r="E384" s="3"/>
      <c r="F384" s="3"/>
      <c r="G384" s="3"/>
    </row>
    <row r="385" spans="1:7" hidden="1">
      <c r="A385" s="1"/>
      <c r="C385" s="3"/>
      <c r="D385" s="3"/>
      <c r="E385" s="3"/>
      <c r="F385" s="3"/>
      <c r="G385" s="3"/>
    </row>
    <row r="386" spans="1:7" hidden="1">
      <c r="A386" s="1"/>
      <c r="C386" s="3"/>
      <c r="D386" s="3"/>
      <c r="E386" s="3"/>
      <c r="F386" s="3"/>
      <c r="G386" s="3"/>
    </row>
    <row r="387" spans="1:7" hidden="1">
      <c r="A387" s="1"/>
      <c r="C387" s="3"/>
      <c r="D387" s="3"/>
      <c r="E387" s="3"/>
      <c r="F387" s="3"/>
      <c r="G387" s="3"/>
    </row>
    <row r="388" spans="1:7" hidden="1">
      <c r="A388" s="1"/>
      <c r="C388" s="3"/>
      <c r="D388" s="3"/>
      <c r="E388" s="3"/>
      <c r="F388" s="3"/>
      <c r="G388" s="3"/>
    </row>
    <row r="389" spans="1:7" hidden="1">
      <c r="A389" s="1"/>
      <c r="C389" s="3"/>
      <c r="D389" s="3"/>
      <c r="E389" s="3"/>
      <c r="F389" s="3"/>
      <c r="G389" s="3"/>
    </row>
    <row r="390" spans="1:7" hidden="1">
      <c r="A390" s="1"/>
      <c r="C390" s="3"/>
      <c r="D390" s="3"/>
      <c r="E390" s="3"/>
      <c r="F390" s="3"/>
      <c r="G390" s="3"/>
    </row>
    <row r="391" spans="1:7" hidden="1">
      <c r="A391" s="1"/>
      <c r="C391" s="3"/>
      <c r="D391" s="3"/>
      <c r="E391" s="3"/>
      <c r="F391" s="3"/>
      <c r="G391" s="3"/>
    </row>
    <row r="392" spans="1:7" hidden="1">
      <c r="A392" s="1"/>
      <c r="C392" s="3"/>
      <c r="D392" s="3"/>
      <c r="E392" s="3"/>
      <c r="F392" s="3"/>
      <c r="G392" s="3"/>
    </row>
    <row r="393" spans="1:7" hidden="1">
      <c r="A393" s="1"/>
      <c r="C393" s="3"/>
      <c r="D393" s="3"/>
      <c r="E393" s="3"/>
      <c r="F393" s="3"/>
      <c r="G393" s="3"/>
    </row>
    <row r="394" spans="1:7" hidden="1">
      <c r="A394" s="1"/>
      <c r="C394" s="3"/>
      <c r="D394" s="3"/>
      <c r="E394" s="3"/>
      <c r="F394" s="3"/>
      <c r="G394" s="3"/>
    </row>
    <row r="395" spans="1:7" hidden="1">
      <c r="A395" s="1"/>
      <c r="C395" s="3"/>
      <c r="D395" s="3"/>
      <c r="E395" s="3"/>
      <c r="F395" s="3"/>
      <c r="G395" s="3"/>
    </row>
    <row r="396" spans="1:7" hidden="1">
      <c r="A396" s="1"/>
      <c r="C396" s="3"/>
      <c r="D396" s="3"/>
      <c r="E396" s="3"/>
      <c r="F396" s="3"/>
      <c r="G396" s="3"/>
    </row>
    <row r="397" spans="1:7" hidden="1">
      <c r="A397" s="1"/>
      <c r="C397" s="3"/>
      <c r="D397" s="3"/>
      <c r="E397" s="3"/>
      <c r="F397" s="3"/>
      <c r="G397" s="3"/>
    </row>
    <row r="398" spans="1:7" hidden="1">
      <c r="A398" s="1"/>
      <c r="C398" s="3"/>
      <c r="D398" s="3"/>
      <c r="E398" s="3"/>
      <c r="F398" s="3"/>
      <c r="G398" s="3"/>
    </row>
    <row r="399" spans="1:7" hidden="1">
      <c r="A399" s="1"/>
      <c r="C399" s="3"/>
      <c r="D399" s="3"/>
      <c r="E399" s="3"/>
      <c r="F399" s="3"/>
      <c r="G399" s="3"/>
    </row>
    <row r="400" spans="1:7" hidden="1">
      <c r="A400" s="1"/>
      <c r="C400" s="3"/>
      <c r="D400" s="3"/>
      <c r="E400" s="3"/>
      <c r="F400" s="3"/>
      <c r="G400" s="3"/>
    </row>
    <row r="401" spans="1:7" hidden="1">
      <c r="A401" s="1"/>
      <c r="C401" s="3"/>
      <c r="D401" s="3"/>
      <c r="E401" s="3"/>
      <c r="F401" s="3"/>
      <c r="G401" s="3"/>
    </row>
    <row r="402" spans="1:7" hidden="1">
      <c r="A402" s="1"/>
      <c r="C402" s="3"/>
      <c r="D402" s="3"/>
      <c r="E402" s="3"/>
      <c r="F402" s="3"/>
      <c r="G402" s="3"/>
    </row>
    <row r="403" spans="1:7" hidden="1">
      <c r="A403" s="1"/>
      <c r="C403" s="3"/>
      <c r="D403" s="3"/>
      <c r="E403" s="3"/>
      <c r="F403" s="3"/>
      <c r="G403" s="3"/>
    </row>
    <row r="404" spans="1:7" hidden="1">
      <c r="A404" s="1"/>
      <c r="C404" s="3"/>
      <c r="D404" s="3"/>
      <c r="E404" s="3"/>
      <c r="F404" s="3"/>
      <c r="G404" s="3"/>
    </row>
    <row r="405" spans="1:7" hidden="1">
      <c r="A405" s="1"/>
      <c r="C405" s="3"/>
      <c r="D405" s="3"/>
      <c r="E405" s="3"/>
      <c r="F405" s="3"/>
      <c r="G405" s="3"/>
    </row>
    <row r="406" spans="1:7" hidden="1">
      <c r="A406" s="1"/>
      <c r="C406" s="3"/>
      <c r="D406" s="3"/>
      <c r="E406" s="3"/>
      <c r="F406" s="3"/>
      <c r="G406" s="3"/>
    </row>
    <row r="407" spans="1:7" hidden="1">
      <c r="A407" s="1"/>
      <c r="C407" s="3"/>
      <c r="D407" s="3"/>
      <c r="E407" s="3"/>
      <c r="F407" s="3"/>
      <c r="G407" s="3"/>
    </row>
    <row r="408" spans="1:7" hidden="1">
      <c r="A408" s="1"/>
      <c r="C408" s="3"/>
      <c r="D408" s="3"/>
      <c r="E408" s="3"/>
      <c r="F408" s="3"/>
      <c r="G408" s="3"/>
    </row>
    <row r="409" spans="1:7" hidden="1">
      <c r="A409" s="1"/>
      <c r="C409" s="3"/>
      <c r="D409" s="3"/>
      <c r="E409" s="3"/>
      <c r="F409" s="3"/>
      <c r="G409" s="3"/>
    </row>
    <row r="410" spans="1:7" hidden="1">
      <c r="A410" s="1"/>
      <c r="C410" s="3"/>
      <c r="D410" s="3"/>
      <c r="E410" s="3"/>
      <c r="F410" s="3"/>
      <c r="G410" s="3"/>
    </row>
    <row r="411" spans="1:7" hidden="1">
      <c r="A411" s="1"/>
      <c r="C411" s="3"/>
      <c r="D411" s="3"/>
      <c r="E411" s="3"/>
      <c r="F411" s="3"/>
      <c r="G411" s="3"/>
    </row>
    <row r="412" spans="1:7" hidden="1">
      <c r="A412" s="1"/>
      <c r="C412" s="3"/>
      <c r="D412" s="3"/>
      <c r="E412" s="3"/>
      <c r="F412" s="3"/>
      <c r="G412" s="3"/>
    </row>
    <row r="413" spans="1:7" hidden="1">
      <c r="A413" s="1"/>
      <c r="C413" s="3"/>
      <c r="D413" s="3"/>
      <c r="E413" s="3"/>
      <c r="F413" s="3"/>
      <c r="G413" s="3"/>
    </row>
    <row r="414" spans="1:7" hidden="1">
      <c r="A414" s="1"/>
      <c r="C414" s="3"/>
      <c r="D414" s="3"/>
      <c r="E414" s="3"/>
      <c r="F414" s="3"/>
      <c r="G414" s="3"/>
    </row>
    <row r="415" spans="1:7" hidden="1">
      <c r="A415" s="1"/>
      <c r="C415" s="3"/>
      <c r="D415" s="3"/>
      <c r="E415" s="3"/>
      <c r="F415" s="3"/>
      <c r="G415" s="3"/>
    </row>
    <row r="416" spans="1:7" hidden="1">
      <c r="A416" s="1"/>
      <c r="C416" s="3"/>
      <c r="D416" s="3"/>
      <c r="E416" s="3"/>
      <c r="F416" s="3"/>
      <c r="G416" s="3"/>
    </row>
    <row r="417" spans="1:7" hidden="1">
      <c r="A417" s="1"/>
      <c r="C417" s="3"/>
      <c r="D417" s="3"/>
      <c r="E417" s="3"/>
      <c r="F417" s="3"/>
      <c r="G417" s="3"/>
    </row>
    <row r="418" spans="1:7" hidden="1">
      <c r="A418" s="1"/>
      <c r="C418" s="3"/>
      <c r="D418" s="3"/>
      <c r="E418" s="3"/>
      <c r="F418" s="3"/>
      <c r="G418" s="3"/>
    </row>
    <row r="419" spans="1:7" hidden="1">
      <c r="A419" s="1"/>
      <c r="C419" s="3"/>
      <c r="D419" s="3"/>
      <c r="E419" s="3"/>
      <c r="F419" s="3"/>
      <c r="G419" s="3"/>
    </row>
    <row r="420" spans="1:7" hidden="1">
      <c r="A420" s="1"/>
      <c r="C420" s="3"/>
      <c r="D420" s="3"/>
      <c r="E420" s="3"/>
      <c r="F420" s="3"/>
      <c r="G420" s="3"/>
    </row>
    <row r="421" spans="1:7" hidden="1">
      <c r="A421" s="1"/>
      <c r="C421" s="3"/>
      <c r="D421" s="3"/>
      <c r="E421" s="3"/>
      <c r="F421" s="3"/>
      <c r="G421" s="3"/>
    </row>
    <row r="422" spans="1:7" hidden="1">
      <c r="A422" s="1"/>
      <c r="C422" s="3"/>
      <c r="D422" s="3"/>
      <c r="E422" s="3"/>
      <c r="F422" s="3"/>
      <c r="G422" s="3"/>
    </row>
    <row r="423" spans="1:7" hidden="1">
      <c r="A423" s="1"/>
      <c r="C423" s="3"/>
      <c r="D423" s="3"/>
      <c r="E423" s="3"/>
      <c r="F423" s="3"/>
      <c r="G423" s="3"/>
    </row>
    <row r="424" spans="1:7" hidden="1">
      <c r="A424" s="1"/>
      <c r="C424" s="3"/>
      <c r="D424" s="3"/>
      <c r="E424" s="3"/>
      <c r="F424" s="3"/>
      <c r="G424" s="3"/>
    </row>
    <row r="425" spans="1:7" hidden="1">
      <c r="A425" s="1"/>
      <c r="C425" s="3"/>
      <c r="D425" s="3"/>
      <c r="E425" s="3"/>
      <c r="F425" s="3"/>
      <c r="G425" s="3"/>
    </row>
    <row r="426" spans="1:7" hidden="1">
      <c r="A426" s="1"/>
      <c r="C426" s="3"/>
      <c r="D426" s="3"/>
      <c r="E426" s="3"/>
      <c r="F426" s="3"/>
      <c r="G426" s="3"/>
    </row>
    <row r="427" spans="1:7" hidden="1">
      <c r="A427" s="1"/>
      <c r="C427" s="3"/>
      <c r="D427" s="3"/>
      <c r="E427" s="3"/>
      <c r="F427" s="3"/>
      <c r="G427" s="3"/>
    </row>
    <row r="428" spans="1:7" hidden="1">
      <c r="A428" s="1"/>
      <c r="C428" s="3"/>
      <c r="D428" s="3"/>
      <c r="E428" s="3"/>
      <c r="F428" s="3"/>
      <c r="G428" s="3"/>
    </row>
    <row r="429" spans="1:7" hidden="1">
      <c r="A429" s="1"/>
      <c r="C429" s="3"/>
      <c r="D429" s="3"/>
      <c r="E429" s="3"/>
      <c r="F429" s="3"/>
      <c r="G429" s="3"/>
    </row>
    <row r="430" spans="1:7" hidden="1">
      <c r="A430" s="1"/>
      <c r="C430" s="3"/>
      <c r="D430" s="3"/>
      <c r="E430" s="3"/>
      <c r="F430" s="3"/>
      <c r="G430" s="3"/>
    </row>
    <row r="431" spans="1:7" hidden="1">
      <c r="A431" s="1"/>
      <c r="C431" s="3"/>
      <c r="D431" s="3"/>
      <c r="E431" s="3"/>
      <c r="F431" s="3"/>
      <c r="G431" s="3"/>
    </row>
    <row r="432" spans="1:7" hidden="1">
      <c r="A432" s="1"/>
      <c r="C432" s="3"/>
      <c r="D432" s="3"/>
      <c r="E432" s="3"/>
      <c r="F432" s="3"/>
      <c r="G432" s="3"/>
    </row>
    <row r="433" spans="1:7" hidden="1">
      <c r="A433" s="1"/>
      <c r="C433" s="3"/>
      <c r="D433" s="3"/>
      <c r="E433" s="3"/>
      <c r="F433" s="3"/>
      <c r="G433" s="3"/>
    </row>
    <row r="434" spans="1:7" hidden="1">
      <c r="A434" s="1"/>
      <c r="C434" s="3"/>
      <c r="D434" s="3"/>
      <c r="E434" s="3"/>
      <c r="F434" s="3"/>
      <c r="G434" s="3"/>
    </row>
    <row r="435" spans="1:7" hidden="1">
      <c r="A435" s="1"/>
      <c r="C435" s="3"/>
      <c r="D435" s="3"/>
      <c r="E435" s="3"/>
      <c r="F435" s="3"/>
      <c r="G435" s="3"/>
    </row>
    <row r="436" spans="1:7" hidden="1">
      <c r="A436" s="1"/>
      <c r="C436" s="3"/>
      <c r="D436" s="3"/>
      <c r="E436" s="3"/>
      <c r="F436" s="3"/>
      <c r="G436" s="3"/>
    </row>
    <row r="437" spans="1:7" hidden="1">
      <c r="A437" s="1"/>
      <c r="C437" s="3"/>
      <c r="D437" s="3"/>
      <c r="E437" s="3"/>
      <c r="F437" s="3"/>
      <c r="G437" s="3"/>
    </row>
    <row r="438" spans="1:7" hidden="1">
      <c r="A438" s="1"/>
      <c r="C438" s="3"/>
      <c r="D438" s="3"/>
      <c r="E438" s="3"/>
      <c r="F438" s="3"/>
      <c r="G438" s="3"/>
    </row>
    <row r="439" spans="1:7" hidden="1">
      <c r="A439" s="1"/>
      <c r="C439" s="3"/>
      <c r="D439" s="3"/>
      <c r="E439" s="3"/>
      <c r="F439" s="3"/>
      <c r="G439" s="3"/>
    </row>
    <row r="440" spans="1:7" hidden="1">
      <c r="A440" s="1"/>
      <c r="C440" s="3"/>
      <c r="D440" s="3"/>
      <c r="E440" s="3"/>
      <c r="F440" s="3"/>
      <c r="G440" s="3"/>
    </row>
    <row r="441" spans="1:7" hidden="1">
      <c r="A441" s="1"/>
      <c r="C441" s="3"/>
      <c r="D441" s="3"/>
      <c r="E441" s="3"/>
      <c r="F441" s="3"/>
      <c r="G441" s="3"/>
    </row>
    <row r="442" spans="1:7" hidden="1">
      <c r="A442" s="1"/>
      <c r="C442" s="3"/>
      <c r="D442" s="3"/>
      <c r="E442" s="3"/>
      <c r="F442" s="3"/>
      <c r="G442" s="3"/>
    </row>
    <row r="443" spans="1:7" hidden="1">
      <c r="A443" s="1"/>
      <c r="C443" s="3"/>
      <c r="D443" s="3"/>
      <c r="E443" s="3"/>
      <c r="F443" s="3"/>
      <c r="G443" s="3"/>
    </row>
    <row r="444" spans="1:7" hidden="1">
      <c r="A444" s="1"/>
      <c r="C444" s="3"/>
      <c r="D444" s="3"/>
      <c r="E444" s="3"/>
      <c r="F444" s="3"/>
      <c r="G444" s="3"/>
    </row>
    <row r="445" spans="1:7" hidden="1">
      <c r="A445" s="1"/>
      <c r="C445" s="3"/>
      <c r="D445" s="3"/>
      <c r="E445" s="3"/>
      <c r="F445" s="3"/>
      <c r="G445" s="3"/>
    </row>
    <row r="446" spans="1:7" hidden="1">
      <c r="A446" s="1"/>
      <c r="C446" s="3"/>
      <c r="D446" s="3"/>
      <c r="E446" s="3"/>
      <c r="F446" s="3"/>
      <c r="G446" s="3"/>
    </row>
    <row r="447" spans="1:7" hidden="1">
      <c r="A447" s="1"/>
      <c r="C447" s="3"/>
      <c r="D447" s="3"/>
      <c r="E447" s="3"/>
      <c r="F447" s="3"/>
      <c r="G447" s="3"/>
    </row>
    <row r="448" spans="1:7" hidden="1">
      <c r="A448" s="1"/>
      <c r="C448" s="3"/>
      <c r="D448" s="3"/>
      <c r="E448" s="3"/>
      <c r="F448" s="3"/>
      <c r="G448" s="3"/>
    </row>
    <row r="449" spans="1:7" hidden="1">
      <c r="A449" s="1"/>
      <c r="C449" s="3"/>
      <c r="D449" s="3"/>
      <c r="E449" s="3"/>
      <c r="F449" s="3"/>
      <c r="G449" s="3"/>
    </row>
    <row r="450" spans="1:7" hidden="1">
      <c r="A450" s="1"/>
      <c r="C450" s="3"/>
      <c r="D450" s="3"/>
      <c r="E450" s="3"/>
      <c r="F450" s="3"/>
      <c r="G450" s="3"/>
    </row>
    <row r="451" spans="1:7" hidden="1">
      <c r="A451" s="1"/>
      <c r="C451" s="3"/>
      <c r="D451" s="3"/>
      <c r="E451" s="3"/>
      <c r="F451" s="3"/>
      <c r="G451" s="3"/>
    </row>
    <row r="452" spans="1:7" hidden="1">
      <c r="A452" s="1"/>
      <c r="C452" s="3"/>
      <c r="D452" s="3"/>
      <c r="E452" s="3"/>
      <c r="F452" s="3"/>
      <c r="G452" s="3"/>
    </row>
    <row r="453" spans="1:7" hidden="1">
      <c r="A453" s="1"/>
      <c r="C453" s="3"/>
      <c r="D453" s="3"/>
      <c r="E453" s="3"/>
      <c r="F453" s="3"/>
      <c r="G453" s="3"/>
    </row>
    <row r="454" spans="1:7" hidden="1">
      <c r="A454" s="1"/>
      <c r="C454" s="3"/>
      <c r="D454" s="3"/>
      <c r="E454" s="3"/>
      <c r="F454" s="3"/>
      <c r="G454" s="3"/>
    </row>
    <row r="455" spans="1:7" hidden="1">
      <c r="A455" s="1"/>
      <c r="C455" s="3"/>
      <c r="D455" s="3"/>
      <c r="E455" s="3"/>
      <c r="F455" s="3"/>
      <c r="G455" s="3"/>
    </row>
    <row r="456" spans="1:7" hidden="1">
      <c r="A456" s="1"/>
      <c r="C456" s="3"/>
      <c r="D456" s="3"/>
      <c r="E456" s="3"/>
      <c r="F456" s="3"/>
      <c r="G456" s="3"/>
    </row>
    <row r="457" spans="1:7" hidden="1">
      <c r="A457" s="1"/>
      <c r="C457" s="3"/>
      <c r="D457" s="3"/>
      <c r="E457" s="3"/>
      <c r="F457" s="3"/>
      <c r="G457" s="3"/>
    </row>
    <row r="458" spans="1:7" hidden="1">
      <c r="A458" s="1"/>
      <c r="C458" s="3"/>
      <c r="D458" s="3"/>
      <c r="E458" s="3"/>
      <c r="F458" s="3"/>
      <c r="G458" s="3"/>
    </row>
    <row r="459" spans="1:7" hidden="1">
      <c r="A459" s="1"/>
      <c r="C459" s="3"/>
      <c r="D459" s="3"/>
      <c r="E459" s="3"/>
      <c r="F459" s="3"/>
      <c r="G459" s="3"/>
    </row>
    <row r="460" spans="1:7" hidden="1">
      <c r="A460" s="1"/>
      <c r="C460" s="3"/>
      <c r="D460" s="3"/>
      <c r="E460" s="3"/>
      <c r="F460" s="3"/>
      <c r="G460" s="3"/>
    </row>
    <row r="461" spans="1:7" hidden="1">
      <c r="A461" s="1"/>
      <c r="C461" s="3"/>
      <c r="D461" s="3"/>
      <c r="E461" s="3"/>
      <c r="F461" s="3"/>
      <c r="G461" s="3"/>
    </row>
    <row r="462" spans="1:7" hidden="1">
      <c r="A462" s="1"/>
      <c r="C462" s="3"/>
      <c r="D462" s="3"/>
      <c r="E462" s="3"/>
      <c r="F462" s="3"/>
      <c r="G462" s="3"/>
    </row>
    <row r="463" spans="1:7" hidden="1">
      <c r="A463" s="1"/>
      <c r="C463" s="3"/>
      <c r="D463" s="3"/>
      <c r="E463" s="3"/>
      <c r="F463" s="3"/>
      <c r="G463" s="3"/>
    </row>
    <row r="464" spans="1:7" hidden="1">
      <c r="A464" s="1"/>
      <c r="C464" s="3"/>
      <c r="D464" s="3"/>
      <c r="E464" s="3"/>
      <c r="F464" s="3"/>
      <c r="G464" s="3"/>
    </row>
    <row r="465" spans="1:7" hidden="1">
      <c r="A465" s="1"/>
      <c r="C465" s="3"/>
      <c r="D465" s="3"/>
      <c r="E465" s="3"/>
      <c r="F465" s="3"/>
      <c r="G465" s="3"/>
    </row>
    <row r="466" spans="1:7" hidden="1">
      <c r="A466" s="1"/>
      <c r="C466" s="3"/>
      <c r="D466" s="3"/>
      <c r="E466" s="3"/>
      <c r="F466" s="3"/>
      <c r="G466" s="3"/>
    </row>
    <row r="467" spans="1:7" hidden="1">
      <c r="A467" s="1"/>
      <c r="C467" s="3"/>
      <c r="D467" s="3"/>
      <c r="E467" s="3"/>
      <c r="F467" s="3"/>
      <c r="G467" s="3"/>
    </row>
    <row r="468" spans="1:7" hidden="1">
      <c r="A468" s="1"/>
      <c r="C468" s="3"/>
      <c r="D468" s="3"/>
      <c r="E468" s="3"/>
      <c r="F468" s="3"/>
      <c r="G468" s="3"/>
    </row>
    <row r="469" spans="1:7" hidden="1">
      <c r="A469" s="1"/>
      <c r="C469" s="3"/>
      <c r="D469" s="3"/>
      <c r="E469" s="3"/>
      <c r="F469" s="3"/>
      <c r="G469" s="3"/>
    </row>
    <row r="470" spans="1:7" hidden="1">
      <c r="A470" s="1"/>
      <c r="C470" s="3"/>
      <c r="D470" s="3"/>
      <c r="E470" s="3"/>
      <c r="F470" s="3"/>
      <c r="G470" s="3"/>
    </row>
    <row r="471" spans="1:7" hidden="1">
      <c r="A471" s="1"/>
      <c r="C471" s="3"/>
      <c r="D471" s="3"/>
      <c r="E471" s="3"/>
      <c r="F471" s="3"/>
      <c r="G471" s="3"/>
    </row>
    <row r="472" spans="1:7" hidden="1">
      <c r="A472" s="1"/>
      <c r="C472" s="3"/>
      <c r="D472" s="3"/>
      <c r="E472" s="3"/>
      <c r="F472" s="3"/>
      <c r="G472" s="3"/>
    </row>
    <row r="473" spans="1:7" hidden="1">
      <c r="A473" s="1"/>
      <c r="C473" s="3"/>
      <c r="D473" s="3"/>
      <c r="E473" s="3"/>
      <c r="F473" s="3"/>
      <c r="G473" s="3"/>
    </row>
    <row r="474" spans="1:7" hidden="1">
      <c r="A474" s="1"/>
      <c r="C474" s="3"/>
      <c r="D474" s="3"/>
      <c r="E474" s="3"/>
      <c r="F474" s="3"/>
      <c r="G474" s="3"/>
    </row>
    <row r="475" spans="1:7" hidden="1">
      <c r="A475" s="1"/>
      <c r="C475" s="3"/>
      <c r="D475" s="3"/>
      <c r="E475" s="3"/>
      <c r="F475" s="3"/>
      <c r="G475" s="3"/>
    </row>
    <row r="476" spans="1:7" hidden="1">
      <c r="A476" s="1"/>
      <c r="C476" s="3"/>
      <c r="D476" s="3"/>
      <c r="E476" s="3"/>
      <c r="F476" s="3"/>
      <c r="G476" s="3"/>
    </row>
    <row r="477" spans="1:7" hidden="1">
      <c r="A477" s="1"/>
      <c r="C477" s="3"/>
      <c r="D477" s="3"/>
      <c r="E477" s="3"/>
      <c r="F477" s="3"/>
      <c r="G477" s="3"/>
    </row>
    <row r="478" spans="1:7" hidden="1">
      <c r="A478" s="1"/>
      <c r="C478" s="3"/>
      <c r="D478" s="3"/>
      <c r="E478" s="3"/>
      <c r="F478" s="3"/>
      <c r="G478" s="3"/>
    </row>
    <row r="479" spans="1:7" hidden="1">
      <c r="A479" s="1"/>
      <c r="C479" s="3"/>
      <c r="D479" s="3"/>
      <c r="E479" s="3"/>
      <c r="F479" s="3"/>
      <c r="G479" s="3"/>
    </row>
    <row r="480" spans="1:7" hidden="1">
      <c r="A480" s="1"/>
      <c r="C480" s="3"/>
      <c r="D480" s="3"/>
      <c r="E480" s="3"/>
      <c r="F480" s="3"/>
      <c r="G480" s="3"/>
    </row>
    <row r="481" spans="1:7" hidden="1">
      <c r="A481" s="1"/>
      <c r="C481" s="3"/>
      <c r="D481" s="3"/>
      <c r="E481" s="3"/>
      <c r="F481" s="3"/>
      <c r="G481" s="3"/>
    </row>
    <row r="482" spans="1:7" hidden="1">
      <c r="A482" s="1"/>
      <c r="C482" s="3"/>
      <c r="D482" s="3"/>
      <c r="E482" s="3"/>
      <c r="F482" s="3"/>
      <c r="G482" s="3"/>
    </row>
    <row r="483" spans="1:7" hidden="1">
      <c r="A483" s="1"/>
      <c r="C483" s="3"/>
      <c r="D483" s="3"/>
      <c r="E483" s="3"/>
      <c r="F483" s="3"/>
      <c r="G483" s="3"/>
    </row>
    <row r="484" spans="1:7" hidden="1">
      <c r="A484" s="1"/>
      <c r="C484" s="3"/>
      <c r="D484" s="3"/>
      <c r="E484" s="3"/>
      <c r="F484" s="3"/>
      <c r="G484" s="3"/>
    </row>
    <row r="485" spans="1:7" hidden="1">
      <c r="A485" s="1"/>
      <c r="C485" s="3"/>
      <c r="D485" s="3"/>
      <c r="E485" s="3"/>
      <c r="F485" s="3"/>
      <c r="G485" s="3"/>
    </row>
    <row r="486" spans="1:7" hidden="1">
      <c r="A486" s="1"/>
      <c r="C486" s="3"/>
      <c r="D486" s="3"/>
      <c r="E486" s="3"/>
      <c r="F486" s="3"/>
      <c r="G486" s="3"/>
    </row>
    <row r="487" spans="1:7" hidden="1">
      <c r="A487" s="1"/>
      <c r="C487" s="3"/>
      <c r="D487" s="3"/>
      <c r="E487" s="3"/>
      <c r="F487" s="3"/>
      <c r="G487" s="3"/>
    </row>
    <row r="488" spans="1:7" hidden="1">
      <c r="A488" s="1"/>
      <c r="C488" s="3"/>
      <c r="D488" s="3"/>
      <c r="E488" s="3"/>
      <c r="F488" s="3"/>
      <c r="G488" s="3"/>
    </row>
    <row r="489" spans="1:7" hidden="1">
      <c r="A489" s="1"/>
      <c r="C489" s="3"/>
      <c r="D489" s="3"/>
      <c r="E489" s="3"/>
      <c r="F489" s="3"/>
      <c r="G489" s="3"/>
    </row>
    <row r="490" spans="1:7" hidden="1">
      <c r="A490" s="1"/>
      <c r="C490" s="3"/>
      <c r="D490" s="3"/>
      <c r="E490" s="3"/>
      <c r="F490" s="3"/>
      <c r="G490" s="3"/>
    </row>
    <row r="491" spans="1:7" hidden="1">
      <c r="A491" s="1"/>
      <c r="C491" s="3"/>
      <c r="D491" s="3"/>
      <c r="E491" s="3"/>
      <c r="F491" s="3"/>
      <c r="G491" s="3"/>
    </row>
    <row r="492" spans="1:7" hidden="1">
      <c r="A492" s="1"/>
      <c r="C492" s="3"/>
      <c r="D492" s="3"/>
      <c r="E492" s="3"/>
      <c r="F492" s="3"/>
      <c r="G492" s="3"/>
    </row>
    <row r="493" spans="1:7" hidden="1">
      <c r="A493" s="1"/>
      <c r="C493" s="3"/>
      <c r="D493" s="3"/>
      <c r="E493" s="3"/>
      <c r="F493" s="3"/>
      <c r="G493" s="3"/>
    </row>
    <row r="494" spans="1:7" hidden="1">
      <c r="A494" s="1"/>
      <c r="C494" s="3"/>
      <c r="D494" s="3"/>
      <c r="E494" s="3"/>
      <c r="F494" s="3"/>
      <c r="G494" s="3"/>
    </row>
    <row r="495" spans="1:7" hidden="1">
      <c r="A495" s="1"/>
      <c r="C495" s="3"/>
      <c r="D495" s="3"/>
      <c r="E495" s="3"/>
      <c r="F495" s="3"/>
      <c r="G495" s="3"/>
    </row>
    <row r="496" spans="1:7" hidden="1">
      <c r="A496" s="1"/>
      <c r="C496" s="3"/>
      <c r="D496" s="3"/>
      <c r="E496" s="3"/>
      <c r="F496" s="3"/>
      <c r="G496" s="3"/>
    </row>
    <row r="497" spans="1:7" hidden="1">
      <c r="A497" s="1"/>
      <c r="C497" s="3"/>
      <c r="D497" s="3"/>
      <c r="E497" s="3"/>
      <c r="F497" s="3"/>
      <c r="G497" s="3"/>
    </row>
    <row r="498" spans="1:7" hidden="1">
      <c r="A498" s="1"/>
      <c r="C498" s="3"/>
      <c r="D498" s="3"/>
      <c r="E498" s="3"/>
      <c r="F498" s="3"/>
      <c r="G498" s="3"/>
    </row>
    <row r="499" spans="1:7" hidden="1">
      <c r="A499" s="1"/>
      <c r="C499" s="3"/>
      <c r="D499" s="3"/>
      <c r="E499" s="3"/>
      <c r="F499" s="3"/>
      <c r="G499" s="3"/>
    </row>
    <row r="500" spans="1:7" hidden="1">
      <c r="A500" s="1"/>
      <c r="C500" s="3"/>
      <c r="D500" s="3"/>
      <c r="E500" s="3"/>
      <c r="F500" s="3"/>
      <c r="G500" s="3"/>
    </row>
    <row r="501" spans="1:7" hidden="1">
      <c r="A501" s="1"/>
      <c r="C501" s="3"/>
      <c r="D501" s="3"/>
      <c r="E501" s="3"/>
      <c r="F501" s="3"/>
      <c r="G501" s="3"/>
    </row>
    <row r="502" spans="1:7" hidden="1">
      <c r="A502" s="1"/>
      <c r="C502" s="3"/>
      <c r="D502" s="3"/>
      <c r="E502" s="3"/>
      <c r="F502" s="3"/>
      <c r="G502" s="3"/>
    </row>
    <row r="503" spans="1:7" hidden="1">
      <c r="A503" s="1"/>
      <c r="C503" s="3"/>
      <c r="D503" s="3"/>
      <c r="E503" s="3"/>
      <c r="F503" s="3"/>
      <c r="G503" s="3"/>
    </row>
    <row r="504" spans="1:7" hidden="1">
      <c r="A504" s="1"/>
      <c r="C504" s="3"/>
      <c r="D504" s="3"/>
      <c r="E504" s="3"/>
      <c r="F504" s="3"/>
      <c r="G504" s="3"/>
    </row>
    <row r="505" spans="1:7" hidden="1">
      <c r="A505" s="1"/>
      <c r="C505" s="3"/>
      <c r="D505" s="3"/>
      <c r="E505" s="3"/>
      <c r="F505" s="3"/>
      <c r="G505" s="3"/>
    </row>
    <row r="506" spans="1:7" hidden="1">
      <c r="A506" s="1"/>
      <c r="C506" s="3"/>
      <c r="D506" s="3"/>
      <c r="E506" s="3"/>
      <c r="F506" s="3"/>
      <c r="G506" s="3"/>
    </row>
    <row r="507" spans="1:7" hidden="1">
      <c r="A507" s="1"/>
      <c r="C507" s="3"/>
      <c r="D507" s="3"/>
      <c r="E507" s="3"/>
      <c r="F507" s="3"/>
      <c r="G507" s="3"/>
    </row>
    <row r="508" spans="1:7" hidden="1">
      <c r="A508" s="1"/>
      <c r="C508" s="3"/>
      <c r="D508" s="3"/>
      <c r="E508" s="3"/>
      <c r="F508" s="3"/>
      <c r="G508" s="3"/>
    </row>
    <row r="509" spans="1:7" hidden="1">
      <c r="A509" s="1"/>
      <c r="C509" s="3"/>
      <c r="D509" s="3"/>
      <c r="E509" s="3"/>
      <c r="F509" s="3"/>
      <c r="G509" s="3"/>
    </row>
    <row r="510" spans="1:7" hidden="1">
      <c r="A510" s="1"/>
      <c r="C510" s="3"/>
      <c r="D510" s="3"/>
      <c r="E510" s="3"/>
      <c r="F510" s="3"/>
      <c r="G510" s="3"/>
    </row>
    <row r="511" spans="1:7" hidden="1">
      <c r="A511" s="1"/>
      <c r="C511" s="3"/>
      <c r="D511" s="3"/>
      <c r="E511" s="3"/>
      <c r="F511" s="3"/>
      <c r="G511" s="3"/>
    </row>
    <row r="512" spans="1:7" hidden="1">
      <c r="A512" s="1"/>
      <c r="C512" s="3"/>
      <c r="D512" s="3"/>
      <c r="E512" s="3"/>
      <c r="F512" s="3"/>
      <c r="G512" s="3"/>
    </row>
    <row r="513" spans="1:7" hidden="1">
      <c r="A513" s="1"/>
      <c r="C513" s="3"/>
      <c r="D513" s="3"/>
      <c r="E513" s="3"/>
      <c r="F513" s="3"/>
      <c r="G513" s="3"/>
    </row>
    <row r="514" spans="1:7" hidden="1">
      <c r="A514" s="1"/>
      <c r="C514" s="3"/>
      <c r="D514" s="3"/>
      <c r="E514" s="3"/>
      <c r="F514" s="3"/>
      <c r="G514" s="3"/>
    </row>
    <row r="515" spans="1:7" hidden="1">
      <c r="A515" s="1"/>
      <c r="C515" s="3"/>
      <c r="D515" s="3"/>
      <c r="E515" s="3"/>
      <c r="F515" s="3"/>
      <c r="G515" s="3"/>
    </row>
    <row r="516" spans="1:7" hidden="1">
      <c r="A516" s="1"/>
      <c r="C516" s="3"/>
      <c r="D516" s="3"/>
      <c r="E516" s="3"/>
      <c r="F516" s="3"/>
      <c r="G516" s="3"/>
    </row>
    <row r="517" spans="1:7" hidden="1">
      <c r="A517" s="1"/>
      <c r="C517" s="3"/>
      <c r="D517" s="3"/>
      <c r="E517" s="3"/>
      <c r="F517" s="3"/>
      <c r="G517" s="3"/>
    </row>
    <row r="518" spans="1:7" hidden="1">
      <c r="A518" s="1"/>
      <c r="C518" s="3"/>
      <c r="D518" s="3"/>
      <c r="E518" s="3"/>
      <c r="F518" s="3"/>
      <c r="G518" s="3"/>
    </row>
    <row r="519" spans="1:7" hidden="1">
      <c r="A519" s="1"/>
      <c r="C519" s="3"/>
      <c r="D519" s="3"/>
      <c r="E519" s="3"/>
      <c r="F519" s="3"/>
      <c r="G519" s="3"/>
    </row>
    <row r="520" spans="1:7" hidden="1">
      <c r="A520" s="1"/>
      <c r="C520" s="3"/>
      <c r="D520" s="3"/>
      <c r="E520" s="3"/>
      <c r="F520" s="3"/>
      <c r="G520" s="3"/>
    </row>
    <row r="521" spans="1:7" hidden="1">
      <c r="A521" s="1"/>
      <c r="C521" s="3"/>
      <c r="D521" s="3"/>
      <c r="E521" s="3"/>
      <c r="F521" s="3"/>
      <c r="G521" s="3"/>
    </row>
    <row r="522" spans="1:7" hidden="1">
      <c r="A522" s="1"/>
      <c r="C522" s="3"/>
      <c r="D522" s="3"/>
      <c r="E522" s="3"/>
      <c r="F522" s="3"/>
      <c r="G522" s="3"/>
    </row>
    <row r="523" spans="1:7" hidden="1">
      <c r="A523" s="1"/>
      <c r="C523" s="3"/>
      <c r="D523" s="3"/>
      <c r="E523" s="3"/>
      <c r="F523" s="3"/>
      <c r="G523" s="3"/>
    </row>
    <row r="524" spans="1:7" hidden="1">
      <c r="A524" s="1"/>
      <c r="C524" s="3"/>
      <c r="D524" s="3"/>
      <c r="E524" s="3"/>
      <c r="F524" s="3"/>
      <c r="G524" s="3"/>
    </row>
    <row r="525" spans="1:7" hidden="1">
      <c r="A525" s="1"/>
      <c r="C525" s="3"/>
      <c r="D525" s="3"/>
      <c r="E525" s="3"/>
      <c r="F525" s="3"/>
      <c r="G525" s="3"/>
    </row>
    <row r="526" spans="1:7" hidden="1">
      <c r="A526" s="1"/>
      <c r="C526" s="3"/>
      <c r="D526" s="3"/>
      <c r="E526" s="3"/>
      <c r="F526" s="3"/>
      <c r="G526" s="3"/>
    </row>
    <row r="527" spans="1:7" hidden="1">
      <c r="A527" s="1"/>
      <c r="C527" s="3"/>
      <c r="D527" s="3"/>
      <c r="E527" s="3"/>
      <c r="F527" s="3"/>
      <c r="G527" s="3"/>
    </row>
    <row r="528" spans="1:7" hidden="1">
      <c r="A528" s="1"/>
      <c r="C528" s="3"/>
      <c r="D528" s="3"/>
      <c r="E528" s="3"/>
      <c r="F528" s="3"/>
      <c r="G528" s="3"/>
    </row>
    <row r="529" spans="1:7" hidden="1">
      <c r="A529" s="1"/>
      <c r="C529" s="3"/>
      <c r="D529" s="3"/>
      <c r="E529" s="3"/>
      <c r="F529" s="3"/>
      <c r="G529" s="3"/>
    </row>
    <row r="530" spans="1:7" hidden="1">
      <c r="A530" s="1"/>
      <c r="C530" s="3"/>
      <c r="D530" s="3"/>
      <c r="E530" s="3"/>
      <c r="F530" s="3"/>
      <c r="G530" s="3"/>
    </row>
    <row r="531" spans="1:7" hidden="1">
      <c r="A531" s="1"/>
      <c r="C531" s="3"/>
      <c r="D531" s="3"/>
      <c r="E531" s="3"/>
      <c r="F531" s="3"/>
      <c r="G531" s="3"/>
    </row>
    <row r="532" spans="1:7" hidden="1">
      <c r="A532" s="1"/>
      <c r="C532" s="3"/>
      <c r="D532" s="3"/>
      <c r="E532" s="3"/>
      <c r="F532" s="3"/>
      <c r="G532" s="3"/>
    </row>
    <row r="533" spans="1:7" hidden="1">
      <c r="A533" s="1"/>
      <c r="C533" s="3"/>
      <c r="D533" s="3"/>
      <c r="E533" s="3"/>
      <c r="F533" s="3"/>
      <c r="G533" s="3"/>
    </row>
    <row r="534" spans="1:7" hidden="1">
      <c r="A534" s="1"/>
      <c r="C534" s="3"/>
      <c r="D534" s="3"/>
      <c r="E534" s="3"/>
      <c r="F534" s="3"/>
      <c r="G534" s="3"/>
    </row>
    <row r="535" spans="1:7" hidden="1">
      <c r="A535" s="1"/>
      <c r="C535" s="3"/>
      <c r="D535" s="3"/>
      <c r="E535" s="3"/>
      <c r="F535" s="3"/>
      <c r="G535" s="3"/>
    </row>
    <row r="536" spans="1:7" hidden="1">
      <c r="A536" s="1"/>
      <c r="C536" s="3"/>
      <c r="D536" s="3"/>
      <c r="E536" s="3"/>
      <c r="F536" s="3"/>
      <c r="G536" s="3"/>
    </row>
    <row r="537" spans="1:7" hidden="1">
      <c r="A537" s="1"/>
      <c r="C537" s="3"/>
      <c r="D537" s="3"/>
      <c r="E537" s="3"/>
      <c r="F537" s="3"/>
      <c r="G537" s="3"/>
    </row>
    <row r="538" spans="1:7" hidden="1">
      <c r="A538" s="1"/>
      <c r="C538" s="3"/>
      <c r="D538" s="3"/>
      <c r="E538" s="3"/>
      <c r="F538" s="3"/>
      <c r="G538" s="3"/>
    </row>
    <row r="539" spans="1:7" hidden="1">
      <c r="A539" s="1"/>
      <c r="C539" s="3"/>
      <c r="D539" s="3"/>
      <c r="E539" s="3"/>
      <c r="F539" s="3"/>
      <c r="G539" s="3"/>
    </row>
    <row r="540" spans="1:7" hidden="1">
      <c r="A540" s="1"/>
      <c r="C540" s="3"/>
      <c r="D540" s="3"/>
      <c r="E540" s="3"/>
      <c r="F540" s="3"/>
      <c r="G540" s="3"/>
    </row>
    <row r="541" spans="1:7" hidden="1">
      <c r="A541" s="1"/>
      <c r="C541" s="3"/>
      <c r="D541" s="3"/>
      <c r="E541" s="3"/>
      <c r="F541" s="3"/>
      <c r="G541" s="3"/>
    </row>
    <row r="542" spans="1:7" hidden="1">
      <c r="A542" s="1"/>
      <c r="C542" s="3"/>
      <c r="D542" s="3"/>
      <c r="E542" s="3"/>
      <c r="F542" s="3"/>
      <c r="G542" s="3"/>
    </row>
    <row r="543" spans="1:7" hidden="1">
      <c r="A543" s="1"/>
      <c r="C543" s="3"/>
      <c r="D543" s="3"/>
      <c r="E543" s="3"/>
      <c r="F543" s="3"/>
      <c r="G543" s="3"/>
    </row>
    <row r="544" spans="1:7" hidden="1">
      <c r="A544" s="1"/>
      <c r="C544" s="3"/>
      <c r="D544" s="3"/>
      <c r="E544" s="3"/>
      <c r="F544" s="3"/>
      <c r="G544" s="3"/>
    </row>
    <row r="545" spans="1:7" hidden="1">
      <c r="A545" s="1"/>
      <c r="C545" s="3"/>
      <c r="D545" s="3"/>
      <c r="E545" s="3"/>
      <c r="F545" s="3"/>
      <c r="G545" s="3"/>
    </row>
    <row r="546" spans="1:7" hidden="1">
      <c r="A546" s="1"/>
      <c r="C546" s="3"/>
      <c r="D546" s="3"/>
      <c r="E546" s="3"/>
      <c r="F546" s="3"/>
      <c r="G546" s="3"/>
    </row>
    <row r="547" spans="1:7" hidden="1">
      <c r="A547" s="1"/>
      <c r="C547" s="3"/>
      <c r="D547" s="3"/>
      <c r="E547" s="3"/>
      <c r="F547" s="3"/>
      <c r="G547" s="3"/>
    </row>
    <row r="548" spans="1:7" hidden="1">
      <c r="A548" s="1"/>
      <c r="C548" s="3"/>
      <c r="D548" s="3"/>
      <c r="E548" s="3"/>
      <c r="F548" s="3"/>
      <c r="G548" s="3"/>
    </row>
    <row r="549" spans="1:7" hidden="1">
      <c r="A549" s="1"/>
      <c r="C549" s="3"/>
      <c r="D549" s="3"/>
      <c r="E549" s="3"/>
      <c r="F549" s="3"/>
      <c r="G549" s="3"/>
    </row>
    <row r="550" spans="1:7" hidden="1">
      <c r="A550" s="1"/>
      <c r="C550" s="3"/>
      <c r="D550" s="3"/>
      <c r="E550" s="3"/>
      <c r="F550" s="3"/>
      <c r="G550" s="3"/>
    </row>
    <row r="551" spans="1:7" hidden="1">
      <c r="A551" s="1"/>
      <c r="C551" s="3"/>
      <c r="D551" s="3"/>
      <c r="E551" s="3"/>
      <c r="F551" s="3"/>
      <c r="G551" s="3"/>
    </row>
    <row r="552" spans="1:7" hidden="1">
      <c r="A552" s="1"/>
      <c r="C552" s="3"/>
      <c r="D552" s="3"/>
      <c r="E552" s="3"/>
      <c r="F552" s="3"/>
      <c r="G552" s="3"/>
    </row>
    <row r="553" spans="1:7" hidden="1">
      <c r="A553" s="1"/>
      <c r="C553" s="3"/>
      <c r="D553" s="3"/>
      <c r="E553" s="3"/>
      <c r="F553" s="3"/>
      <c r="G553" s="3"/>
    </row>
    <row r="554" spans="1:7" hidden="1">
      <c r="A554" s="1"/>
      <c r="C554" s="3"/>
      <c r="D554" s="3"/>
      <c r="E554" s="3"/>
      <c r="F554" s="3"/>
      <c r="G554" s="3"/>
    </row>
    <row r="555" spans="1:7" hidden="1">
      <c r="A555" s="1"/>
      <c r="C555" s="3"/>
      <c r="D555" s="3"/>
      <c r="E555" s="3"/>
      <c r="F555" s="3"/>
      <c r="G555" s="3"/>
    </row>
    <row r="556" spans="1:7" hidden="1">
      <c r="A556" s="1"/>
      <c r="C556" s="3"/>
      <c r="D556" s="3"/>
      <c r="E556" s="3"/>
      <c r="F556" s="3"/>
      <c r="G556" s="3"/>
    </row>
    <row r="557" spans="1:7" hidden="1">
      <c r="A557" s="1"/>
      <c r="C557" s="3"/>
      <c r="D557" s="3"/>
      <c r="E557" s="3"/>
      <c r="F557" s="3"/>
      <c r="G557" s="3"/>
    </row>
    <row r="558" spans="1:7" hidden="1">
      <c r="A558" s="1"/>
      <c r="C558" s="3"/>
      <c r="D558" s="3"/>
      <c r="E558" s="3"/>
      <c r="F558" s="3"/>
      <c r="G558" s="3"/>
    </row>
    <row r="559" spans="1:7" hidden="1">
      <c r="A559" s="1"/>
      <c r="C559" s="3"/>
      <c r="D559" s="3"/>
      <c r="E559" s="3"/>
      <c r="F559" s="3"/>
      <c r="G559" s="3"/>
    </row>
    <row r="560" spans="1:7" hidden="1">
      <c r="A560" s="1"/>
      <c r="C560" s="3"/>
      <c r="D560" s="3"/>
      <c r="E560" s="3"/>
      <c r="F560" s="3"/>
      <c r="G560" s="3"/>
    </row>
    <row r="561" spans="1:7" hidden="1">
      <c r="A561" s="1"/>
      <c r="C561" s="3"/>
      <c r="D561" s="3"/>
      <c r="E561" s="3"/>
      <c r="F561" s="3"/>
      <c r="G561" s="3"/>
    </row>
    <row r="562" spans="1:7" hidden="1">
      <c r="A562" s="1"/>
      <c r="C562" s="3"/>
      <c r="D562" s="3"/>
      <c r="E562" s="3"/>
      <c r="F562" s="3"/>
      <c r="G562" s="3"/>
    </row>
    <row r="563" spans="1:7" hidden="1">
      <c r="A563" s="1"/>
      <c r="C563" s="3"/>
      <c r="D563" s="3"/>
      <c r="E563" s="3"/>
      <c r="F563" s="3"/>
      <c r="G563" s="3"/>
    </row>
    <row r="564" spans="1:7" hidden="1">
      <c r="A564" s="1"/>
      <c r="C564" s="3"/>
      <c r="D564" s="3"/>
      <c r="E564" s="3"/>
      <c r="F564" s="3"/>
      <c r="G564" s="3"/>
    </row>
    <row r="565" spans="1:7" hidden="1">
      <c r="A565" s="1"/>
      <c r="C565" s="3"/>
      <c r="D565" s="3"/>
      <c r="E565" s="3"/>
      <c r="F565" s="3"/>
      <c r="G565" s="3"/>
    </row>
    <row r="566" spans="1:7" hidden="1">
      <c r="A566" s="1"/>
      <c r="C566" s="3"/>
      <c r="D566" s="3"/>
      <c r="E566" s="3"/>
      <c r="F566" s="3"/>
      <c r="G566" s="3"/>
    </row>
    <row r="567" spans="1:7" hidden="1">
      <c r="A567" s="1"/>
      <c r="C567" s="3"/>
      <c r="D567" s="3"/>
      <c r="E567" s="3"/>
      <c r="F567" s="3"/>
      <c r="G567" s="3"/>
    </row>
    <row r="568" spans="1:7" hidden="1">
      <c r="A568" s="1"/>
      <c r="C568" s="3"/>
      <c r="D568" s="3"/>
      <c r="E568" s="3"/>
      <c r="F568" s="3"/>
      <c r="G568" s="3"/>
    </row>
    <row r="569" spans="1:7" hidden="1">
      <c r="A569" s="1"/>
      <c r="C569" s="3"/>
      <c r="D569" s="3"/>
      <c r="E569" s="3"/>
      <c r="F569" s="3"/>
      <c r="G569" s="3"/>
    </row>
    <row r="570" spans="1:7" hidden="1">
      <c r="A570" s="1"/>
      <c r="C570" s="3"/>
      <c r="D570" s="3"/>
      <c r="E570" s="3"/>
      <c r="F570" s="3"/>
      <c r="G570" s="3"/>
    </row>
    <row r="571" spans="1:7" hidden="1">
      <c r="A571" s="1"/>
      <c r="C571" s="3"/>
      <c r="D571" s="3"/>
      <c r="E571" s="3"/>
      <c r="F571" s="3"/>
      <c r="G571" s="3"/>
    </row>
    <row r="572" spans="1:7" hidden="1">
      <c r="A572" s="1"/>
      <c r="C572" s="3"/>
      <c r="D572" s="3"/>
      <c r="E572" s="3"/>
      <c r="F572" s="3"/>
      <c r="G572" s="3"/>
    </row>
    <row r="573" spans="1:7" hidden="1">
      <c r="A573" s="1"/>
      <c r="C573" s="3"/>
      <c r="D573" s="3"/>
      <c r="E573" s="3"/>
      <c r="F573" s="3"/>
      <c r="G573" s="3"/>
    </row>
    <row r="574" spans="1:7" hidden="1">
      <c r="A574" s="1"/>
      <c r="C574" s="3"/>
      <c r="D574" s="3"/>
      <c r="E574" s="3"/>
      <c r="F574" s="3"/>
      <c r="G574" s="3"/>
    </row>
    <row r="575" spans="1:7" hidden="1">
      <c r="A575" s="1"/>
      <c r="C575" s="3"/>
      <c r="D575" s="3"/>
      <c r="E575" s="3"/>
      <c r="F575" s="3"/>
      <c r="G575" s="3"/>
    </row>
    <row r="576" spans="1:7" hidden="1">
      <c r="A576" s="1"/>
      <c r="C576" s="3"/>
      <c r="D576" s="3"/>
      <c r="E576" s="3"/>
      <c r="F576" s="3"/>
      <c r="G576" s="3"/>
    </row>
    <row r="577" spans="1:7" hidden="1">
      <c r="A577" s="1"/>
      <c r="C577" s="3"/>
      <c r="D577" s="3"/>
      <c r="E577" s="3"/>
      <c r="F577" s="3"/>
      <c r="G577" s="3"/>
    </row>
    <row r="578" spans="1:7" hidden="1">
      <c r="A578" s="1"/>
      <c r="C578" s="3"/>
      <c r="D578" s="3"/>
      <c r="E578" s="3"/>
      <c r="F578" s="3"/>
      <c r="G578" s="3"/>
    </row>
    <row r="579" spans="1:7" hidden="1">
      <c r="A579" s="1"/>
      <c r="C579" s="3"/>
      <c r="D579" s="3"/>
      <c r="E579" s="3"/>
      <c r="F579" s="3"/>
      <c r="G579" s="3"/>
    </row>
    <row r="580" spans="1:7" hidden="1">
      <c r="A580" s="1"/>
      <c r="C580" s="3"/>
      <c r="D580" s="3"/>
      <c r="E580" s="3"/>
      <c r="F580" s="3"/>
      <c r="G580" s="3"/>
    </row>
    <row r="581" spans="1:7" hidden="1">
      <c r="A581" s="1"/>
      <c r="C581" s="3"/>
      <c r="D581" s="3"/>
      <c r="E581" s="3"/>
      <c r="F581" s="3"/>
      <c r="G581" s="3"/>
    </row>
    <row r="582" spans="1:7" hidden="1">
      <c r="A582" s="1"/>
      <c r="C582" s="3"/>
      <c r="D582" s="3"/>
      <c r="E582" s="3"/>
      <c r="F582" s="3"/>
      <c r="G582" s="3"/>
    </row>
    <row r="583" spans="1:7" hidden="1">
      <c r="A583" s="1"/>
      <c r="C583" s="3"/>
      <c r="D583" s="3"/>
      <c r="E583" s="3"/>
      <c r="F583" s="3"/>
      <c r="G583" s="3"/>
    </row>
    <row r="584" spans="1:7" hidden="1">
      <c r="A584" s="1"/>
      <c r="C584" s="3"/>
      <c r="D584" s="3"/>
      <c r="E584" s="3"/>
      <c r="F584" s="3"/>
      <c r="G584" s="3"/>
    </row>
    <row r="585" spans="1:7" hidden="1">
      <c r="A585" s="1"/>
      <c r="C585" s="3"/>
      <c r="D585" s="3"/>
      <c r="E585" s="3"/>
      <c r="F585" s="3"/>
      <c r="G585" s="3"/>
    </row>
    <row r="586" spans="1:7" hidden="1">
      <c r="A586" s="1"/>
      <c r="C586" s="3"/>
      <c r="D586" s="3"/>
      <c r="E586" s="3"/>
      <c r="F586" s="3"/>
      <c r="G586" s="3"/>
    </row>
    <row r="587" spans="1:7" hidden="1">
      <c r="A587" s="1"/>
      <c r="C587" s="3"/>
      <c r="D587" s="3"/>
      <c r="E587" s="3"/>
      <c r="F587" s="3"/>
      <c r="G587" s="3"/>
    </row>
    <row r="588" spans="1:7" hidden="1">
      <c r="A588" s="1"/>
      <c r="C588" s="3"/>
      <c r="D588" s="3"/>
      <c r="E588" s="3"/>
      <c r="F588" s="3"/>
      <c r="G588" s="3"/>
    </row>
    <row r="589" spans="1:7" hidden="1">
      <c r="A589" s="1"/>
      <c r="C589" s="3"/>
      <c r="D589" s="3"/>
      <c r="E589" s="3"/>
      <c r="F589" s="3"/>
      <c r="G589" s="3"/>
    </row>
    <row r="590" spans="1:7" hidden="1">
      <c r="A590" s="1"/>
      <c r="C590" s="3"/>
      <c r="D590" s="3"/>
      <c r="E590" s="3"/>
      <c r="F590" s="3"/>
      <c r="G590" s="3"/>
    </row>
    <row r="591" spans="1:7" hidden="1">
      <c r="A591" s="1"/>
      <c r="C591" s="3"/>
      <c r="D591" s="3"/>
      <c r="E591" s="3"/>
      <c r="F591" s="3"/>
      <c r="G591" s="3"/>
    </row>
    <row r="592" spans="1:7" hidden="1">
      <c r="A592" s="1"/>
      <c r="C592" s="3"/>
      <c r="D592" s="3"/>
      <c r="E592" s="3"/>
      <c r="F592" s="3"/>
      <c r="G592" s="3"/>
    </row>
    <row r="593" spans="1:7" hidden="1">
      <c r="A593" s="1"/>
      <c r="C593" s="3"/>
      <c r="D593" s="3"/>
      <c r="E593" s="3"/>
      <c r="F593" s="3"/>
      <c r="G593" s="3"/>
    </row>
    <row r="594" spans="1:7" hidden="1">
      <c r="A594" s="1"/>
      <c r="C594" s="3"/>
      <c r="D594" s="3"/>
      <c r="E594" s="3"/>
      <c r="F594" s="3"/>
      <c r="G594" s="3"/>
    </row>
    <row r="595" spans="1:7" hidden="1">
      <c r="A595" s="1"/>
      <c r="C595" s="3"/>
      <c r="D595" s="3"/>
      <c r="E595" s="3"/>
      <c r="F595" s="3"/>
      <c r="G595" s="3"/>
    </row>
    <row r="596" spans="1:7" hidden="1">
      <c r="A596" s="1"/>
      <c r="C596" s="3"/>
      <c r="D596" s="3"/>
      <c r="E596" s="3"/>
      <c r="F596" s="3"/>
      <c r="G596" s="3"/>
    </row>
    <row r="597" spans="1:7" hidden="1">
      <c r="A597" s="1"/>
      <c r="C597" s="3"/>
      <c r="D597" s="3"/>
      <c r="E597" s="3"/>
      <c r="F597" s="3"/>
      <c r="G597" s="3"/>
    </row>
    <row r="598" spans="1:7" hidden="1">
      <c r="A598" s="1"/>
      <c r="C598" s="3"/>
      <c r="D598" s="3"/>
      <c r="E598" s="3"/>
      <c r="F598" s="3"/>
      <c r="G598" s="3"/>
    </row>
    <row r="599" spans="1:7" hidden="1">
      <c r="A599" s="1"/>
      <c r="C599" s="3"/>
      <c r="D599" s="3"/>
      <c r="E599" s="3"/>
      <c r="F599" s="3"/>
      <c r="G599" s="3"/>
    </row>
    <row r="600" spans="1:7" hidden="1">
      <c r="A600" s="1"/>
      <c r="C600" s="3"/>
      <c r="D600" s="3"/>
      <c r="E600" s="3"/>
      <c r="F600" s="3"/>
      <c r="G600" s="3"/>
    </row>
    <row r="601" spans="1:7" hidden="1">
      <c r="A601" s="1"/>
      <c r="C601" s="3"/>
      <c r="D601" s="3"/>
      <c r="E601" s="3"/>
      <c r="F601" s="3"/>
      <c r="G601" s="3"/>
    </row>
    <row r="602" spans="1:7" hidden="1">
      <c r="A602" s="1"/>
      <c r="C602" s="3"/>
      <c r="D602" s="3"/>
      <c r="E602" s="3"/>
      <c r="F602" s="3"/>
      <c r="G602" s="3"/>
    </row>
    <row r="603" spans="1:7" hidden="1">
      <c r="A603" s="1"/>
      <c r="C603" s="3"/>
      <c r="D603" s="3"/>
      <c r="E603" s="3"/>
      <c r="F603" s="3"/>
      <c r="G603" s="3"/>
    </row>
    <row r="604" spans="1:7" hidden="1">
      <c r="A604" s="1"/>
      <c r="C604" s="3"/>
      <c r="D604" s="3"/>
      <c r="E604" s="3"/>
      <c r="F604" s="3"/>
      <c r="G604" s="3"/>
    </row>
    <row r="605" spans="1:7" hidden="1">
      <c r="A605" s="1"/>
      <c r="C605" s="3"/>
      <c r="D605" s="3"/>
      <c r="E605" s="3"/>
      <c r="F605" s="3"/>
      <c r="G605" s="3"/>
    </row>
    <row r="606" spans="1:7" hidden="1">
      <c r="A606" s="1"/>
      <c r="D606" s="16"/>
      <c r="F606" s="16"/>
    </row>
    <row r="607" spans="1:7" hidden="1">
      <c r="A607" s="1"/>
      <c r="D607" s="16"/>
      <c r="F607" s="16"/>
    </row>
    <row r="608" spans="1:7" hidden="1">
      <c r="A608" s="1"/>
      <c r="D608" s="16"/>
      <c r="F608" s="16"/>
    </row>
    <row r="609" spans="1:6" hidden="1">
      <c r="A609" s="1"/>
      <c r="D609" s="16"/>
      <c r="F609" s="16"/>
    </row>
    <row r="610" spans="1:6" hidden="1">
      <c r="A610" s="1"/>
      <c r="D610" s="16"/>
      <c r="F610" s="16"/>
    </row>
    <row r="611" spans="1:6" hidden="1">
      <c r="A611" s="1"/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2.85546875" style="2" customWidth="1"/>
    <col min="2" max="2" width="43" style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148</v>
      </c>
      <c r="B1" s="36" t="s" vm="1">
        <v>221</v>
      </c>
    </row>
    <row r="2" spans="1:5">
      <c r="A2" s="36" t="s">
        <v>147</v>
      </c>
      <c r="B2" s="36" t="s">
        <v>222</v>
      </c>
    </row>
    <row r="3" spans="1:5">
      <c r="A3" s="36" t="s">
        <v>149</v>
      </c>
      <c r="B3" s="36" t="s">
        <v>223</v>
      </c>
    </row>
    <row r="4" spans="1:5">
      <c r="A4" s="36" t="s">
        <v>150</v>
      </c>
      <c r="B4" s="36">
        <v>9454</v>
      </c>
    </row>
    <row r="5" spans="1:5" s="3" customFormat="1">
      <c r="A5" s="37" t="s">
        <v>119</v>
      </c>
      <c r="B5" s="42" t="s">
        <v>111</v>
      </c>
      <c r="C5" s="43" t="s">
        <v>110</v>
      </c>
    </row>
    <row r="6" spans="1:5" s="3" customFormat="1">
      <c r="A6" s="113" t="s">
        <v>3308</v>
      </c>
      <c r="B6" s="26" t="s">
        <v>201</v>
      </c>
      <c r="C6" s="13" t="s">
        <v>21</v>
      </c>
    </row>
    <row r="7" spans="1:5" s="4" customFormat="1" ht="20.25">
      <c r="A7" s="115" t="s">
        <v>3308</v>
      </c>
      <c r="B7" s="14" t="s">
        <v>0</v>
      </c>
      <c r="C7" s="15" t="s">
        <v>1</v>
      </c>
    </row>
    <row r="8" spans="1:5" s="4" customFormat="1" ht="20.25">
      <c r="A8" s="64" t="s">
        <v>3070</v>
      </c>
      <c r="B8" s="66">
        <v>20626.421305079853</v>
      </c>
      <c r="C8" s="117" t="s">
        <v>3308</v>
      </c>
    </row>
    <row r="9" spans="1:5">
      <c r="A9" s="63" t="s">
        <v>27</v>
      </c>
      <c r="B9" s="66">
        <v>7275.7993117021906</v>
      </c>
      <c r="C9" s="117" t="s">
        <v>3308</v>
      </c>
    </row>
    <row r="10" spans="1:5">
      <c r="A10" s="69" t="s">
        <v>3085</v>
      </c>
      <c r="B10" s="72">
        <v>4.7193432135689752</v>
      </c>
      <c r="C10" s="79">
        <v>45640</v>
      </c>
      <c r="D10" s="3"/>
      <c r="E10" s="3"/>
    </row>
    <row r="11" spans="1:5">
      <c r="A11" s="69" t="s">
        <v>3086</v>
      </c>
      <c r="B11" s="72">
        <v>43.72077771456118</v>
      </c>
      <c r="C11" s="79">
        <v>46772</v>
      </c>
      <c r="D11" s="3"/>
      <c r="E11" s="3"/>
    </row>
    <row r="12" spans="1:5">
      <c r="A12" s="69" t="s">
        <v>3283</v>
      </c>
      <c r="B12" s="72">
        <v>239.21586717561414</v>
      </c>
      <c r="C12" s="79">
        <v>46338</v>
      </c>
    </row>
    <row r="13" spans="1:5">
      <c r="A13" s="69" t="s">
        <v>1974</v>
      </c>
      <c r="B13" s="72">
        <v>26.901809113301692</v>
      </c>
      <c r="C13" s="79">
        <v>48274</v>
      </c>
      <c r="D13" s="3"/>
      <c r="E13" s="3"/>
    </row>
    <row r="14" spans="1:5">
      <c r="A14" s="69" t="s">
        <v>1975</v>
      </c>
      <c r="B14" s="72">
        <v>14.16250035982225</v>
      </c>
      <c r="C14" s="79">
        <v>48274</v>
      </c>
      <c r="D14" s="3"/>
      <c r="E14" s="3"/>
    </row>
    <row r="15" spans="1:5">
      <c r="A15" s="69" t="s">
        <v>3087</v>
      </c>
      <c r="B15" s="72">
        <v>6.3208595791155107</v>
      </c>
      <c r="C15" s="79">
        <v>46054</v>
      </c>
    </row>
    <row r="16" spans="1:5">
      <c r="A16" s="69" t="s">
        <v>1984</v>
      </c>
      <c r="B16" s="72">
        <v>108.69890498999999</v>
      </c>
      <c r="C16" s="79">
        <v>47969</v>
      </c>
    </row>
    <row r="17" spans="1:3">
      <c r="A17" s="69" t="s">
        <v>3088</v>
      </c>
      <c r="B17" s="72">
        <v>5.9212506874843758</v>
      </c>
      <c r="C17" s="79">
        <v>47209</v>
      </c>
    </row>
    <row r="18" spans="1:3">
      <c r="A18" s="69" t="s">
        <v>1986</v>
      </c>
      <c r="B18" s="72">
        <v>71.606941147393584</v>
      </c>
      <c r="C18" s="79">
        <v>48297</v>
      </c>
    </row>
    <row r="19" spans="1:3">
      <c r="A19" s="69" t="s">
        <v>1988</v>
      </c>
      <c r="B19" s="72">
        <v>62.146470000000001</v>
      </c>
      <c r="C19" s="79">
        <v>47118</v>
      </c>
    </row>
    <row r="20" spans="1:3">
      <c r="A20" s="69" t="s">
        <v>3089</v>
      </c>
      <c r="B20" s="72">
        <v>0.82866068999999998</v>
      </c>
      <c r="C20" s="79">
        <v>47907</v>
      </c>
    </row>
    <row r="21" spans="1:3">
      <c r="A21" s="69" t="s">
        <v>3090</v>
      </c>
      <c r="B21" s="72">
        <v>16.78746069</v>
      </c>
      <c r="C21" s="79">
        <v>47848</v>
      </c>
    </row>
    <row r="22" spans="1:3">
      <c r="A22" s="69" t="s">
        <v>3091</v>
      </c>
      <c r="B22" s="72">
        <v>0.7435712699999999</v>
      </c>
      <c r="C22" s="79">
        <v>47848</v>
      </c>
    </row>
    <row r="23" spans="1:3">
      <c r="A23" s="69" t="s">
        <v>3284</v>
      </c>
      <c r="B23" s="72">
        <v>551.41364936641719</v>
      </c>
      <c r="C23" s="79">
        <v>46022</v>
      </c>
    </row>
    <row r="24" spans="1:3">
      <c r="A24" s="69" t="s">
        <v>3092</v>
      </c>
      <c r="B24" s="72">
        <v>176.10271</v>
      </c>
      <c r="C24" s="79">
        <v>47969</v>
      </c>
    </row>
    <row r="25" spans="1:3">
      <c r="A25" s="69" t="s">
        <v>3093</v>
      </c>
      <c r="B25" s="72">
        <v>22.749674249733239</v>
      </c>
      <c r="C25" s="79">
        <v>47209</v>
      </c>
    </row>
    <row r="26" spans="1:3">
      <c r="A26" s="69" t="s">
        <v>3094</v>
      </c>
      <c r="B26" s="72">
        <v>62.142534139740327</v>
      </c>
      <c r="C26" s="79">
        <v>47308</v>
      </c>
    </row>
    <row r="27" spans="1:3">
      <c r="A27" s="69" t="s">
        <v>3095</v>
      </c>
      <c r="B27" s="72">
        <v>58.452847929647</v>
      </c>
      <c r="C27" s="79">
        <v>50770</v>
      </c>
    </row>
    <row r="28" spans="1:3">
      <c r="A28" s="69" t="s">
        <v>3096</v>
      </c>
      <c r="B28" s="72">
        <v>68.516670000000005</v>
      </c>
      <c r="C28" s="79">
        <v>48700</v>
      </c>
    </row>
    <row r="29" spans="1:3">
      <c r="A29" s="69" t="s">
        <v>3097</v>
      </c>
      <c r="B29" s="72">
        <v>120.72816</v>
      </c>
      <c r="C29" s="79">
        <v>50256</v>
      </c>
    </row>
    <row r="30" spans="1:3">
      <c r="A30" s="69" t="s">
        <v>3098</v>
      </c>
      <c r="B30" s="72">
        <v>734.15936999999997</v>
      </c>
      <c r="C30" s="79">
        <v>47938</v>
      </c>
    </row>
    <row r="31" spans="1:3">
      <c r="A31" s="69" t="s">
        <v>1994</v>
      </c>
      <c r="B31" s="72">
        <v>7.1880397539127037</v>
      </c>
      <c r="C31" s="79">
        <v>46752</v>
      </c>
    </row>
    <row r="32" spans="1:3">
      <c r="A32" s="69" t="s">
        <v>1995</v>
      </c>
      <c r="B32" s="72">
        <v>61.409263956344482</v>
      </c>
      <c r="C32" s="79">
        <v>48233</v>
      </c>
    </row>
    <row r="33" spans="1:3">
      <c r="A33" s="69" t="s">
        <v>1996</v>
      </c>
      <c r="B33" s="72">
        <v>4.0795836933912177</v>
      </c>
      <c r="C33" s="79">
        <v>45322</v>
      </c>
    </row>
    <row r="34" spans="1:3">
      <c r="A34" s="69" t="s">
        <v>3099</v>
      </c>
      <c r="B34" s="72">
        <v>0.40741946805165719</v>
      </c>
      <c r="C34" s="79">
        <v>48944</v>
      </c>
    </row>
    <row r="35" spans="1:3">
      <c r="A35" s="69" t="s">
        <v>3100</v>
      </c>
      <c r="B35" s="72">
        <v>20.580542660499351</v>
      </c>
      <c r="C35" s="79">
        <v>48212</v>
      </c>
    </row>
    <row r="36" spans="1:3">
      <c r="A36" s="69" t="s">
        <v>3101</v>
      </c>
      <c r="B36" s="72">
        <v>0.52069211999999998</v>
      </c>
      <c r="C36" s="79">
        <v>48297</v>
      </c>
    </row>
    <row r="37" spans="1:3">
      <c r="A37" s="69" t="s">
        <v>3102</v>
      </c>
      <c r="B37" s="72">
        <v>0.74781485999999997</v>
      </c>
      <c r="C37" s="79">
        <v>47566</v>
      </c>
    </row>
    <row r="38" spans="1:3">
      <c r="A38" s="69" t="s">
        <v>3103</v>
      </c>
      <c r="B38" s="72">
        <v>15.247502055514751</v>
      </c>
      <c r="C38" s="79">
        <v>48212</v>
      </c>
    </row>
    <row r="39" spans="1:3">
      <c r="A39" s="69" t="s">
        <v>3104</v>
      </c>
      <c r="B39" s="72">
        <v>2.4532591677838486E-2</v>
      </c>
      <c r="C39" s="79">
        <v>46234</v>
      </c>
    </row>
    <row r="40" spans="1:3">
      <c r="A40" s="69" t="s">
        <v>3285</v>
      </c>
      <c r="B40" s="72">
        <v>22.495173809926932</v>
      </c>
      <c r="C40" s="79">
        <v>45383</v>
      </c>
    </row>
    <row r="41" spans="1:3">
      <c r="A41" s="69" t="s">
        <v>3286</v>
      </c>
      <c r="B41" s="72">
        <v>577.44442271531216</v>
      </c>
      <c r="C41" s="79">
        <v>46871</v>
      </c>
    </row>
    <row r="42" spans="1:3">
      <c r="A42" s="69" t="s">
        <v>3287</v>
      </c>
      <c r="B42" s="72">
        <v>20.41862734718114</v>
      </c>
      <c r="C42" s="79">
        <v>48482</v>
      </c>
    </row>
    <row r="43" spans="1:3">
      <c r="A43" s="69" t="s">
        <v>3288</v>
      </c>
      <c r="B43" s="72">
        <v>362.28395092123634</v>
      </c>
      <c r="C43" s="79">
        <v>47525</v>
      </c>
    </row>
    <row r="44" spans="1:3">
      <c r="A44" s="69" t="s">
        <v>3289</v>
      </c>
      <c r="B44" s="72">
        <v>177.33844221884755</v>
      </c>
      <c r="C44" s="79">
        <v>45473</v>
      </c>
    </row>
    <row r="45" spans="1:3">
      <c r="A45" s="69" t="s">
        <v>3290</v>
      </c>
      <c r="B45" s="72">
        <v>568.98832001892288</v>
      </c>
      <c r="C45" s="79">
        <v>46022</v>
      </c>
    </row>
    <row r="46" spans="1:3">
      <c r="A46" s="69" t="s">
        <v>3291</v>
      </c>
      <c r="B46" s="72">
        <v>1.5649027046352</v>
      </c>
      <c r="C46" s="79">
        <v>48844</v>
      </c>
    </row>
    <row r="47" spans="1:3">
      <c r="A47" s="69" t="s">
        <v>3292</v>
      </c>
      <c r="B47" s="72">
        <v>1.5155939958656</v>
      </c>
      <c r="C47" s="79">
        <v>48844</v>
      </c>
    </row>
    <row r="48" spans="1:3">
      <c r="A48" s="69" t="s">
        <v>3293</v>
      </c>
      <c r="B48" s="72">
        <v>1.8941680954322</v>
      </c>
      <c r="C48" s="79">
        <v>48844</v>
      </c>
    </row>
    <row r="49" spans="1:3">
      <c r="A49" s="69" t="s">
        <v>3294</v>
      </c>
      <c r="B49" s="72">
        <v>1.2972731998001998</v>
      </c>
      <c r="C49" s="79">
        <v>48844</v>
      </c>
    </row>
    <row r="50" spans="1:3">
      <c r="A50" s="69" t="s">
        <v>3295</v>
      </c>
      <c r="B50" s="72">
        <v>1.3336059325778</v>
      </c>
      <c r="C50" s="79">
        <v>48844</v>
      </c>
    </row>
    <row r="51" spans="1:3">
      <c r="A51" s="69" t="s">
        <v>3296</v>
      </c>
      <c r="B51" s="72">
        <v>14.505813616100591</v>
      </c>
      <c r="C51" s="79">
        <v>45340</v>
      </c>
    </row>
    <row r="52" spans="1:3">
      <c r="A52" s="69" t="s">
        <v>3297</v>
      </c>
      <c r="B52" s="72">
        <v>287.06672151747603</v>
      </c>
      <c r="C52" s="79">
        <v>45838</v>
      </c>
    </row>
    <row r="53" spans="1:3">
      <c r="A53" s="69" t="s">
        <v>3298</v>
      </c>
      <c r="B53" s="72">
        <v>467.97116803244501</v>
      </c>
      <c r="C53" s="79">
        <v>47191</v>
      </c>
    </row>
    <row r="54" spans="1:3">
      <c r="A54" s="69" t="s">
        <v>3299</v>
      </c>
      <c r="B54" s="72">
        <v>693.65685264284377</v>
      </c>
      <c r="C54" s="79">
        <v>45935</v>
      </c>
    </row>
    <row r="55" spans="1:3">
      <c r="A55" s="69" t="s">
        <v>3300</v>
      </c>
      <c r="B55" s="72">
        <v>1461.1485459344074</v>
      </c>
      <c r="C55" s="79">
        <v>47391</v>
      </c>
    </row>
    <row r="56" spans="1:3">
      <c r="A56" s="69" t="s">
        <v>3301</v>
      </c>
      <c r="B56" s="72">
        <v>30.998030523388039</v>
      </c>
      <c r="C56" s="79">
        <v>52047</v>
      </c>
    </row>
    <row r="57" spans="1:3">
      <c r="A57" s="69" t="s">
        <v>3302</v>
      </c>
      <c r="B57" s="72">
        <v>77.632274999999993</v>
      </c>
      <c r="C57" s="79">
        <v>45363</v>
      </c>
    </row>
    <row r="58" spans="1:3">
      <c r="A58" s="63" t="s">
        <v>43</v>
      </c>
      <c r="B58" s="66">
        <v>13350.621993377663</v>
      </c>
      <c r="C58" s="117" t="s">
        <v>3308</v>
      </c>
    </row>
    <row r="59" spans="1:3">
      <c r="A59" s="69" t="s">
        <v>3105</v>
      </c>
      <c r="B59" s="72">
        <v>78.142871733385135</v>
      </c>
      <c r="C59" s="79">
        <v>47201</v>
      </c>
    </row>
    <row r="60" spans="1:3">
      <c r="A60" s="69" t="s">
        <v>3106</v>
      </c>
      <c r="B60" s="72">
        <v>159.2183982</v>
      </c>
      <c r="C60" s="79">
        <v>48366</v>
      </c>
    </row>
    <row r="61" spans="1:3">
      <c r="A61" s="69" t="s">
        <v>3107</v>
      </c>
      <c r="B61" s="72">
        <v>179.47658196</v>
      </c>
      <c r="C61" s="79">
        <v>48914</v>
      </c>
    </row>
    <row r="62" spans="1:3">
      <c r="A62" s="69" t="s">
        <v>2032</v>
      </c>
      <c r="B62" s="72">
        <v>12.173136289428124</v>
      </c>
      <c r="C62" s="79">
        <v>47467</v>
      </c>
    </row>
    <row r="63" spans="1:3">
      <c r="A63" s="69" t="s">
        <v>2035</v>
      </c>
      <c r="B63" s="72">
        <v>26.374850821856572</v>
      </c>
      <c r="C63" s="79">
        <v>47848</v>
      </c>
    </row>
    <row r="64" spans="1:3">
      <c r="A64" s="69" t="s">
        <v>3108</v>
      </c>
      <c r="B64" s="72">
        <v>53.340482204075094</v>
      </c>
      <c r="C64" s="79">
        <v>45778</v>
      </c>
    </row>
    <row r="65" spans="1:3">
      <c r="A65" s="69" t="s">
        <v>3109</v>
      </c>
      <c r="B65" s="72">
        <v>119.72024679064931</v>
      </c>
      <c r="C65" s="79">
        <v>46997</v>
      </c>
    </row>
    <row r="66" spans="1:3">
      <c r="A66" s="69" t="s">
        <v>2039</v>
      </c>
      <c r="B66" s="72">
        <v>188.4585942948772</v>
      </c>
      <c r="C66" s="79">
        <v>48304</v>
      </c>
    </row>
    <row r="67" spans="1:3">
      <c r="A67" s="69" t="s">
        <v>3110</v>
      </c>
      <c r="B67" s="72">
        <v>214.04697788416513</v>
      </c>
      <c r="C67" s="79">
        <v>46997</v>
      </c>
    </row>
    <row r="68" spans="1:3">
      <c r="A68" s="69" t="s">
        <v>3111</v>
      </c>
      <c r="B68" s="72">
        <v>95.703167487224093</v>
      </c>
      <c r="C68" s="79">
        <v>45343</v>
      </c>
    </row>
    <row r="69" spans="1:3">
      <c r="A69" s="69" t="s">
        <v>3112</v>
      </c>
      <c r="B69" s="72">
        <v>119.38919432361089</v>
      </c>
      <c r="C69" s="79">
        <v>47082</v>
      </c>
    </row>
    <row r="70" spans="1:3">
      <c r="A70" s="69" t="s">
        <v>1998</v>
      </c>
      <c r="B70" s="72">
        <v>107.90661274772947</v>
      </c>
      <c r="C70" s="79">
        <v>47398</v>
      </c>
    </row>
    <row r="71" spans="1:3">
      <c r="A71" s="69" t="s">
        <v>2042</v>
      </c>
      <c r="B71" s="72">
        <v>130.37675930399999</v>
      </c>
      <c r="C71" s="79">
        <v>48054</v>
      </c>
    </row>
    <row r="72" spans="1:3">
      <c r="A72" s="69" t="s">
        <v>2043</v>
      </c>
      <c r="B72" s="72">
        <v>52.71703156847083</v>
      </c>
      <c r="C72" s="79">
        <v>48757</v>
      </c>
    </row>
    <row r="73" spans="1:3">
      <c r="A73" s="69" t="s">
        <v>3113</v>
      </c>
      <c r="B73" s="72">
        <v>7.6468574821824618</v>
      </c>
      <c r="C73" s="79">
        <v>46326</v>
      </c>
    </row>
    <row r="74" spans="1:3">
      <c r="A74" s="69" t="s">
        <v>3114</v>
      </c>
      <c r="B74" s="72">
        <v>145.58974628741919</v>
      </c>
      <c r="C74" s="79">
        <v>47301</v>
      </c>
    </row>
    <row r="75" spans="1:3">
      <c r="A75" s="69" t="s">
        <v>3115</v>
      </c>
      <c r="B75" s="72">
        <v>56.687322486734949</v>
      </c>
      <c r="C75" s="79">
        <v>47301</v>
      </c>
    </row>
    <row r="76" spans="1:3">
      <c r="A76" s="69" t="s">
        <v>3116</v>
      </c>
      <c r="B76" s="72">
        <v>0.2389381829687334</v>
      </c>
      <c r="C76" s="79">
        <v>48122</v>
      </c>
    </row>
    <row r="77" spans="1:3">
      <c r="A77" s="69" t="s">
        <v>3117</v>
      </c>
      <c r="B77" s="72">
        <v>66.302732796351123</v>
      </c>
      <c r="C77" s="79">
        <v>48395</v>
      </c>
    </row>
    <row r="78" spans="1:3">
      <c r="A78" s="69" t="s">
        <v>3118</v>
      </c>
      <c r="B78" s="72">
        <v>1043.0721624</v>
      </c>
      <c r="C78" s="79">
        <v>49396</v>
      </c>
    </row>
    <row r="79" spans="1:3">
      <c r="A79" s="69" t="s">
        <v>3119</v>
      </c>
      <c r="B79" s="72">
        <v>35.473574453584483</v>
      </c>
      <c r="C79" s="79">
        <v>45494</v>
      </c>
    </row>
    <row r="80" spans="1:3">
      <c r="A80" s="69" t="s">
        <v>2047</v>
      </c>
      <c r="B80" s="72">
        <v>331.89748487999998</v>
      </c>
      <c r="C80" s="79">
        <v>48365</v>
      </c>
    </row>
    <row r="81" spans="1:3">
      <c r="A81" s="69" t="s">
        <v>2001</v>
      </c>
      <c r="B81" s="72">
        <v>21.461124868105053</v>
      </c>
      <c r="C81" s="79">
        <v>48395</v>
      </c>
    </row>
    <row r="82" spans="1:3">
      <c r="A82" s="69" t="s">
        <v>3120</v>
      </c>
      <c r="B82" s="72">
        <v>94.64316807503748</v>
      </c>
      <c r="C82" s="79">
        <v>48669</v>
      </c>
    </row>
    <row r="83" spans="1:3">
      <c r="A83" s="69" t="s">
        <v>2056</v>
      </c>
      <c r="B83" s="72">
        <v>14.965780322986978</v>
      </c>
      <c r="C83" s="79">
        <v>46753</v>
      </c>
    </row>
    <row r="84" spans="1:3">
      <c r="A84" s="69" t="s">
        <v>3121</v>
      </c>
      <c r="B84" s="72">
        <v>41.867480186999998</v>
      </c>
      <c r="C84" s="79">
        <v>47463</v>
      </c>
    </row>
    <row r="85" spans="1:3">
      <c r="A85" s="69" t="s">
        <v>3122</v>
      </c>
      <c r="B85" s="72">
        <v>232.66718375999997</v>
      </c>
      <c r="C85" s="79">
        <v>49427</v>
      </c>
    </row>
    <row r="86" spans="1:3">
      <c r="A86" s="69" t="s">
        <v>3123</v>
      </c>
      <c r="B86" s="72">
        <v>301.94089661999993</v>
      </c>
      <c r="C86" s="79">
        <v>50770</v>
      </c>
    </row>
    <row r="87" spans="1:3">
      <c r="A87" s="69" t="s">
        <v>3124</v>
      </c>
      <c r="B87" s="72">
        <v>97.780626140256075</v>
      </c>
      <c r="C87" s="79">
        <v>46933</v>
      </c>
    </row>
    <row r="88" spans="1:3">
      <c r="A88" s="69" t="s">
        <v>3125</v>
      </c>
      <c r="B88" s="72">
        <v>184.57028832507169</v>
      </c>
      <c r="C88" s="79">
        <v>45557</v>
      </c>
    </row>
    <row r="89" spans="1:3">
      <c r="A89" s="69" t="s">
        <v>2063</v>
      </c>
      <c r="B89" s="72">
        <v>147.9661720165073</v>
      </c>
      <c r="C89" s="79">
        <v>46149</v>
      </c>
    </row>
    <row r="90" spans="1:3">
      <c r="A90" s="69" t="s">
        <v>3126</v>
      </c>
      <c r="B90" s="72">
        <v>61.154237499343481</v>
      </c>
      <c r="C90" s="79">
        <v>46012</v>
      </c>
    </row>
    <row r="91" spans="1:3">
      <c r="A91" s="69" t="s">
        <v>3127</v>
      </c>
      <c r="B91" s="72">
        <v>150.1452093883791</v>
      </c>
      <c r="C91" s="79">
        <v>48693</v>
      </c>
    </row>
    <row r="92" spans="1:3">
      <c r="A92" s="69" t="s">
        <v>2066</v>
      </c>
      <c r="B92" s="72">
        <v>65.751257276999993</v>
      </c>
      <c r="C92" s="79">
        <v>47849</v>
      </c>
    </row>
    <row r="93" spans="1:3">
      <c r="A93" s="69" t="s">
        <v>2067</v>
      </c>
      <c r="B93" s="72">
        <v>23.973107983592037</v>
      </c>
      <c r="C93" s="79">
        <v>46752</v>
      </c>
    </row>
    <row r="94" spans="1:3">
      <c r="A94" s="69" t="s">
        <v>2068</v>
      </c>
      <c r="B94" s="72">
        <v>276.87458332198702</v>
      </c>
      <c r="C94" s="79">
        <v>49126</v>
      </c>
    </row>
    <row r="95" spans="1:3">
      <c r="A95" s="69" t="s">
        <v>3128</v>
      </c>
      <c r="B95" s="72">
        <v>2.4395409501975003</v>
      </c>
      <c r="C95" s="79">
        <v>49126</v>
      </c>
    </row>
    <row r="96" spans="1:3">
      <c r="A96" s="69" t="s">
        <v>3303</v>
      </c>
      <c r="B96" s="72">
        <v>25.771915406698501</v>
      </c>
      <c r="C96" s="79">
        <v>45515</v>
      </c>
    </row>
    <row r="97" spans="1:3">
      <c r="A97" s="69" t="s">
        <v>2070</v>
      </c>
      <c r="B97" s="72">
        <v>153.90871026084994</v>
      </c>
      <c r="C97" s="79">
        <v>47665</v>
      </c>
    </row>
    <row r="98" spans="1:3">
      <c r="A98" s="69" t="s">
        <v>3129</v>
      </c>
      <c r="B98" s="72">
        <v>242.31121424265805</v>
      </c>
      <c r="C98" s="79">
        <v>47665</v>
      </c>
    </row>
    <row r="99" spans="1:3">
      <c r="A99" s="69" t="s">
        <v>3130</v>
      </c>
      <c r="B99" s="72">
        <v>233.10259775009999</v>
      </c>
      <c r="C99" s="79">
        <v>46752</v>
      </c>
    </row>
    <row r="100" spans="1:3">
      <c r="A100" s="69" t="s">
        <v>3131</v>
      </c>
      <c r="B100" s="72">
        <v>568.08587329649993</v>
      </c>
      <c r="C100" s="79">
        <v>47927</v>
      </c>
    </row>
    <row r="101" spans="1:3">
      <c r="A101" s="69" t="s">
        <v>3304</v>
      </c>
      <c r="B101" s="72">
        <v>69.214659999999995</v>
      </c>
      <c r="C101" s="79">
        <v>45615</v>
      </c>
    </row>
    <row r="102" spans="1:3">
      <c r="A102" s="69" t="s">
        <v>3132</v>
      </c>
      <c r="B102" s="72">
        <v>243.66322121309997</v>
      </c>
      <c r="C102" s="79">
        <v>47528</v>
      </c>
    </row>
    <row r="103" spans="1:3">
      <c r="A103" s="69" t="s">
        <v>2078</v>
      </c>
      <c r="B103" s="72">
        <v>17.129051549999996</v>
      </c>
      <c r="C103" s="79">
        <v>47756</v>
      </c>
    </row>
    <row r="104" spans="1:3">
      <c r="A104" s="69" t="s">
        <v>3133</v>
      </c>
      <c r="B104" s="72">
        <v>103.63471495201895</v>
      </c>
      <c r="C104" s="79">
        <v>48332</v>
      </c>
    </row>
    <row r="105" spans="1:3">
      <c r="A105" s="69" t="s">
        <v>3134</v>
      </c>
      <c r="B105" s="72">
        <v>304.38350967408263</v>
      </c>
      <c r="C105" s="79">
        <v>47715</v>
      </c>
    </row>
    <row r="106" spans="1:3">
      <c r="A106" s="69" t="s">
        <v>3135</v>
      </c>
      <c r="B106" s="72">
        <v>109.17903589464564</v>
      </c>
      <c r="C106" s="79">
        <v>47715</v>
      </c>
    </row>
    <row r="107" spans="1:3">
      <c r="A107" s="69" t="s">
        <v>2082</v>
      </c>
      <c r="B107" s="72">
        <v>16.870864032</v>
      </c>
      <c r="C107" s="79">
        <v>48466</v>
      </c>
    </row>
    <row r="108" spans="1:3">
      <c r="A108" s="69" t="s">
        <v>2083</v>
      </c>
      <c r="B108" s="72">
        <v>19.579452750000002</v>
      </c>
      <c r="C108" s="79">
        <v>48466</v>
      </c>
    </row>
    <row r="109" spans="1:3">
      <c r="A109" s="69" t="s">
        <v>3136</v>
      </c>
      <c r="B109" s="72">
        <v>113.94932137989311</v>
      </c>
      <c r="C109" s="79">
        <v>48446</v>
      </c>
    </row>
    <row r="110" spans="1:3">
      <c r="A110" s="69" t="s">
        <v>2085</v>
      </c>
      <c r="B110" s="72">
        <v>8.6512865841599975</v>
      </c>
      <c r="C110" s="79">
        <v>48319</v>
      </c>
    </row>
    <row r="111" spans="1:3">
      <c r="A111" s="69" t="s">
        <v>3137</v>
      </c>
      <c r="B111" s="72">
        <v>406.8111641661194</v>
      </c>
      <c r="C111" s="79">
        <v>49124</v>
      </c>
    </row>
    <row r="112" spans="1:3">
      <c r="A112" s="69" t="s">
        <v>3138</v>
      </c>
      <c r="B112" s="72">
        <v>205.35551711999997</v>
      </c>
      <c r="C112" s="79">
        <v>50770</v>
      </c>
    </row>
    <row r="113" spans="1:3">
      <c r="A113" s="69" t="s">
        <v>3305</v>
      </c>
      <c r="B113" s="72">
        <v>106.82682553553478</v>
      </c>
      <c r="C113" s="79">
        <v>46418</v>
      </c>
    </row>
    <row r="114" spans="1:3">
      <c r="A114" s="69" t="s">
        <v>3139</v>
      </c>
      <c r="B114" s="72">
        <v>0.40994592606146651</v>
      </c>
      <c r="C114" s="79">
        <v>48944</v>
      </c>
    </row>
    <row r="115" spans="1:3">
      <c r="A115" s="69" t="s">
        <v>2003</v>
      </c>
      <c r="B115" s="72">
        <v>62.678412997560805</v>
      </c>
      <c r="C115" s="79">
        <v>48760</v>
      </c>
    </row>
    <row r="116" spans="1:3">
      <c r="A116" s="69" t="s">
        <v>2004</v>
      </c>
      <c r="B116" s="72">
        <v>0.41046758999999999</v>
      </c>
      <c r="C116" s="79">
        <v>47453</v>
      </c>
    </row>
    <row r="117" spans="1:3">
      <c r="A117" s="69" t="s">
        <v>2091</v>
      </c>
      <c r="B117" s="72">
        <v>183.210644634</v>
      </c>
      <c r="C117" s="79">
        <v>45930</v>
      </c>
    </row>
    <row r="118" spans="1:3">
      <c r="A118" s="69" t="s">
        <v>3140</v>
      </c>
      <c r="B118" s="72">
        <v>386.6794062730155</v>
      </c>
      <c r="C118" s="79">
        <v>47665</v>
      </c>
    </row>
    <row r="119" spans="1:3">
      <c r="A119" s="69" t="s">
        <v>3141</v>
      </c>
      <c r="B119" s="72">
        <v>50.176074223658539</v>
      </c>
      <c r="C119" s="79">
        <v>45485</v>
      </c>
    </row>
    <row r="120" spans="1:3">
      <c r="A120" s="69" t="s">
        <v>3142</v>
      </c>
      <c r="B120" s="72">
        <v>103.46536248726154</v>
      </c>
      <c r="C120" s="79">
        <v>46417</v>
      </c>
    </row>
    <row r="121" spans="1:3">
      <c r="A121" s="69" t="s">
        <v>3143</v>
      </c>
      <c r="B121" s="72">
        <v>4.0367059200000002</v>
      </c>
      <c r="C121" s="79">
        <v>47447</v>
      </c>
    </row>
    <row r="122" spans="1:3">
      <c r="A122" s="69" t="s">
        <v>3144</v>
      </c>
      <c r="B122" s="72">
        <v>97.502607341099989</v>
      </c>
      <c r="C122" s="79">
        <v>47987</v>
      </c>
    </row>
    <row r="123" spans="1:3">
      <c r="A123" s="69" t="s">
        <v>2099</v>
      </c>
      <c r="B123" s="72">
        <v>67.624130263644545</v>
      </c>
      <c r="C123" s="79">
        <v>48180</v>
      </c>
    </row>
    <row r="124" spans="1:3">
      <c r="A124" s="69" t="s">
        <v>3145</v>
      </c>
      <c r="B124" s="72">
        <v>256.74067692</v>
      </c>
      <c r="C124" s="79">
        <v>47735</v>
      </c>
    </row>
    <row r="125" spans="1:3">
      <c r="A125" s="69" t="s">
        <v>3146</v>
      </c>
      <c r="B125" s="72">
        <v>8.4773834729999997</v>
      </c>
      <c r="C125" s="79">
        <v>48151</v>
      </c>
    </row>
    <row r="126" spans="1:3">
      <c r="A126" s="69" t="s">
        <v>3147</v>
      </c>
      <c r="B126" s="72">
        <v>62.119173847696203</v>
      </c>
      <c r="C126" s="79">
        <v>47848</v>
      </c>
    </row>
    <row r="127" spans="1:3">
      <c r="A127" s="69" t="s">
        <v>3148</v>
      </c>
      <c r="B127" s="72">
        <v>14.669283763904458</v>
      </c>
      <c r="C127" s="79">
        <v>45710</v>
      </c>
    </row>
    <row r="128" spans="1:3">
      <c r="A128" s="69" t="s">
        <v>3149</v>
      </c>
      <c r="B128" s="72">
        <v>123.21030943432172</v>
      </c>
      <c r="C128" s="79">
        <v>46573</v>
      </c>
    </row>
    <row r="129" spans="1:3">
      <c r="A129" s="69" t="s">
        <v>3150</v>
      </c>
      <c r="B129" s="72">
        <v>131.91715149211268</v>
      </c>
      <c r="C129" s="79">
        <v>47832</v>
      </c>
    </row>
    <row r="130" spans="1:3">
      <c r="A130" s="69" t="s">
        <v>3151</v>
      </c>
      <c r="B130" s="72">
        <v>6.1957270357937517</v>
      </c>
      <c r="C130" s="79">
        <v>46524</v>
      </c>
    </row>
    <row r="131" spans="1:3">
      <c r="A131" s="69" t="s">
        <v>3152</v>
      </c>
      <c r="B131" s="72">
        <v>132.0251896529854</v>
      </c>
      <c r="C131" s="79">
        <v>48121</v>
      </c>
    </row>
    <row r="132" spans="1:3">
      <c r="A132" s="69" t="s">
        <v>3153</v>
      </c>
      <c r="B132" s="72">
        <v>22.370937777289122</v>
      </c>
      <c r="C132" s="79">
        <v>48121</v>
      </c>
    </row>
    <row r="133" spans="1:3">
      <c r="A133" s="69" t="s">
        <v>3154</v>
      </c>
      <c r="B133" s="72">
        <v>23.617561545818464</v>
      </c>
      <c r="C133" s="79">
        <v>47255</v>
      </c>
    </row>
    <row r="134" spans="1:3">
      <c r="A134" s="69" t="s">
        <v>3155</v>
      </c>
      <c r="B134" s="72">
        <v>13.054938677882499</v>
      </c>
      <c r="C134" s="79">
        <v>48029</v>
      </c>
    </row>
    <row r="135" spans="1:3">
      <c r="A135" s="69" t="s">
        <v>3156</v>
      </c>
      <c r="B135" s="72">
        <v>39.109179329999996</v>
      </c>
      <c r="C135" s="79">
        <v>48294</v>
      </c>
    </row>
    <row r="136" spans="1:3">
      <c r="A136" s="69" t="s">
        <v>2115</v>
      </c>
      <c r="B136" s="72">
        <v>178.42523415951399</v>
      </c>
      <c r="C136" s="79">
        <v>47937</v>
      </c>
    </row>
    <row r="137" spans="1:3">
      <c r="A137" s="69" t="s">
        <v>3157</v>
      </c>
      <c r="B137" s="72">
        <v>54.207083869355358</v>
      </c>
      <c r="C137" s="79">
        <v>46572</v>
      </c>
    </row>
    <row r="138" spans="1:3">
      <c r="A138" s="69" t="s">
        <v>2023</v>
      </c>
      <c r="B138" s="72">
        <v>331.85202807600001</v>
      </c>
      <c r="C138" s="79">
        <v>48781</v>
      </c>
    </row>
    <row r="139" spans="1:3">
      <c r="A139" s="69" t="s">
        <v>3306</v>
      </c>
      <c r="B139" s="72">
        <v>55.57219596233292</v>
      </c>
      <c r="C139" s="79">
        <v>45553</v>
      </c>
    </row>
    <row r="140" spans="1:3">
      <c r="A140" s="69" t="s">
        <v>3307</v>
      </c>
      <c r="B140" s="72">
        <v>56.440637204369331</v>
      </c>
      <c r="C140" s="79">
        <v>45602</v>
      </c>
    </row>
    <row r="141" spans="1:3">
      <c r="A141" s="69" t="s">
        <v>3158</v>
      </c>
      <c r="B141" s="72">
        <v>87.951128064823976</v>
      </c>
      <c r="C141" s="79">
        <v>50770</v>
      </c>
    </row>
    <row r="142" spans="1:3">
      <c r="A142" s="69" t="s">
        <v>3159</v>
      </c>
      <c r="B142" s="72">
        <v>26.051596817175717</v>
      </c>
      <c r="C142" s="79">
        <v>45869</v>
      </c>
    </row>
    <row r="143" spans="1:3">
      <c r="A143" s="69" t="s">
        <v>3160</v>
      </c>
      <c r="B143" s="72">
        <v>20.052633675582669</v>
      </c>
      <c r="C143" s="79">
        <v>46938</v>
      </c>
    </row>
    <row r="144" spans="1:3">
      <c r="A144" s="69" t="s">
        <v>3161</v>
      </c>
      <c r="B144" s="72">
        <v>39.059841512562365</v>
      </c>
      <c r="C144" s="79">
        <v>46201</v>
      </c>
    </row>
    <row r="145" spans="1:3">
      <c r="A145" s="69" t="s">
        <v>3162</v>
      </c>
      <c r="B145" s="72">
        <v>78.200506496408451</v>
      </c>
      <c r="C145" s="79">
        <v>46203</v>
      </c>
    </row>
    <row r="146" spans="1:3">
      <c r="A146" s="69" t="s">
        <v>2122</v>
      </c>
      <c r="B146" s="72">
        <v>158.97760313471946</v>
      </c>
      <c r="C146" s="79">
        <v>47312</v>
      </c>
    </row>
    <row r="147" spans="1:3">
      <c r="A147" s="69" t="s">
        <v>3163</v>
      </c>
      <c r="B147" s="72">
        <v>73.351218446999994</v>
      </c>
      <c r="C147" s="79">
        <v>46660</v>
      </c>
    </row>
    <row r="148" spans="1:3">
      <c r="A148" s="69" t="s">
        <v>2127</v>
      </c>
      <c r="B148" s="72">
        <v>57.396549599999993</v>
      </c>
      <c r="C148" s="79">
        <v>47301</v>
      </c>
    </row>
    <row r="149" spans="1:3">
      <c r="A149" s="69" t="s">
        <v>3164</v>
      </c>
      <c r="B149" s="72">
        <v>116.5193941509</v>
      </c>
      <c r="C149" s="79">
        <v>48176</v>
      </c>
    </row>
    <row r="150" spans="1:3">
      <c r="A150" s="69" t="s">
        <v>3165</v>
      </c>
      <c r="B150" s="72">
        <v>101.27855422591283</v>
      </c>
      <c r="C150" s="79">
        <v>48944</v>
      </c>
    </row>
    <row r="151" spans="1:3">
      <c r="A151" s="69" t="s">
        <v>3166</v>
      </c>
      <c r="B151" s="72">
        <v>21.571714536698149</v>
      </c>
      <c r="C151" s="79">
        <v>46722</v>
      </c>
    </row>
    <row r="152" spans="1:3">
      <c r="A152" s="69" t="s">
        <v>3167</v>
      </c>
      <c r="B152" s="72">
        <v>30.959184821390366</v>
      </c>
      <c r="C152" s="79">
        <v>46794</v>
      </c>
    </row>
    <row r="153" spans="1:3">
      <c r="A153" s="69" t="s">
        <v>3168</v>
      </c>
      <c r="B153" s="72">
        <v>195.25243473599997</v>
      </c>
      <c r="C153" s="79">
        <v>48234</v>
      </c>
    </row>
    <row r="154" spans="1:3">
      <c r="A154" s="69" t="s">
        <v>2139</v>
      </c>
      <c r="B154" s="72">
        <v>21.502125181290729</v>
      </c>
      <c r="C154" s="79">
        <v>47467</v>
      </c>
    </row>
    <row r="155" spans="1:3">
      <c r="A155" s="69" t="s">
        <v>3169</v>
      </c>
      <c r="B155" s="72">
        <v>6.4748115899999998</v>
      </c>
      <c r="C155" s="79">
        <v>47599</v>
      </c>
    </row>
    <row r="156" spans="1:3">
      <c r="A156" s="69" t="s">
        <v>3170</v>
      </c>
      <c r="B156" s="72">
        <v>0.2505563224472751</v>
      </c>
      <c r="C156" s="79">
        <v>46082</v>
      </c>
    </row>
    <row r="157" spans="1:3">
      <c r="A157" s="69" t="s">
        <v>3171</v>
      </c>
      <c r="B157" s="72">
        <v>34.030908223225303</v>
      </c>
      <c r="C157" s="79">
        <v>47236</v>
      </c>
    </row>
    <row r="158" spans="1:3">
      <c r="A158" s="69" t="s">
        <v>3172</v>
      </c>
      <c r="B158" s="72">
        <v>135.69126075080408</v>
      </c>
      <c r="C158" s="79">
        <v>46465</v>
      </c>
    </row>
    <row r="159" spans="1:3">
      <c r="A159" s="69" t="s">
        <v>3173</v>
      </c>
      <c r="B159" s="72">
        <v>33.769546199999994</v>
      </c>
      <c r="C159" s="79">
        <v>48268</v>
      </c>
    </row>
    <row r="160" spans="1:3">
      <c r="A160" s="69" t="s">
        <v>3174</v>
      </c>
      <c r="B160" s="72">
        <v>27.655256233799996</v>
      </c>
      <c r="C160" s="79">
        <v>48213</v>
      </c>
    </row>
    <row r="161" spans="1:3">
      <c r="A161" s="69" t="s">
        <v>3175</v>
      </c>
      <c r="B161" s="72">
        <v>9.0188147076603542</v>
      </c>
      <c r="C161" s="79">
        <v>45869</v>
      </c>
    </row>
    <row r="162" spans="1:3">
      <c r="A162" s="69" t="s">
        <v>2162</v>
      </c>
      <c r="B162" s="72">
        <v>29.05935005285188</v>
      </c>
      <c r="C162" s="79">
        <v>47848</v>
      </c>
    </row>
    <row r="163" spans="1:3">
      <c r="A163" s="69" t="s">
        <v>3176</v>
      </c>
      <c r="B163" s="72">
        <v>55.2946338243</v>
      </c>
      <c r="C163" s="79">
        <v>48942</v>
      </c>
    </row>
    <row r="164" spans="1:3">
      <c r="A164" s="69" t="s">
        <v>3177</v>
      </c>
      <c r="B164" s="72">
        <v>80.269183062899984</v>
      </c>
      <c r="C164" s="79">
        <v>48942</v>
      </c>
    </row>
    <row r="165" spans="1:3">
      <c r="A165" s="69" t="s">
        <v>2165</v>
      </c>
      <c r="B165" s="72">
        <v>346.28303735999998</v>
      </c>
      <c r="C165" s="79">
        <v>49405</v>
      </c>
    </row>
    <row r="166" spans="1:3">
      <c r="A166" s="69" t="s">
        <v>3178</v>
      </c>
      <c r="B166" s="72">
        <v>48.890312318939365</v>
      </c>
      <c r="C166" s="79">
        <v>46933</v>
      </c>
    </row>
    <row r="167" spans="1:3">
      <c r="A167" s="69" t="s">
        <v>3179</v>
      </c>
      <c r="B167" s="72">
        <v>231.8964811851676</v>
      </c>
      <c r="C167" s="79">
        <v>46643</v>
      </c>
    </row>
    <row r="168" spans="1:3">
      <c r="A168" s="69" t="s">
        <v>2168</v>
      </c>
      <c r="B168" s="72">
        <v>137.2082123646</v>
      </c>
      <c r="C168" s="79">
        <v>46742</v>
      </c>
    </row>
    <row r="169" spans="1:3">
      <c r="A169" s="69" t="s">
        <v>3180</v>
      </c>
      <c r="B169" s="72">
        <v>111.33994131</v>
      </c>
      <c r="C169" s="79">
        <v>46112</v>
      </c>
    </row>
    <row r="170" spans="1:3">
      <c r="A170" s="69" t="s">
        <v>2169</v>
      </c>
      <c r="B170" s="72">
        <v>413.37844030079998</v>
      </c>
      <c r="C170" s="79">
        <v>46722</v>
      </c>
    </row>
    <row r="171" spans="1:3">
      <c r="A171" s="69" t="s">
        <v>3181</v>
      </c>
      <c r="B171" s="72">
        <v>231.07016182938719</v>
      </c>
      <c r="C171" s="79">
        <v>47409</v>
      </c>
    </row>
    <row r="172" spans="1:3">
      <c r="A172" s="69" t="s">
        <v>2170</v>
      </c>
      <c r="B172" s="72">
        <v>33.360855839999999</v>
      </c>
      <c r="C172" s="79">
        <v>46722</v>
      </c>
    </row>
    <row r="173" spans="1:3">
      <c r="A173" s="69" t="s">
        <v>2013</v>
      </c>
      <c r="B173" s="72">
        <v>0.77397749910000002</v>
      </c>
      <c r="C173" s="79">
        <v>48030</v>
      </c>
    </row>
    <row r="174" spans="1:3" hidden="1">
      <c r="A174" s="69"/>
      <c r="B174" s="72"/>
      <c r="C174" s="79"/>
    </row>
    <row r="175" spans="1:3" hidden="1">
      <c r="A175" s="1"/>
    </row>
    <row r="176" spans="1:3" hidden="1">
      <c r="A176" s="1"/>
    </row>
    <row r="177" spans="1:1" hidden="1">
      <c r="A177" s="1"/>
    </row>
    <row r="178" spans="1:1" hidden="1">
      <c r="A178" s="1"/>
    </row>
    <row r="179" spans="1:1" hidden="1">
      <c r="A179" s="1"/>
    </row>
    <row r="180" spans="1:1" hidden="1">
      <c r="A180" s="1"/>
    </row>
    <row r="181" spans="1:1" hidden="1">
      <c r="A181" s="1"/>
    </row>
    <row r="182" spans="1:1" hidden="1">
      <c r="A182" s="1"/>
    </row>
    <row r="183" spans="1:1" hidden="1">
      <c r="A183" s="1"/>
    </row>
    <row r="184" spans="1:1" hidden="1">
      <c r="A184" s="1"/>
    </row>
    <row r="185" spans="1:1" hidden="1">
      <c r="A185" s="1"/>
    </row>
    <row r="186" spans="1:1" hidden="1">
      <c r="A186" s="1"/>
    </row>
    <row r="187" spans="1:1" hidden="1">
      <c r="A187" s="1"/>
    </row>
    <row r="188" spans="1:1" hidden="1">
      <c r="A188" s="1"/>
    </row>
    <row r="189" spans="1:1" hidden="1">
      <c r="A189" s="1"/>
    </row>
    <row r="190" spans="1:1" hidden="1">
      <c r="A190" s="1"/>
    </row>
    <row r="191" spans="1:1" hidden="1">
      <c r="A191" s="1"/>
    </row>
    <row r="192" spans="1:1" hidden="1">
      <c r="A192" s="1"/>
    </row>
    <row r="193" spans="1:1" hidden="1">
      <c r="A193" s="1"/>
    </row>
    <row r="194" spans="1:1" hidden="1">
      <c r="A194" s="1"/>
    </row>
    <row r="195" spans="1:1" hidden="1">
      <c r="A195" s="1"/>
    </row>
    <row r="196" spans="1:1" hidden="1">
      <c r="A196" s="1"/>
    </row>
    <row r="197" spans="1:1" hidden="1">
      <c r="A197" s="1"/>
    </row>
    <row r="198" spans="1:1" hidden="1">
      <c r="A198" s="1"/>
    </row>
    <row r="199" spans="1:1" hidden="1">
      <c r="A199" s="1"/>
    </row>
    <row r="200" spans="1:1" hidden="1">
      <c r="A200" s="1"/>
    </row>
    <row r="201" spans="1:1" hidden="1">
      <c r="A201" s="1"/>
    </row>
    <row r="202" spans="1:1" hidden="1">
      <c r="A202" s="1"/>
    </row>
    <row r="203" spans="1:1" hidden="1">
      <c r="A203" s="1"/>
    </row>
    <row r="204" spans="1:1" hidden="1">
      <c r="A204" s="1"/>
    </row>
    <row r="205" spans="1:1" hidden="1">
      <c r="A205" s="1"/>
    </row>
    <row r="206" spans="1:1" hidden="1">
      <c r="A206" s="1"/>
    </row>
    <row r="207" spans="1:1" hidden="1">
      <c r="A207" s="1"/>
    </row>
    <row r="208" spans="1:1" hidden="1">
      <c r="A208" s="1"/>
    </row>
    <row r="209" spans="1:1" hidden="1">
      <c r="A209" s="1"/>
    </row>
    <row r="210" spans="1:1" hidden="1">
      <c r="A210" s="1"/>
    </row>
    <row r="211" spans="1:1" hidden="1">
      <c r="A211" s="1"/>
    </row>
    <row r="212" spans="1:1" hidden="1">
      <c r="A212" s="1"/>
    </row>
    <row r="213" spans="1:1" hidden="1">
      <c r="A213" s="1"/>
    </row>
    <row r="214" spans="1:1" hidden="1">
      <c r="A214" s="1"/>
    </row>
    <row r="215" spans="1:1" hidden="1">
      <c r="A215" s="1"/>
    </row>
    <row r="216" spans="1:1" hidden="1">
      <c r="A216" s="1"/>
    </row>
    <row r="217" spans="1:1" hidden="1">
      <c r="A217" s="1"/>
    </row>
    <row r="218" spans="1:1" hidden="1">
      <c r="A218" s="1"/>
    </row>
    <row r="219" spans="1:1" hidden="1">
      <c r="A219" s="1"/>
    </row>
    <row r="220" spans="1:1" hidden="1">
      <c r="A220" s="1"/>
    </row>
    <row r="221" spans="1:1" hidden="1">
      <c r="A221" s="1"/>
    </row>
    <row r="222" spans="1:1" hidden="1">
      <c r="A222" s="1"/>
    </row>
    <row r="223" spans="1:1" hidden="1">
      <c r="A223" s="1"/>
    </row>
    <row r="224" spans="1:1" hidden="1">
      <c r="A224" s="1"/>
    </row>
    <row r="225" spans="1:1" hidden="1">
      <c r="A225" s="1"/>
    </row>
    <row r="226" spans="1:1" hidden="1">
      <c r="A226" s="1"/>
    </row>
    <row r="227" spans="1:1" hidden="1">
      <c r="A227" s="1"/>
    </row>
    <row r="228" spans="1:1" hidden="1">
      <c r="A228" s="1"/>
    </row>
    <row r="229" spans="1:1" hidden="1">
      <c r="A229" s="1"/>
    </row>
    <row r="230" spans="1:1" hidden="1">
      <c r="A230" s="1"/>
    </row>
    <row r="231" spans="1:1" hidden="1">
      <c r="A231" s="1"/>
    </row>
    <row r="232" spans="1:1" hidden="1">
      <c r="A232" s="1"/>
    </row>
    <row r="233" spans="1:1" hidden="1">
      <c r="A233" s="1"/>
    </row>
    <row r="234" spans="1:1" hidden="1">
      <c r="A234" s="1"/>
    </row>
    <row r="235" spans="1:1" hidden="1">
      <c r="A235" s="1"/>
    </row>
    <row r="236" spans="1:1" hidden="1">
      <c r="A236" s="1"/>
    </row>
    <row r="237" spans="1:1" hidden="1">
      <c r="A237" s="1"/>
    </row>
    <row r="238" spans="1:1" hidden="1">
      <c r="A238" s="1"/>
    </row>
    <row r="239" spans="1:1" hidden="1">
      <c r="A239" s="1"/>
    </row>
    <row r="240" spans="1:1" hidden="1">
      <c r="A240" s="1"/>
    </row>
    <row r="241" spans="1:1" hidden="1">
      <c r="A241" s="1"/>
    </row>
    <row r="242" spans="1:1" hidden="1">
      <c r="A242" s="1"/>
    </row>
    <row r="243" spans="1:1" hidden="1">
      <c r="A243" s="1"/>
    </row>
    <row r="244" spans="1:1" hidden="1">
      <c r="A244" s="1"/>
    </row>
    <row r="245" spans="1:1" hidden="1">
      <c r="A245" s="1"/>
    </row>
    <row r="246" spans="1:1" hidden="1">
      <c r="A246" s="1"/>
    </row>
    <row r="247" spans="1:1" hidden="1">
      <c r="A247" s="1"/>
    </row>
    <row r="248" spans="1:1" hidden="1">
      <c r="A248" s="1"/>
    </row>
    <row r="249" spans="1:1" hidden="1">
      <c r="A249" s="1"/>
    </row>
    <row r="250" spans="1:1" hidden="1">
      <c r="A250" s="1"/>
    </row>
    <row r="251" spans="1:1" hidden="1">
      <c r="A251" s="1"/>
    </row>
    <row r="252" spans="1:1" hidden="1">
      <c r="A252" s="1"/>
    </row>
    <row r="253" spans="1:1" hidden="1">
      <c r="A253" s="1"/>
    </row>
    <row r="254" spans="1:1" hidden="1">
      <c r="A254" s="1"/>
    </row>
    <row r="255" spans="1:1" hidden="1">
      <c r="A255" s="1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1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221</v>
      </c>
    </row>
    <row r="2" spans="1:15">
      <c r="A2" s="36" t="s">
        <v>147</v>
      </c>
      <c r="B2" s="36" t="s">
        <v>222</v>
      </c>
    </row>
    <row r="3" spans="1:15">
      <c r="A3" s="36" t="s">
        <v>149</v>
      </c>
      <c r="B3" s="36" t="s">
        <v>223</v>
      </c>
    </row>
    <row r="4" spans="1:15">
      <c r="A4" s="36" t="s">
        <v>150</v>
      </c>
      <c r="B4" s="36">
        <v>9454</v>
      </c>
    </row>
    <row r="5" spans="1:15" s="3" customFormat="1">
      <c r="A5" s="37" t="s">
        <v>119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107</v>
      </c>
      <c r="G5" s="38" t="s">
        <v>17</v>
      </c>
      <c r="H5" s="38" t="s">
        <v>106</v>
      </c>
      <c r="I5" s="38" t="s">
        <v>16</v>
      </c>
      <c r="J5" s="38" t="s">
        <v>175</v>
      </c>
      <c r="K5" s="38" t="s">
        <v>203</v>
      </c>
      <c r="L5" s="38" t="s">
        <v>176</v>
      </c>
      <c r="M5" s="38" t="s">
        <v>63</v>
      </c>
      <c r="N5" s="38" t="s">
        <v>151</v>
      </c>
      <c r="O5" s="40" t="s">
        <v>153</v>
      </c>
    </row>
    <row r="6" spans="1:15" s="3" customFormat="1">
      <c r="A6" s="113" t="s">
        <v>3308</v>
      </c>
      <c r="B6" s="114" t="s">
        <v>3308</v>
      </c>
      <c r="C6" s="114" t="s">
        <v>3308</v>
      </c>
      <c r="D6" s="114" t="s">
        <v>3308</v>
      </c>
      <c r="E6" s="114" t="s">
        <v>3308</v>
      </c>
      <c r="F6" s="26" t="s">
        <v>21</v>
      </c>
      <c r="G6" s="26" t="s">
        <v>20</v>
      </c>
      <c r="H6" s="114" t="s">
        <v>3308</v>
      </c>
      <c r="I6" s="26" t="s">
        <v>19</v>
      </c>
      <c r="J6" s="26" t="s">
        <v>19</v>
      </c>
      <c r="K6" s="26" t="s">
        <v>205</v>
      </c>
      <c r="L6" s="26" t="s">
        <v>201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5" t="s">
        <v>3308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3071</v>
      </c>
      <c r="B8" s="118" t="s">
        <v>3308</v>
      </c>
      <c r="C8" s="118" t="s">
        <v>3308</v>
      </c>
      <c r="D8" s="118" t="s">
        <v>3308</v>
      </c>
      <c r="E8" s="118" t="s">
        <v>3308</v>
      </c>
      <c r="F8" s="118" t="s">
        <v>3308</v>
      </c>
      <c r="G8" s="118" t="s">
        <v>3308</v>
      </c>
      <c r="H8" s="118" t="s">
        <v>3308</v>
      </c>
      <c r="I8" s="118" t="s">
        <v>3308</v>
      </c>
      <c r="J8" s="118" t="s">
        <v>3308</v>
      </c>
      <c r="K8" s="118" t="s">
        <v>3308</v>
      </c>
      <c r="L8" s="84">
        <v>0</v>
      </c>
      <c r="M8" s="118" t="s">
        <v>3308</v>
      </c>
      <c r="N8" s="85">
        <v>0</v>
      </c>
      <c r="O8" s="85">
        <v>0</v>
      </c>
    </row>
    <row r="9" spans="1:15">
      <c r="A9" s="86" t="s">
        <v>213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118" t="s">
        <v>3308</v>
      </c>
      <c r="I9" s="118" t="s">
        <v>3308</v>
      </c>
      <c r="J9" s="118" t="s">
        <v>3308</v>
      </c>
      <c r="K9" s="118" t="s">
        <v>3308</v>
      </c>
      <c r="L9" s="118" t="s">
        <v>3308</v>
      </c>
      <c r="M9" s="118" t="s">
        <v>3308</v>
      </c>
      <c r="N9" s="118" t="s">
        <v>3308</v>
      </c>
      <c r="O9" s="118" t="s">
        <v>3308</v>
      </c>
    </row>
    <row r="10" spans="1:15">
      <c r="A10" s="86" t="s">
        <v>115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118" t="s">
        <v>3308</v>
      </c>
      <c r="I10" s="118" t="s">
        <v>3308</v>
      </c>
      <c r="J10" s="118" t="s">
        <v>3308</v>
      </c>
      <c r="K10" s="118" t="s">
        <v>3308</v>
      </c>
      <c r="L10" s="118" t="s">
        <v>3308</v>
      </c>
      <c r="M10" s="118" t="s">
        <v>3308</v>
      </c>
      <c r="N10" s="118" t="s">
        <v>3308</v>
      </c>
      <c r="O10" s="118" t="s">
        <v>3308</v>
      </c>
    </row>
    <row r="11" spans="1:15">
      <c r="A11" s="86" t="s">
        <v>204</v>
      </c>
      <c r="B11" s="118" t="s">
        <v>3308</v>
      </c>
      <c r="C11" s="118" t="s">
        <v>3308</v>
      </c>
      <c r="D11" s="118" t="s">
        <v>3308</v>
      </c>
      <c r="E11" s="118" t="s">
        <v>3308</v>
      </c>
      <c r="F11" s="118" t="s">
        <v>3308</v>
      </c>
      <c r="G11" s="118" t="s">
        <v>3308</v>
      </c>
      <c r="H11" s="118" t="s">
        <v>3308</v>
      </c>
      <c r="I11" s="118" t="s">
        <v>3308</v>
      </c>
      <c r="J11" s="118" t="s">
        <v>3308</v>
      </c>
      <c r="K11" s="118" t="s">
        <v>3308</v>
      </c>
      <c r="L11" s="118" t="s">
        <v>3308</v>
      </c>
      <c r="M11" s="118" t="s">
        <v>3308</v>
      </c>
      <c r="N11" s="118" t="s">
        <v>3308</v>
      </c>
      <c r="O11" s="118" t="s">
        <v>3308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A111" s="1"/>
      <c r="B111" s="1"/>
      <c r="C111" s="1"/>
    </row>
    <row r="112" spans="1:15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pans="1:3" hidden="1">
      <c r="A369" s="1"/>
      <c r="B369" s="1"/>
      <c r="C369" s="1"/>
    </row>
    <row r="370" spans="1:3" hidden="1">
      <c r="A370" s="1"/>
      <c r="B370" s="1"/>
      <c r="C370" s="1"/>
    </row>
    <row r="371" spans="1:3" hidden="1">
      <c r="A371" s="1"/>
      <c r="B371" s="1"/>
      <c r="C371" s="1"/>
    </row>
    <row r="372" spans="1:3" hidden="1">
      <c r="A372" s="1"/>
      <c r="B372" s="1"/>
      <c r="C372" s="1"/>
    </row>
    <row r="373" spans="1:3" hidden="1">
      <c r="A373" s="1"/>
      <c r="B373" s="1"/>
      <c r="C373" s="1"/>
    </row>
    <row r="374" spans="1:3" hidden="1">
      <c r="A374" s="1"/>
      <c r="B374" s="1"/>
      <c r="C374" s="1"/>
    </row>
    <row r="375" spans="1:3" hidden="1">
      <c r="A375" s="1"/>
      <c r="B375" s="1"/>
      <c r="C375" s="1"/>
    </row>
    <row r="376" spans="1:3" hidden="1">
      <c r="A376" s="1"/>
      <c r="B376" s="1"/>
      <c r="C376" s="1"/>
    </row>
    <row r="377" spans="1:3" hidden="1">
      <c r="A377" s="1"/>
      <c r="B377" s="1"/>
      <c r="C377" s="1"/>
    </row>
    <row r="378" spans="1:3" hidden="1">
      <c r="A378" s="1"/>
      <c r="B378" s="1"/>
      <c r="C378" s="1"/>
    </row>
    <row r="379" spans="1:3" hidden="1">
      <c r="A379" s="1"/>
      <c r="B379" s="1"/>
      <c r="C379" s="1"/>
    </row>
    <row r="380" spans="1:3" hidden="1">
      <c r="A380" s="1"/>
      <c r="B380" s="1"/>
      <c r="C380" s="1"/>
    </row>
    <row r="381" spans="1:3" hidden="1">
      <c r="A381" s="1"/>
      <c r="B381" s="1"/>
      <c r="C381" s="1"/>
    </row>
    <row r="382" spans="1:3" hidden="1">
      <c r="A382" s="1"/>
      <c r="B382" s="1"/>
      <c r="C382" s="1"/>
    </row>
    <row r="383" spans="1:3" hidden="1">
      <c r="C383" s="1"/>
    </row>
    <row r="384" spans="1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221</v>
      </c>
    </row>
    <row r="2" spans="1:15">
      <c r="A2" s="36" t="s">
        <v>147</v>
      </c>
      <c r="B2" s="36" t="s">
        <v>222</v>
      </c>
    </row>
    <row r="3" spans="1:15">
      <c r="A3" s="36" t="s">
        <v>149</v>
      </c>
      <c r="B3" s="36" t="s">
        <v>223</v>
      </c>
    </row>
    <row r="4" spans="1:15">
      <c r="A4" s="36" t="s">
        <v>150</v>
      </c>
      <c r="B4" s="36">
        <v>9454</v>
      </c>
    </row>
    <row r="5" spans="1:15" s="3" customFormat="1">
      <c r="A5" s="37" t="s">
        <v>119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107</v>
      </c>
      <c r="G5" s="38" t="s">
        <v>17</v>
      </c>
      <c r="H5" s="38" t="s">
        <v>106</v>
      </c>
      <c r="I5" s="38" t="s">
        <v>16</v>
      </c>
      <c r="J5" s="38" t="s">
        <v>175</v>
      </c>
      <c r="K5" s="38" t="s">
        <v>198</v>
      </c>
      <c r="L5" s="38" t="s">
        <v>176</v>
      </c>
      <c r="M5" s="38" t="s">
        <v>63</v>
      </c>
      <c r="N5" s="38" t="s">
        <v>151</v>
      </c>
      <c r="O5" s="40" t="s">
        <v>153</v>
      </c>
    </row>
    <row r="6" spans="1:15" s="3" customFormat="1">
      <c r="A6" s="113" t="s">
        <v>3308</v>
      </c>
      <c r="B6" s="114" t="s">
        <v>3308</v>
      </c>
      <c r="C6" s="114" t="s">
        <v>3308</v>
      </c>
      <c r="D6" s="114" t="s">
        <v>3308</v>
      </c>
      <c r="E6" s="114" t="s">
        <v>3308</v>
      </c>
      <c r="F6" s="26" t="s">
        <v>21</v>
      </c>
      <c r="G6" s="26" t="s">
        <v>20</v>
      </c>
      <c r="H6" s="114" t="s">
        <v>3308</v>
      </c>
      <c r="I6" s="26" t="s">
        <v>19</v>
      </c>
      <c r="J6" s="26" t="s">
        <v>19</v>
      </c>
      <c r="K6" s="26" t="s">
        <v>205</v>
      </c>
      <c r="L6" s="26" t="s">
        <v>201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5" t="s">
        <v>3308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3072</v>
      </c>
      <c r="B8" s="118" t="s">
        <v>3308</v>
      </c>
      <c r="C8" s="118" t="s">
        <v>3308</v>
      </c>
      <c r="D8" s="118" t="s">
        <v>3308</v>
      </c>
      <c r="E8" s="118" t="s">
        <v>3308</v>
      </c>
      <c r="F8" s="118" t="s">
        <v>3308</v>
      </c>
      <c r="G8" s="118" t="s">
        <v>3308</v>
      </c>
      <c r="H8" s="118" t="s">
        <v>3308</v>
      </c>
      <c r="I8" s="118" t="s">
        <v>3308</v>
      </c>
      <c r="J8" s="118" t="s">
        <v>3308</v>
      </c>
      <c r="K8" s="118" t="s">
        <v>3308</v>
      </c>
      <c r="L8" s="84">
        <v>0</v>
      </c>
      <c r="M8" s="118" t="s">
        <v>3308</v>
      </c>
      <c r="N8" s="85">
        <v>0</v>
      </c>
      <c r="O8" s="85">
        <v>0</v>
      </c>
    </row>
    <row r="9" spans="1:15">
      <c r="A9" s="86" t="s">
        <v>213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118" t="s">
        <v>3308</v>
      </c>
      <c r="I9" s="118" t="s">
        <v>3308</v>
      </c>
      <c r="J9" s="118" t="s">
        <v>3308</v>
      </c>
      <c r="K9" s="118" t="s">
        <v>3308</v>
      </c>
      <c r="L9" s="118" t="s">
        <v>3308</v>
      </c>
      <c r="M9" s="118" t="s">
        <v>3308</v>
      </c>
      <c r="N9" s="118" t="s">
        <v>3308</v>
      </c>
      <c r="O9" s="118" t="s">
        <v>3308</v>
      </c>
    </row>
    <row r="10" spans="1:15">
      <c r="A10" s="86" t="s">
        <v>115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118" t="s">
        <v>3308</v>
      </c>
      <c r="I10" s="118" t="s">
        <v>3308</v>
      </c>
      <c r="J10" s="118" t="s">
        <v>3308</v>
      </c>
      <c r="K10" s="118" t="s">
        <v>3308</v>
      </c>
      <c r="L10" s="118" t="s">
        <v>3308</v>
      </c>
      <c r="M10" s="118" t="s">
        <v>3308</v>
      </c>
      <c r="N10" s="118" t="s">
        <v>3308</v>
      </c>
      <c r="O10" s="118" t="s">
        <v>3308</v>
      </c>
    </row>
    <row r="11" spans="1:15">
      <c r="A11" s="86" t="s">
        <v>204</v>
      </c>
      <c r="B11" s="118" t="s">
        <v>3308</v>
      </c>
      <c r="C11" s="118" t="s">
        <v>3308</v>
      </c>
      <c r="D11" s="118" t="s">
        <v>3308</v>
      </c>
      <c r="E11" s="118" t="s">
        <v>3308</v>
      </c>
      <c r="F11" s="118" t="s">
        <v>3308</v>
      </c>
      <c r="G11" s="118" t="s">
        <v>3308</v>
      </c>
      <c r="H11" s="118" t="s">
        <v>3308</v>
      </c>
      <c r="I11" s="118" t="s">
        <v>3308</v>
      </c>
      <c r="J11" s="118" t="s">
        <v>3308</v>
      </c>
      <c r="K11" s="118" t="s">
        <v>3308</v>
      </c>
      <c r="L11" s="118" t="s">
        <v>3308</v>
      </c>
      <c r="M11" s="118" t="s">
        <v>3308</v>
      </c>
      <c r="N11" s="118" t="s">
        <v>3308</v>
      </c>
      <c r="O11" s="118" t="s">
        <v>3308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A111" s="1"/>
      <c r="B111" s="1"/>
      <c r="C111" s="1"/>
    </row>
    <row r="112" spans="1:15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pans="1:3" hidden="1">
      <c r="A369" s="1"/>
      <c r="B369" s="1"/>
      <c r="C369" s="1"/>
    </row>
    <row r="370" spans="1:3" hidden="1">
      <c r="A370" s="1"/>
      <c r="B370" s="1"/>
      <c r="C370" s="1"/>
    </row>
    <row r="371" spans="1:3" hidden="1">
      <c r="A371" s="1"/>
      <c r="B371" s="1"/>
      <c r="C371" s="1"/>
    </row>
    <row r="372" spans="1:3" hidden="1">
      <c r="A372" s="1"/>
      <c r="B372" s="1"/>
      <c r="C372" s="1"/>
    </row>
    <row r="373" spans="1:3" hidden="1">
      <c r="A373" s="1"/>
      <c r="B373" s="1"/>
      <c r="C373" s="1"/>
    </row>
    <row r="374" spans="1:3" hidden="1">
      <c r="A374" s="1"/>
      <c r="B374" s="1"/>
      <c r="C374" s="1"/>
    </row>
    <row r="375" spans="1:3" hidden="1">
      <c r="A375" s="1"/>
      <c r="B375" s="1"/>
      <c r="C375" s="1"/>
    </row>
    <row r="376" spans="1:3" hidden="1">
      <c r="A376" s="1"/>
      <c r="B376" s="1"/>
      <c r="C376" s="1"/>
    </row>
    <row r="377" spans="1:3" hidden="1">
      <c r="A377" s="1"/>
      <c r="B377" s="1"/>
      <c r="C377" s="1"/>
    </row>
    <row r="378" spans="1:3" hidden="1">
      <c r="A378" s="1"/>
      <c r="B378" s="1"/>
      <c r="C378" s="1"/>
    </row>
    <row r="379" spans="1:3" hidden="1">
      <c r="A379" s="1"/>
      <c r="B379" s="1"/>
      <c r="C379" s="1"/>
    </row>
    <row r="380" spans="1:3" hidden="1">
      <c r="A380" s="1"/>
      <c r="B380" s="1"/>
      <c r="C380" s="1"/>
    </row>
    <row r="381" spans="1:3" hidden="1">
      <c r="A381" s="1"/>
      <c r="B381" s="1"/>
      <c r="C381" s="1"/>
    </row>
    <row r="382" spans="1:3" hidden="1">
      <c r="A382" s="1"/>
      <c r="B382" s="1"/>
      <c r="C382" s="1"/>
    </row>
    <row r="383" spans="1:3" hidden="1">
      <c r="C383" s="1"/>
    </row>
    <row r="384" spans="1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A399" s="1"/>
      <c r="B399" s="1"/>
      <c r="C399" s="1"/>
    </row>
    <row r="400" spans="1:3" hidden="1">
      <c r="A400" s="1"/>
      <c r="B400" s="1"/>
      <c r="C400" s="1"/>
    </row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221</v>
      </c>
    </row>
    <row r="2" spans="1:15">
      <c r="A2" s="36" t="s">
        <v>147</v>
      </c>
      <c r="B2" s="36" t="s">
        <v>222</v>
      </c>
    </row>
    <row r="3" spans="1:15">
      <c r="A3" s="36" t="s">
        <v>149</v>
      </c>
      <c r="B3" s="36" t="s">
        <v>223</v>
      </c>
    </row>
    <row r="4" spans="1:15">
      <c r="A4" s="36" t="s">
        <v>150</v>
      </c>
      <c r="B4" s="36">
        <v>9454</v>
      </c>
    </row>
    <row r="5" spans="1:15" s="3" customFormat="1">
      <c r="A5" s="37" t="s">
        <v>119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107</v>
      </c>
      <c r="G5" s="38" t="s">
        <v>17</v>
      </c>
      <c r="H5" s="38" t="s">
        <v>106</v>
      </c>
      <c r="I5" s="38" t="s">
        <v>16</v>
      </c>
      <c r="J5" s="38" t="s">
        <v>175</v>
      </c>
      <c r="K5" s="38" t="s">
        <v>198</v>
      </c>
      <c r="L5" s="38" t="s">
        <v>176</v>
      </c>
      <c r="M5" s="38" t="s">
        <v>63</v>
      </c>
      <c r="N5" s="38" t="s">
        <v>151</v>
      </c>
      <c r="O5" s="40" t="s">
        <v>153</v>
      </c>
    </row>
    <row r="6" spans="1:15" s="3" customFormat="1">
      <c r="A6" s="113" t="s">
        <v>3308</v>
      </c>
      <c r="B6" s="114" t="s">
        <v>3308</v>
      </c>
      <c r="C6" s="114" t="s">
        <v>3308</v>
      </c>
      <c r="D6" s="114" t="s">
        <v>3308</v>
      </c>
      <c r="E6" s="114" t="s">
        <v>3308</v>
      </c>
      <c r="F6" s="26" t="s">
        <v>21</v>
      </c>
      <c r="G6" s="26" t="s">
        <v>20</v>
      </c>
      <c r="H6" s="114" t="s">
        <v>3308</v>
      </c>
      <c r="I6" s="26" t="s">
        <v>19</v>
      </c>
      <c r="J6" s="26" t="s">
        <v>19</v>
      </c>
      <c r="K6" s="26" t="s">
        <v>205</v>
      </c>
      <c r="L6" s="26" t="s">
        <v>201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5" t="s">
        <v>3308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3073</v>
      </c>
      <c r="B8" s="118" t="s">
        <v>3308</v>
      </c>
      <c r="C8" s="118" t="s">
        <v>3308</v>
      </c>
      <c r="D8" s="118" t="s">
        <v>3308</v>
      </c>
      <c r="E8" s="118" t="s">
        <v>3308</v>
      </c>
      <c r="F8" s="118" t="s">
        <v>3308</v>
      </c>
      <c r="G8" s="118" t="s">
        <v>3308</v>
      </c>
      <c r="H8" s="118" t="s">
        <v>3308</v>
      </c>
      <c r="I8" s="118" t="s">
        <v>3308</v>
      </c>
      <c r="J8" s="118" t="s">
        <v>3308</v>
      </c>
      <c r="K8" s="118" t="s">
        <v>3308</v>
      </c>
      <c r="L8" s="84">
        <v>0</v>
      </c>
      <c r="M8" s="118" t="s">
        <v>3308</v>
      </c>
      <c r="N8" s="85">
        <v>0</v>
      </c>
      <c r="O8" s="85">
        <v>0</v>
      </c>
    </row>
    <row r="9" spans="1:15">
      <c r="A9" s="86" t="s">
        <v>213</v>
      </c>
      <c r="B9" s="118" t="s">
        <v>3308</v>
      </c>
      <c r="C9" s="118" t="s">
        <v>3308</v>
      </c>
      <c r="D9" s="118" t="s">
        <v>3308</v>
      </c>
      <c r="E9" s="118" t="s">
        <v>3308</v>
      </c>
      <c r="F9" s="118" t="s">
        <v>3308</v>
      </c>
      <c r="G9" s="118" t="s">
        <v>3308</v>
      </c>
      <c r="H9" s="118" t="s">
        <v>3308</v>
      </c>
      <c r="I9" s="118" t="s">
        <v>3308</v>
      </c>
      <c r="J9" s="118" t="s">
        <v>3308</v>
      </c>
      <c r="K9" s="118" t="s">
        <v>3308</v>
      </c>
      <c r="L9" s="118" t="s">
        <v>3308</v>
      </c>
      <c r="M9" s="118" t="s">
        <v>3308</v>
      </c>
      <c r="N9" s="118" t="s">
        <v>3308</v>
      </c>
      <c r="O9" s="118" t="s">
        <v>3308</v>
      </c>
    </row>
    <row r="10" spans="1:15">
      <c r="A10" s="86" t="s">
        <v>115</v>
      </c>
      <c r="B10" s="118" t="s">
        <v>3308</v>
      </c>
      <c r="C10" s="118" t="s">
        <v>3308</v>
      </c>
      <c r="D10" s="118" t="s">
        <v>3308</v>
      </c>
      <c r="E10" s="118" t="s">
        <v>3308</v>
      </c>
      <c r="F10" s="118" t="s">
        <v>3308</v>
      </c>
      <c r="G10" s="118" t="s">
        <v>3308</v>
      </c>
      <c r="H10" s="118" t="s">
        <v>3308</v>
      </c>
      <c r="I10" s="118" t="s">
        <v>3308</v>
      </c>
      <c r="J10" s="118" t="s">
        <v>3308</v>
      </c>
      <c r="K10" s="118" t="s">
        <v>3308</v>
      </c>
      <c r="L10" s="118" t="s">
        <v>3308</v>
      </c>
      <c r="M10" s="118" t="s">
        <v>3308</v>
      </c>
      <c r="N10" s="118" t="s">
        <v>3308</v>
      </c>
      <c r="O10" s="118" t="s">
        <v>3308</v>
      </c>
    </row>
    <row r="11" spans="1:15">
      <c r="A11" s="86" t="s">
        <v>204</v>
      </c>
      <c r="B11" s="118" t="s">
        <v>3308</v>
      </c>
      <c r="C11" s="118" t="s">
        <v>3308</v>
      </c>
      <c r="D11" s="118" t="s">
        <v>3308</v>
      </c>
      <c r="E11" s="118" t="s">
        <v>3308</v>
      </c>
      <c r="F11" s="118" t="s">
        <v>3308</v>
      </c>
      <c r="G11" s="118" t="s">
        <v>3308</v>
      </c>
      <c r="H11" s="118" t="s">
        <v>3308</v>
      </c>
      <c r="I11" s="118" t="s">
        <v>3308</v>
      </c>
      <c r="J11" s="118" t="s">
        <v>3308</v>
      </c>
      <c r="K11" s="118" t="s">
        <v>3308</v>
      </c>
      <c r="L11" s="118" t="s">
        <v>3308</v>
      </c>
      <c r="M11" s="118" t="s">
        <v>3308</v>
      </c>
      <c r="N11" s="118" t="s">
        <v>3308</v>
      </c>
      <c r="O11" s="118" t="s">
        <v>3308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A111" s="1"/>
      <c r="B111" s="1"/>
      <c r="C111" s="1"/>
    </row>
    <row r="112" spans="1:15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pans="1:3" hidden="1">
      <c r="A369" s="1"/>
      <c r="B369" s="1"/>
      <c r="C369" s="1"/>
    </row>
    <row r="370" spans="1:3" hidden="1">
      <c r="A370" s="1"/>
      <c r="B370" s="1"/>
      <c r="C370" s="1"/>
    </row>
    <row r="371" spans="1:3" hidden="1">
      <c r="A371" s="1"/>
      <c r="B371" s="1"/>
      <c r="C371" s="1"/>
    </row>
    <row r="372" spans="1:3" hidden="1">
      <c r="A372" s="1"/>
      <c r="B372" s="1"/>
      <c r="C372" s="1"/>
    </row>
    <row r="373" spans="1:3" hidden="1">
      <c r="A373" s="1"/>
      <c r="B373" s="1"/>
      <c r="C373" s="1"/>
    </row>
    <row r="374" spans="1:3" hidden="1">
      <c r="A374" s="1"/>
      <c r="B374" s="1"/>
      <c r="C374" s="1"/>
    </row>
    <row r="375" spans="1:3" hidden="1">
      <c r="A375" s="1"/>
      <c r="B375" s="1"/>
      <c r="C375" s="1"/>
    </row>
    <row r="376" spans="1:3" hidden="1">
      <c r="A376" s="1"/>
      <c r="B376" s="1"/>
      <c r="C376" s="1"/>
    </row>
    <row r="377" spans="1:3" hidden="1">
      <c r="A377" s="1"/>
      <c r="B377" s="1"/>
      <c r="C377" s="1"/>
    </row>
    <row r="378" spans="1:3" hidden="1">
      <c r="A378" s="1"/>
      <c r="B378" s="1"/>
      <c r="C378" s="1"/>
    </row>
    <row r="379" spans="1:3" hidden="1">
      <c r="A379" s="1"/>
      <c r="B379" s="1"/>
      <c r="C379" s="1"/>
    </row>
    <row r="380" spans="1:3" hidden="1">
      <c r="A380" s="1"/>
      <c r="B380" s="1"/>
      <c r="C380" s="1"/>
    </row>
    <row r="381" spans="1:3" hidden="1">
      <c r="A381" s="1"/>
      <c r="B381" s="1"/>
      <c r="C381" s="1"/>
    </row>
    <row r="382" spans="1:3" hidden="1">
      <c r="A382" s="1"/>
      <c r="B382" s="1"/>
      <c r="C382" s="1"/>
    </row>
    <row r="383" spans="1:3" hidden="1">
      <c r="C383" s="1"/>
    </row>
    <row r="384" spans="1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A399" s="1"/>
      <c r="B399" s="1"/>
      <c r="C399" s="1"/>
    </row>
    <row r="400" spans="1:3" hidden="1">
      <c r="A400" s="1"/>
      <c r="B400" s="1"/>
      <c r="C400" s="1"/>
    </row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