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52FBD30C-F22E-4A4C-915B-5779B591C9BE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קונצרני'!$A$6:$T$498</definedName>
    <definedName name="_xlnm._FilterDatabase" localSheetId="9" hidden="1">אופציות!$A$6:$K$98</definedName>
    <definedName name="_xlnm._FilterDatabase" localSheetId="21" hidden="1">הלוואות!$A$5:$Q$997</definedName>
    <definedName name="_xlnm._FilterDatabase" localSheetId="25" hidden="1">'השקעות אחרות '!$A$5:$J$92</definedName>
    <definedName name="_xlnm._FilterDatabase" localSheetId="23" hidden="1">'זכויות מקרקעין'!$A$5:$H$98</definedName>
    <definedName name="_xlnm._FilterDatabase" localSheetId="10" hidden="1">'חוזים עתידיים'!$A$6:$J$97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ממשלתי'!$A$6:$O$12</definedName>
    <definedName name="_xlnm._FilterDatabase" localSheetId="14" hidden="1">'לא סחיר - אג"ח קונצרני'!$A$6:$R$97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מניות'!$A$6:$L$196</definedName>
    <definedName name="_xlnm._FilterDatabase" localSheetId="16" hidden="1">'לא סחיר - קרנות השקעה'!$A$6:$J$615</definedName>
    <definedName name="_xlnm._FilterDatabase" localSheetId="1" hidden="1">מזומנים!$A$5:$K$199</definedName>
    <definedName name="_xlnm._FilterDatabase" localSheetId="5" hidden="1">מניות!$A$6:$N$496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ממשלתיות'!$A$6:$Q$197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ממשלתי'!$A$5:$O$22</definedName>
    <definedName name="Print_Area" localSheetId="14">'לא סחיר - אג"ח קונצרני'!$A$5:$R$29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מניות'!$A$5:$L$19</definedName>
    <definedName name="Print_Area" localSheetId="16">'לא סחיר - קרנות השקעה'!$A$5:$J$35</definedName>
    <definedName name="Print_Area" localSheetId="13">'לא סחיר - תעודות חוב מסחריות'!$A$5:$R$22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קונצרני'!$A$1:$AZ$320</definedName>
    <definedName name="_xlnm.Print_Area" localSheetId="9">אופציות!$A$1:$AZ$25</definedName>
    <definedName name="_xlnm.Print_Area" localSheetId="21">הלוואות!$A$1:$AZ$387</definedName>
    <definedName name="_xlnm.Print_Area" localSheetId="24">'השקעה בחברות מוחזקות'!$A$1:$AZ$8</definedName>
    <definedName name="_xlnm.Print_Area" localSheetId="25">'השקעות אחרות '!$A$1:$AZ$23</definedName>
    <definedName name="_xlnm.Print_Area" localSheetId="23">'זכויות מקרקעין'!$A$1:$AZ$24</definedName>
    <definedName name="_xlnm.Print_Area" localSheetId="10">'חוזים עתידיים'!$A$1:$AZ$24</definedName>
    <definedName name="_xlnm.Print_Area" localSheetId="26">'יתרת התחייבות להשקעה'!$A$1:$AZ$188</definedName>
    <definedName name="_xlnm.Print_Area" localSheetId="8">'כתבי אופציה'!$A$1:$AZ$27</definedName>
    <definedName name="_xlnm.Print_Area" localSheetId="12">'לא סחיר- תעודות התחייבות ממשלתי'!$A$1:$AZ$12</definedName>
    <definedName name="_xlnm.Print_Area" localSheetId="14">'לא סחיר - אג"ח קונצרני'!$A$1:$AZ$45</definedName>
    <definedName name="_xlnm.Print_Area" localSheetId="18">'לא סחיר - אופציות'!$A$1:$AZ$20</definedName>
    <definedName name="_xlnm.Print_Area" localSheetId="19">'לא סחיר - חוזים עתידיים'!$A$1:$AZ$367</definedName>
    <definedName name="_xlnm.Print_Area" localSheetId="17">'לא סחיר - כתבי אופציה'!$A$1:$AZ$15</definedName>
    <definedName name="_xlnm.Print_Area" localSheetId="20">'לא סחיר - מוצרים מובנים'!$A$1:$AZ$13</definedName>
    <definedName name="_xlnm.Print_Area" localSheetId="15">'לא סחיר - מניות'!$A$1:$AZ$67</definedName>
    <definedName name="_xlnm.Print_Area" localSheetId="16">'לא סחיר - קרנות השקעה'!$A$1:$AZ$253</definedName>
    <definedName name="_xlnm.Print_Area" localSheetId="13">'לא סחיר - תעודות חוב מסחריות'!$A$1:$AZ$18</definedName>
    <definedName name="_xlnm.Print_Area" localSheetId="11">'מוצרים מובנים'!$A$1:$AZ$13</definedName>
    <definedName name="_xlnm.Print_Area" localSheetId="1">מזומנים!$A$1:$AZ$62</definedName>
    <definedName name="_xlnm.Print_Area" localSheetId="5">מניות!$A$1:$AZ$266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נאמנות'!$A$1:$AZ$30</definedName>
    <definedName name="_xlnm.Print_Area" localSheetId="6">'קרנות סל'!$A$1:$AZ$81</definedName>
    <definedName name="_xlnm.Print_Area" localSheetId="2">'תעודות התחייבות ממשלתיות'!$A$1:$AZ$65</definedName>
    <definedName name="_xlnm.Print_Area" localSheetId="3">'תעודות חוב מסחריות '!$A$1:$AZ$13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78" l="1"/>
  <c r="H17" i="81"/>
  <c r="H9" i="81"/>
  <c r="H8" i="81" l="1"/>
  <c r="C36" i="88" s="1"/>
  <c r="I23" i="81" l="1"/>
  <c r="I18" i="81"/>
  <c r="I21" i="81"/>
  <c r="I20" i="81"/>
  <c r="I22" i="81"/>
  <c r="I19" i="81"/>
  <c r="P11" i="61" l="1"/>
  <c r="P154" i="61"/>
  <c r="I10" i="72"/>
  <c r="I9" i="72" s="1"/>
  <c r="C26" i="88" s="1"/>
  <c r="C22" i="88" s="1"/>
  <c r="K216" i="62"/>
  <c r="I55" i="58"/>
  <c r="I54" i="58" s="1"/>
  <c r="C42" i="88"/>
  <c r="I13" i="81" l="1"/>
  <c r="I16" i="81"/>
  <c r="I14" i="81"/>
  <c r="I15" i="81"/>
  <c r="I11" i="81"/>
  <c r="I9" i="81"/>
  <c r="I12" i="81"/>
  <c r="I10" i="81"/>
  <c r="O10" i="78"/>
  <c r="J10" i="74"/>
  <c r="J11" i="74"/>
  <c r="J12" i="74"/>
  <c r="J13" i="74"/>
  <c r="J14" i="74"/>
  <c r="J15" i="74"/>
  <c r="O9" i="78" l="1"/>
  <c r="O8" i="78" s="1"/>
  <c r="C32" i="88" s="1"/>
  <c r="I224" i="73"/>
  <c r="I225" i="73"/>
  <c r="I226" i="73"/>
  <c r="I227" i="73"/>
  <c r="I228" i="73"/>
  <c r="I229" i="73"/>
  <c r="I230" i="73"/>
  <c r="I231" i="73"/>
  <c r="K12" i="72"/>
  <c r="K13" i="72"/>
  <c r="K14" i="72"/>
  <c r="K15" i="72"/>
  <c r="K16" i="72"/>
  <c r="K17" i="72"/>
  <c r="K18" i="72"/>
  <c r="K19" i="72"/>
  <c r="K20" i="72"/>
  <c r="K21" i="72"/>
  <c r="K22" i="72"/>
  <c r="K23" i="72"/>
  <c r="K24" i="72"/>
  <c r="K25" i="72"/>
  <c r="K26" i="72"/>
  <c r="K27" i="72"/>
  <c r="K28" i="72"/>
  <c r="K29" i="72"/>
  <c r="K30" i="72"/>
  <c r="K31" i="72"/>
  <c r="K32" i="72"/>
  <c r="K33" i="72"/>
  <c r="K34" i="72"/>
  <c r="K186" i="62"/>
  <c r="K185" i="62" s="1"/>
  <c r="I8" i="81" l="1"/>
  <c r="G24" i="80"/>
  <c r="G23" i="80"/>
  <c r="G22" i="80"/>
  <c r="G21" i="80"/>
  <c r="G20" i="80"/>
  <c r="G19" i="80"/>
  <c r="G18" i="80"/>
  <c r="G16" i="80"/>
  <c r="G15" i="80"/>
  <c r="G14" i="80"/>
  <c r="G13" i="80"/>
  <c r="G12" i="80"/>
  <c r="G11" i="80"/>
  <c r="G10" i="80"/>
  <c r="G9" i="80"/>
  <c r="G8" i="80"/>
  <c r="P380" i="78"/>
  <c r="P379" i="78"/>
  <c r="P378" i="78"/>
  <c r="P377" i="78"/>
  <c r="P376" i="78"/>
  <c r="P375" i="78"/>
  <c r="P374" i="78"/>
  <c r="P373" i="78"/>
  <c r="P372" i="78"/>
  <c r="P371" i="78"/>
  <c r="P370" i="78"/>
  <c r="P369" i="78"/>
  <c r="P368" i="78"/>
  <c r="P367" i="78"/>
  <c r="P366" i="78"/>
  <c r="P365" i="78"/>
  <c r="P364" i="78"/>
  <c r="P363" i="78"/>
  <c r="P362" i="78"/>
  <c r="P361" i="78"/>
  <c r="P360" i="78"/>
  <c r="P359" i="78"/>
  <c r="P358" i="78"/>
  <c r="P357" i="78"/>
  <c r="P356" i="78"/>
  <c r="P355" i="78"/>
  <c r="P354" i="78"/>
  <c r="P353" i="78"/>
  <c r="P352" i="78"/>
  <c r="P351" i="78"/>
  <c r="P350" i="78"/>
  <c r="P349" i="78"/>
  <c r="P348" i="78"/>
  <c r="P347" i="78"/>
  <c r="P346" i="78"/>
  <c r="P345" i="78"/>
  <c r="P344" i="78"/>
  <c r="P343" i="78"/>
  <c r="P342" i="78"/>
  <c r="P341" i="78"/>
  <c r="P340" i="78"/>
  <c r="P339" i="78"/>
  <c r="P338" i="78"/>
  <c r="P337" i="78"/>
  <c r="P336" i="78"/>
  <c r="P335" i="78"/>
  <c r="P334" i="78"/>
  <c r="P333" i="78"/>
  <c r="P332" i="78"/>
  <c r="P331" i="78"/>
  <c r="P330" i="78"/>
  <c r="P329" i="78"/>
  <c r="P328" i="78"/>
  <c r="P327" i="78"/>
  <c r="P326" i="78"/>
  <c r="P325" i="78"/>
  <c r="P324" i="78"/>
  <c r="P323" i="78"/>
  <c r="P322" i="78"/>
  <c r="P321" i="78"/>
  <c r="P320" i="78"/>
  <c r="P319" i="78"/>
  <c r="P318" i="78"/>
  <c r="P317" i="78"/>
  <c r="P316" i="78"/>
  <c r="P315" i="78"/>
  <c r="P314" i="78"/>
  <c r="P313" i="78"/>
  <c r="P312" i="78"/>
  <c r="P311" i="78"/>
  <c r="P310" i="78"/>
  <c r="P309" i="78"/>
  <c r="P308" i="78"/>
  <c r="P307" i="78"/>
  <c r="P306" i="78"/>
  <c r="P305" i="78"/>
  <c r="P304" i="78"/>
  <c r="P303" i="78"/>
  <c r="P302" i="78"/>
  <c r="P301" i="78"/>
  <c r="P300" i="78"/>
  <c r="P299" i="78"/>
  <c r="P298" i="78"/>
  <c r="P297" i="78"/>
  <c r="P296" i="78"/>
  <c r="P295" i="78"/>
  <c r="P294" i="78"/>
  <c r="P293" i="78"/>
  <c r="P292" i="78"/>
  <c r="P291" i="78"/>
  <c r="P290" i="78"/>
  <c r="P289" i="78"/>
  <c r="P288" i="78"/>
  <c r="P287" i="78"/>
  <c r="P286" i="78"/>
  <c r="P285" i="78"/>
  <c r="P284" i="78"/>
  <c r="P283" i="78"/>
  <c r="P281" i="78"/>
  <c r="P280" i="78"/>
  <c r="P277" i="78"/>
  <c r="P276" i="78"/>
  <c r="P275" i="78"/>
  <c r="P274" i="78"/>
  <c r="P273" i="78"/>
  <c r="P272" i="78"/>
  <c r="P271" i="78"/>
  <c r="P270" i="78"/>
  <c r="P269" i="78"/>
  <c r="P268" i="78"/>
  <c r="P267" i="78"/>
  <c r="P266" i="78"/>
  <c r="P265" i="78"/>
  <c r="P264" i="78"/>
  <c r="P263" i="78"/>
  <c r="P262" i="78"/>
  <c r="P261" i="78"/>
  <c r="P260" i="78"/>
  <c r="P259" i="78"/>
  <c r="P258" i="78"/>
  <c r="P257" i="78"/>
  <c r="P256" i="78"/>
  <c r="P255" i="78"/>
  <c r="P254" i="78"/>
  <c r="P253" i="78"/>
  <c r="P252" i="78"/>
  <c r="P251" i="78"/>
  <c r="P250" i="78"/>
  <c r="P249" i="78"/>
  <c r="P248" i="78"/>
  <c r="P247" i="78"/>
  <c r="P246" i="78"/>
  <c r="P245" i="78"/>
  <c r="P244" i="78"/>
  <c r="P243" i="78"/>
  <c r="P242" i="78"/>
  <c r="P241" i="78"/>
  <c r="P240" i="78"/>
  <c r="P239" i="78"/>
  <c r="P238" i="78"/>
  <c r="P237" i="78"/>
  <c r="P236" i="78"/>
  <c r="P235" i="78"/>
  <c r="P234" i="78"/>
  <c r="P233" i="78"/>
  <c r="P232" i="78"/>
  <c r="P231" i="78"/>
  <c r="P230" i="78"/>
  <c r="P229" i="78"/>
  <c r="P228" i="78"/>
  <c r="P227" i="78"/>
  <c r="P226" i="78"/>
  <c r="P225" i="78"/>
  <c r="P224" i="78"/>
  <c r="P223" i="78"/>
  <c r="P222" i="78"/>
  <c r="P221" i="78"/>
  <c r="P220" i="78"/>
  <c r="P219" i="78"/>
  <c r="P218" i="78"/>
  <c r="P217" i="78"/>
  <c r="P216" i="78"/>
  <c r="P215" i="78"/>
  <c r="P214" i="78"/>
  <c r="P213" i="78"/>
  <c r="P212" i="78"/>
  <c r="P211" i="78"/>
  <c r="P210" i="78"/>
  <c r="P209" i="78"/>
  <c r="P208" i="78"/>
  <c r="P207" i="78"/>
  <c r="P206" i="78"/>
  <c r="P205" i="78"/>
  <c r="P204" i="78"/>
  <c r="P203" i="78"/>
  <c r="P202" i="78"/>
  <c r="P201" i="78"/>
  <c r="P200" i="78"/>
  <c r="P199" i="78"/>
  <c r="P198" i="78"/>
  <c r="P197" i="78"/>
  <c r="P196" i="78"/>
  <c r="P195" i="78"/>
  <c r="P194" i="78"/>
  <c r="P193" i="78"/>
  <c r="P192" i="78"/>
  <c r="P191" i="78"/>
  <c r="P190" i="78"/>
  <c r="P189" i="78"/>
  <c r="P188" i="78"/>
  <c r="P187" i="78"/>
  <c r="P186" i="78"/>
  <c r="P185" i="78"/>
  <c r="P184" i="78"/>
  <c r="P183" i="78"/>
  <c r="P182" i="78"/>
  <c r="P181" i="78"/>
  <c r="P180" i="78"/>
  <c r="P179" i="78"/>
  <c r="P178" i="78"/>
  <c r="P177" i="78"/>
  <c r="P176" i="78"/>
  <c r="P175" i="78"/>
  <c r="P174" i="78"/>
  <c r="P173" i="78"/>
  <c r="P172" i="78"/>
  <c r="P171" i="78"/>
  <c r="P170" i="78"/>
  <c r="P169" i="78"/>
  <c r="P168" i="78"/>
  <c r="P167" i="78"/>
  <c r="P166" i="78"/>
  <c r="P165" i="78"/>
  <c r="P164" i="78"/>
  <c r="P163" i="78"/>
  <c r="P162" i="78"/>
  <c r="P161" i="78"/>
  <c r="P160" i="78"/>
  <c r="P159" i="78"/>
  <c r="P158" i="78"/>
  <c r="P157" i="78"/>
  <c r="P156" i="78"/>
  <c r="P155" i="78"/>
  <c r="P154" i="78"/>
  <c r="P153" i="78"/>
  <c r="P152" i="78"/>
  <c r="P151" i="78"/>
  <c r="P150" i="78"/>
  <c r="P149" i="78"/>
  <c r="P148" i="78"/>
  <c r="P147" i="78"/>
  <c r="P146" i="78"/>
  <c r="P145" i="78"/>
  <c r="P144" i="78"/>
  <c r="P143" i="78"/>
  <c r="P142" i="78"/>
  <c r="P141" i="78"/>
  <c r="P140" i="78"/>
  <c r="P139" i="78"/>
  <c r="P138" i="78"/>
  <c r="P137" i="78"/>
  <c r="P278" i="78"/>
  <c r="P136" i="78"/>
  <c r="P135" i="78"/>
  <c r="P134" i="78"/>
  <c r="P133" i="78"/>
  <c r="P132" i="78"/>
  <c r="P131" i="78"/>
  <c r="P130" i="78"/>
  <c r="P129" i="78"/>
  <c r="P128" i="78"/>
  <c r="P127" i="78"/>
  <c r="P126" i="78"/>
  <c r="P125" i="78"/>
  <c r="P124" i="78"/>
  <c r="P123" i="78"/>
  <c r="P122" i="78"/>
  <c r="P121" i="78"/>
  <c r="P120" i="78"/>
  <c r="P119" i="78"/>
  <c r="P118" i="78"/>
  <c r="P117" i="78"/>
  <c r="P116" i="78"/>
  <c r="P115" i="78"/>
  <c r="P114" i="78"/>
  <c r="P113" i="78"/>
  <c r="P112" i="78"/>
  <c r="P111" i="78"/>
  <c r="P110" i="78"/>
  <c r="P109" i="78"/>
  <c r="P108" i="78"/>
  <c r="P107" i="78"/>
  <c r="P106" i="78"/>
  <c r="P105" i="78"/>
  <c r="P104" i="78"/>
  <c r="P103" i="78"/>
  <c r="P102" i="78"/>
  <c r="P101" i="78"/>
  <c r="P100" i="78"/>
  <c r="P99" i="78"/>
  <c r="P98" i="78"/>
  <c r="P97" i="78"/>
  <c r="P96" i="78"/>
  <c r="P95" i="78"/>
  <c r="P94" i="78"/>
  <c r="P93" i="78"/>
  <c r="P92" i="78"/>
  <c r="P91" i="78"/>
  <c r="P90" i="78"/>
  <c r="P89" i="78"/>
  <c r="P88" i="78"/>
  <c r="P87" i="78"/>
  <c r="P86" i="78"/>
  <c r="P85" i="78"/>
  <c r="P84" i="78"/>
  <c r="P83" i="78"/>
  <c r="P82" i="78"/>
  <c r="P81" i="78"/>
  <c r="P80" i="78"/>
  <c r="P79" i="78"/>
  <c r="P78" i="78"/>
  <c r="P77" i="78"/>
  <c r="P76" i="78"/>
  <c r="P75" i="78"/>
  <c r="P74" i="78"/>
  <c r="P73" i="78"/>
  <c r="P72" i="78"/>
  <c r="P71" i="78"/>
  <c r="P70" i="78"/>
  <c r="P69" i="78"/>
  <c r="P68" i="78"/>
  <c r="P67" i="78"/>
  <c r="P66" i="78"/>
  <c r="P65" i="78"/>
  <c r="P64" i="78"/>
  <c r="P63" i="78"/>
  <c r="P62" i="78"/>
  <c r="P61" i="78"/>
  <c r="P60" i="78"/>
  <c r="P59" i="78"/>
  <c r="P58" i="78"/>
  <c r="P57" i="78"/>
  <c r="P56" i="78"/>
  <c r="P55" i="78"/>
  <c r="P54" i="78"/>
  <c r="P53" i="78"/>
  <c r="P52" i="78"/>
  <c r="P51" i="78"/>
  <c r="P50" i="78"/>
  <c r="P49" i="78"/>
  <c r="P48" i="78"/>
  <c r="P47" i="78"/>
  <c r="P45" i="78"/>
  <c r="P44" i="78"/>
  <c r="P43" i="78"/>
  <c r="P42" i="78"/>
  <c r="P41" i="78"/>
  <c r="P40" i="78"/>
  <c r="P39" i="78"/>
  <c r="P38" i="78"/>
  <c r="P37" i="78"/>
  <c r="P36" i="78"/>
  <c r="P35" i="78"/>
  <c r="P34" i="78"/>
  <c r="P33" i="78"/>
  <c r="P32" i="78"/>
  <c r="P31" i="78"/>
  <c r="P30" i="78"/>
  <c r="P29" i="78"/>
  <c r="P28" i="78"/>
  <c r="P27" i="78"/>
  <c r="P26" i="78"/>
  <c r="P25" i="78"/>
  <c r="P24" i="78"/>
  <c r="P23" i="78"/>
  <c r="P22" i="78"/>
  <c r="P21" i="78"/>
  <c r="P20" i="78"/>
  <c r="P19" i="78"/>
  <c r="P18" i="78"/>
  <c r="P17" i="78"/>
  <c r="P16" i="78"/>
  <c r="P15" i="78"/>
  <c r="P14" i="78"/>
  <c r="P13" i="78"/>
  <c r="P12" i="78"/>
  <c r="P11" i="78"/>
  <c r="P10" i="78"/>
  <c r="P9" i="78"/>
  <c r="P8" i="78"/>
  <c r="I360" i="76"/>
  <c r="I359" i="76"/>
  <c r="I358" i="76"/>
  <c r="I356" i="76"/>
  <c r="I355" i="76"/>
  <c r="I354" i="76"/>
  <c r="I353" i="76"/>
  <c r="I352" i="76"/>
  <c r="I351" i="76"/>
  <c r="I350" i="76"/>
  <c r="I349" i="76"/>
  <c r="I348" i="76"/>
  <c r="I346" i="76"/>
  <c r="I345" i="76"/>
  <c r="I344" i="76"/>
  <c r="I343" i="76"/>
  <c r="I341" i="76"/>
  <c r="I340" i="76"/>
  <c r="I339" i="76"/>
  <c r="I338" i="76"/>
  <c r="I337" i="76"/>
  <c r="I336" i="76"/>
  <c r="I335" i="76"/>
  <c r="I334" i="76"/>
  <c r="I333" i="76"/>
  <c r="I332" i="76"/>
  <c r="I331" i="76"/>
  <c r="I330" i="76"/>
  <c r="I329" i="76"/>
  <c r="I328" i="76"/>
  <c r="I327" i="76"/>
  <c r="I326" i="76"/>
  <c r="I325" i="76"/>
  <c r="I324" i="76"/>
  <c r="I323" i="76"/>
  <c r="I322" i="76"/>
  <c r="I321" i="76"/>
  <c r="I320" i="76"/>
  <c r="I319" i="76"/>
  <c r="I318" i="76"/>
  <c r="I317" i="76"/>
  <c r="I316" i="76"/>
  <c r="I315" i="76"/>
  <c r="I314" i="76"/>
  <c r="I313" i="76"/>
  <c r="I312" i="76"/>
  <c r="I311" i="76"/>
  <c r="I310" i="76"/>
  <c r="I309" i="76"/>
  <c r="I308" i="76"/>
  <c r="I307" i="76"/>
  <c r="I306" i="76"/>
  <c r="I305" i="76"/>
  <c r="I304" i="76"/>
  <c r="I303" i="76"/>
  <c r="I302" i="76"/>
  <c r="I301" i="76"/>
  <c r="I300" i="76"/>
  <c r="I299" i="76"/>
  <c r="I298" i="76"/>
  <c r="I297" i="76"/>
  <c r="I296" i="76"/>
  <c r="I295" i="76"/>
  <c r="I294" i="76"/>
  <c r="I293" i="76"/>
  <c r="I292" i="76"/>
  <c r="I291" i="76"/>
  <c r="I290" i="76"/>
  <c r="I289" i="76"/>
  <c r="I288" i="76"/>
  <c r="I287" i="76"/>
  <c r="I286" i="76"/>
  <c r="I285" i="76"/>
  <c r="I284" i="76"/>
  <c r="I283" i="76"/>
  <c r="I282" i="76"/>
  <c r="I281" i="76"/>
  <c r="I280" i="76"/>
  <c r="I279" i="76"/>
  <c r="I278" i="76"/>
  <c r="I277" i="76"/>
  <c r="I276" i="76"/>
  <c r="I275" i="76"/>
  <c r="I274" i="76"/>
  <c r="I273" i="76"/>
  <c r="I272" i="76"/>
  <c r="I271" i="76"/>
  <c r="I270" i="76"/>
  <c r="I269" i="76"/>
  <c r="I268" i="76"/>
  <c r="I267" i="76"/>
  <c r="I266" i="76"/>
  <c r="I265" i="76"/>
  <c r="I264" i="76"/>
  <c r="I263" i="76"/>
  <c r="I262" i="76"/>
  <c r="I261" i="76"/>
  <c r="I260" i="76"/>
  <c r="I259" i="76"/>
  <c r="I258" i="76"/>
  <c r="I257" i="76"/>
  <c r="I256" i="76"/>
  <c r="I255" i="76"/>
  <c r="I254" i="76"/>
  <c r="I253" i="76"/>
  <c r="I252" i="76"/>
  <c r="I251" i="76"/>
  <c r="I250" i="76"/>
  <c r="I249" i="76"/>
  <c r="I248" i="76"/>
  <c r="I247" i="76"/>
  <c r="I246" i="76"/>
  <c r="I245" i="76"/>
  <c r="I244" i="76"/>
  <c r="I243" i="76"/>
  <c r="I242" i="76"/>
  <c r="I241" i="76"/>
  <c r="I240" i="76"/>
  <c r="I239" i="76"/>
  <c r="I238" i="76"/>
  <c r="I237" i="76"/>
  <c r="I236" i="76"/>
  <c r="I235" i="76"/>
  <c r="I234" i="76"/>
  <c r="I233" i="76"/>
  <c r="I232" i="76"/>
  <c r="I230" i="76"/>
  <c r="I229" i="76"/>
  <c r="I228" i="76"/>
  <c r="I227" i="76"/>
  <c r="I226" i="76"/>
  <c r="I225" i="76"/>
  <c r="I224" i="76"/>
  <c r="I223" i="76"/>
  <c r="I222" i="76"/>
  <c r="I221" i="76"/>
  <c r="I220" i="76"/>
  <c r="I219" i="76"/>
  <c r="I218" i="76"/>
  <c r="I217" i="76"/>
  <c r="I216" i="76"/>
  <c r="I215" i="76"/>
  <c r="I214" i="76"/>
  <c r="I213" i="76"/>
  <c r="I212" i="76"/>
  <c r="I211" i="76"/>
  <c r="I210" i="76"/>
  <c r="I209" i="76"/>
  <c r="I208" i="76"/>
  <c r="I207" i="76"/>
  <c r="I206" i="76"/>
  <c r="I205" i="76"/>
  <c r="I204" i="76"/>
  <c r="I203" i="76"/>
  <c r="I202" i="76"/>
  <c r="I201" i="76"/>
  <c r="I200" i="76"/>
  <c r="I199" i="76"/>
  <c r="I198" i="76"/>
  <c r="I197" i="76"/>
  <c r="I196" i="76"/>
  <c r="I195" i="76"/>
  <c r="I194" i="76"/>
  <c r="I193" i="76"/>
  <c r="I192" i="76"/>
  <c r="I191" i="76"/>
  <c r="I190" i="76"/>
  <c r="I189" i="76"/>
  <c r="I188" i="76"/>
  <c r="I187" i="76"/>
  <c r="I186" i="76"/>
  <c r="I185" i="76"/>
  <c r="I184" i="76"/>
  <c r="I183" i="76"/>
  <c r="I182" i="76"/>
  <c r="I181" i="76"/>
  <c r="I180" i="76"/>
  <c r="I179" i="76"/>
  <c r="I178" i="76"/>
  <c r="I177" i="76"/>
  <c r="I176" i="76"/>
  <c r="I175" i="76"/>
  <c r="I174" i="76"/>
  <c r="I173" i="76"/>
  <c r="I172" i="76"/>
  <c r="I171" i="76"/>
  <c r="I170" i="76"/>
  <c r="I169" i="76"/>
  <c r="I168" i="76"/>
  <c r="I167" i="76"/>
  <c r="I166" i="76"/>
  <c r="I165" i="76"/>
  <c r="I164" i="76"/>
  <c r="I163" i="76"/>
  <c r="I162" i="76"/>
  <c r="I161" i="76"/>
  <c r="I160" i="76"/>
  <c r="I159" i="76"/>
  <c r="I158" i="76"/>
  <c r="I157" i="76"/>
  <c r="I156" i="76"/>
  <c r="I155" i="76"/>
  <c r="I154" i="76"/>
  <c r="I153" i="76"/>
  <c r="I152" i="76"/>
  <c r="I151" i="76"/>
  <c r="I150" i="76"/>
  <c r="I149" i="76"/>
  <c r="I148" i="76"/>
  <c r="I147" i="76"/>
  <c r="I146" i="76"/>
  <c r="I145" i="76"/>
  <c r="I144" i="76"/>
  <c r="I143" i="76"/>
  <c r="I142" i="76"/>
  <c r="I141" i="76"/>
  <c r="I140" i="76"/>
  <c r="I139" i="76"/>
  <c r="I138" i="76"/>
  <c r="I137" i="76"/>
  <c r="I136" i="76"/>
  <c r="I135" i="76"/>
  <c r="I134" i="76"/>
  <c r="I133" i="76"/>
  <c r="I132" i="76"/>
  <c r="I131" i="76"/>
  <c r="I130" i="76"/>
  <c r="I129" i="76"/>
  <c r="I128" i="76"/>
  <c r="I127" i="76"/>
  <c r="I126" i="76"/>
  <c r="I125" i="76"/>
  <c r="I124" i="76"/>
  <c r="I123" i="76"/>
  <c r="I122" i="76"/>
  <c r="I121" i="76"/>
  <c r="I120" i="76"/>
  <c r="I119" i="76"/>
  <c r="I118" i="76"/>
  <c r="I117" i="76"/>
  <c r="I116" i="76"/>
  <c r="I115" i="76"/>
  <c r="I114" i="76"/>
  <c r="I113" i="76"/>
  <c r="I112" i="76"/>
  <c r="I111" i="76"/>
  <c r="I110" i="76"/>
  <c r="I109" i="76"/>
  <c r="I108" i="76"/>
  <c r="I107" i="76"/>
  <c r="I106" i="76"/>
  <c r="I105" i="76"/>
  <c r="I104" i="76"/>
  <c r="I103" i="76"/>
  <c r="I102" i="76"/>
  <c r="I101" i="76"/>
  <c r="I100" i="76"/>
  <c r="I99" i="76"/>
  <c r="I98" i="76"/>
  <c r="I97" i="76"/>
  <c r="I96" i="76"/>
  <c r="I95" i="76"/>
  <c r="I94" i="76"/>
  <c r="I93" i="76"/>
  <c r="I92" i="76"/>
  <c r="I91" i="76"/>
  <c r="I90" i="76"/>
  <c r="I89" i="76"/>
  <c r="I88" i="76"/>
  <c r="I87" i="76"/>
  <c r="I86" i="76"/>
  <c r="I85" i="76"/>
  <c r="I84" i="76"/>
  <c r="I83" i="76"/>
  <c r="I82" i="76"/>
  <c r="I81" i="76"/>
  <c r="I80" i="76"/>
  <c r="I79" i="76"/>
  <c r="I78" i="76"/>
  <c r="I77" i="76"/>
  <c r="I76" i="76"/>
  <c r="I75" i="76"/>
  <c r="I74" i="76"/>
  <c r="I73" i="76"/>
  <c r="I72" i="76"/>
  <c r="I71" i="76"/>
  <c r="I70" i="76"/>
  <c r="I69" i="76"/>
  <c r="I68" i="76"/>
  <c r="I67" i="76"/>
  <c r="I66" i="76"/>
  <c r="I65" i="76"/>
  <c r="I64" i="76"/>
  <c r="I63" i="76"/>
  <c r="I62" i="76"/>
  <c r="I61" i="76"/>
  <c r="I60" i="76"/>
  <c r="I59" i="76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19" i="76"/>
  <c r="I18" i="76"/>
  <c r="I17" i="76"/>
  <c r="I16" i="76"/>
  <c r="I15" i="76"/>
  <c r="I14" i="76"/>
  <c r="I13" i="76"/>
  <c r="I12" i="76"/>
  <c r="I11" i="76"/>
  <c r="I10" i="76"/>
  <c r="I9" i="76"/>
  <c r="J13" i="75"/>
  <c r="J12" i="75"/>
  <c r="J11" i="75"/>
  <c r="J10" i="75"/>
  <c r="J9" i="75"/>
  <c r="J9" i="74"/>
  <c r="I247" i="73"/>
  <c r="I246" i="73"/>
  <c r="I245" i="73"/>
  <c r="I244" i="73"/>
  <c r="I243" i="73"/>
  <c r="I242" i="73"/>
  <c r="I241" i="73"/>
  <c r="I240" i="73"/>
  <c r="I239" i="73"/>
  <c r="I238" i="73"/>
  <c r="I237" i="73"/>
  <c r="I236" i="73"/>
  <c r="I235" i="73"/>
  <c r="I234" i="73"/>
  <c r="I233" i="73"/>
  <c r="I232" i="73"/>
  <c r="I223" i="73"/>
  <c r="I222" i="73"/>
  <c r="I221" i="73"/>
  <c r="I220" i="73"/>
  <c r="I219" i="73"/>
  <c r="I218" i="73"/>
  <c r="I217" i="73"/>
  <c r="I216" i="73"/>
  <c r="I215" i="73"/>
  <c r="I214" i="73"/>
  <c r="I213" i="73"/>
  <c r="I212" i="73"/>
  <c r="I211" i="73"/>
  <c r="I210" i="73"/>
  <c r="I209" i="73"/>
  <c r="I208" i="73"/>
  <c r="I207" i="73"/>
  <c r="I206" i="73"/>
  <c r="I205" i="73"/>
  <c r="I204" i="73"/>
  <c r="I203" i="73"/>
  <c r="I202" i="73"/>
  <c r="I201" i="73"/>
  <c r="I200" i="73"/>
  <c r="I199" i="73"/>
  <c r="I198" i="73"/>
  <c r="I197" i="73"/>
  <c r="I196" i="73"/>
  <c r="I195" i="73"/>
  <c r="I194" i="73"/>
  <c r="I193" i="73"/>
  <c r="I192" i="73"/>
  <c r="I191" i="73"/>
  <c r="I190" i="73"/>
  <c r="I189" i="73"/>
  <c r="I188" i="73"/>
  <c r="I187" i="73"/>
  <c r="I186" i="73"/>
  <c r="I185" i="73"/>
  <c r="I184" i="73"/>
  <c r="I183" i="73"/>
  <c r="I182" i="73"/>
  <c r="I181" i="73"/>
  <c r="I180" i="73"/>
  <c r="I179" i="73"/>
  <c r="I178" i="73"/>
  <c r="I177" i="73"/>
  <c r="I176" i="73"/>
  <c r="I175" i="73"/>
  <c r="I174" i="73"/>
  <c r="I173" i="73"/>
  <c r="I172" i="73"/>
  <c r="I171" i="73"/>
  <c r="I170" i="73"/>
  <c r="I169" i="73"/>
  <c r="I168" i="73"/>
  <c r="I167" i="73"/>
  <c r="I166" i="73"/>
  <c r="I165" i="73"/>
  <c r="I164" i="73"/>
  <c r="I163" i="73"/>
  <c r="I162" i="73"/>
  <c r="I161" i="73"/>
  <c r="I160" i="73"/>
  <c r="I159" i="73"/>
  <c r="I158" i="73"/>
  <c r="I157" i="73"/>
  <c r="I156" i="73"/>
  <c r="I155" i="73"/>
  <c r="I154" i="73"/>
  <c r="I153" i="73"/>
  <c r="I152" i="73"/>
  <c r="I151" i="73"/>
  <c r="I150" i="73"/>
  <c r="I149" i="73"/>
  <c r="I148" i="73"/>
  <c r="I147" i="73"/>
  <c r="I146" i="73"/>
  <c r="I145" i="73"/>
  <c r="I144" i="73"/>
  <c r="I143" i="73"/>
  <c r="I142" i="73"/>
  <c r="I141" i="73"/>
  <c r="I140" i="73"/>
  <c r="I139" i="73"/>
  <c r="I138" i="73"/>
  <c r="I137" i="73"/>
  <c r="I136" i="73"/>
  <c r="I135" i="73"/>
  <c r="I134" i="73"/>
  <c r="I133" i="73"/>
  <c r="I132" i="73"/>
  <c r="I131" i="73"/>
  <c r="I130" i="73"/>
  <c r="I129" i="73"/>
  <c r="I128" i="73"/>
  <c r="I127" i="73"/>
  <c r="I126" i="73"/>
  <c r="I125" i="73"/>
  <c r="I124" i="73"/>
  <c r="I123" i="73"/>
  <c r="I122" i="73"/>
  <c r="I121" i="73"/>
  <c r="I120" i="73"/>
  <c r="I119" i="73"/>
  <c r="I118" i="73"/>
  <c r="I117" i="73"/>
  <c r="I116" i="73"/>
  <c r="I115" i="73"/>
  <c r="I114" i="73"/>
  <c r="I113" i="73"/>
  <c r="I112" i="73"/>
  <c r="I111" i="73"/>
  <c r="I110" i="73"/>
  <c r="I109" i="73"/>
  <c r="I108" i="73"/>
  <c r="I107" i="73"/>
  <c r="I106" i="73"/>
  <c r="I105" i="73"/>
  <c r="I104" i="73"/>
  <c r="I103" i="73"/>
  <c r="I102" i="73"/>
  <c r="I101" i="73"/>
  <c r="I100" i="73"/>
  <c r="I99" i="73"/>
  <c r="I98" i="73"/>
  <c r="I97" i="73"/>
  <c r="I96" i="73"/>
  <c r="I95" i="73"/>
  <c r="I94" i="73"/>
  <c r="I93" i="73"/>
  <c r="I92" i="73"/>
  <c r="I91" i="73"/>
  <c r="I90" i="73"/>
  <c r="I89" i="73"/>
  <c r="I88" i="73"/>
  <c r="I87" i="73"/>
  <c r="I86" i="73"/>
  <c r="I85" i="73"/>
  <c r="I84" i="73"/>
  <c r="I83" i="73"/>
  <c r="I82" i="73"/>
  <c r="I81" i="73"/>
  <c r="I80" i="73"/>
  <c r="I78" i="73"/>
  <c r="I77" i="73"/>
  <c r="I76" i="73"/>
  <c r="I75" i="73"/>
  <c r="I74" i="73"/>
  <c r="I73" i="73"/>
  <c r="I72" i="73"/>
  <c r="I70" i="73"/>
  <c r="I69" i="73"/>
  <c r="I68" i="73"/>
  <c r="I67" i="73"/>
  <c r="I65" i="73"/>
  <c r="I64" i="73"/>
  <c r="I63" i="73"/>
  <c r="I62" i="73"/>
  <c r="I61" i="73"/>
  <c r="I60" i="73"/>
  <c r="I59" i="73"/>
  <c r="I58" i="73"/>
  <c r="I57" i="73"/>
  <c r="I56" i="73"/>
  <c r="I55" i="73"/>
  <c r="I54" i="73"/>
  <c r="I53" i="73"/>
  <c r="I52" i="73"/>
  <c r="I51" i="73"/>
  <c r="I50" i="73"/>
  <c r="I49" i="73"/>
  <c r="I48" i="73"/>
  <c r="I46" i="73"/>
  <c r="I45" i="73"/>
  <c r="I44" i="73"/>
  <c r="I43" i="73"/>
  <c r="I42" i="73"/>
  <c r="I41" i="73"/>
  <c r="I40" i="73"/>
  <c r="I39" i="73"/>
  <c r="I38" i="73"/>
  <c r="I37" i="73"/>
  <c r="I36" i="73"/>
  <c r="I35" i="73"/>
  <c r="I34" i="73"/>
  <c r="I33" i="73"/>
  <c r="I32" i="73"/>
  <c r="I31" i="73"/>
  <c r="I30" i="73"/>
  <c r="I29" i="73"/>
  <c r="I27" i="73"/>
  <c r="I26" i="73"/>
  <c r="I25" i="73"/>
  <c r="I23" i="73"/>
  <c r="I22" i="73"/>
  <c r="I20" i="73"/>
  <c r="I19" i="73"/>
  <c r="I18" i="73"/>
  <c r="I17" i="73"/>
  <c r="I16" i="73"/>
  <c r="I15" i="73"/>
  <c r="I14" i="73"/>
  <c r="I13" i="73"/>
  <c r="I12" i="73"/>
  <c r="I11" i="73"/>
  <c r="I10" i="73"/>
  <c r="I9" i="73"/>
  <c r="K60" i="72"/>
  <c r="K59" i="72"/>
  <c r="K58" i="72"/>
  <c r="K57" i="72"/>
  <c r="K56" i="72"/>
  <c r="K55" i="72"/>
  <c r="K54" i="72"/>
  <c r="K53" i="72"/>
  <c r="K52" i="72"/>
  <c r="K51" i="72"/>
  <c r="K50" i="72"/>
  <c r="K49" i="72"/>
  <c r="K48" i="72"/>
  <c r="K47" i="72"/>
  <c r="K46" i="72"/>
  <c r="K45" i="72"/>
  <c r="K44" i="72"/>
  <c r="K43" i="72"/>
  <c r="K42" i="72"/>
  <c r="K41" i="72"/>
  <c r="K40" i="72"/>
  <c r="K39" i="72"/>
  <c r="K38" i="72"/>
  <c r="K37" i="72"/>
  <c r="K11" i="72"/>
  <c r="K10" i="72"/>
  <c r="K9" i="72"/>
  <c r="Q38" i="71"/>
  <c r="Q39" i="71"/>
  <c r="Q37" i="71"/>
  <c r="Q36" i="71"/>
  <c r="Q34" i="71"/>
  <c r="Q33" i="71"/>
  <c r="Q30" i="71"/>
  <c r="Q29" i="71"/>
  <c r="Q28" i="71"/>
  <c r="Q27" i="71"/>
  <c r="Q26" i="71"/>
  <c r="Q25" i="71"/>
  <c r="Q24" i="71"/>
  <c r="Q23" i="71"/>
  <c r="Q31" i="71"/>
  <c r="Q22" i="71"/>
  <c r="Q20" i="71"/>
  <c r="Q19" i="71"/>
  <c r="Q18" i="71"/>
  <c r="Q17" i="71"/>
  <c r="Q16" i="71"/>
  <c r="Q15" i="71"/>
  <c r="Q14" i="71"/>
  <c r="Q13" i="71"/>
  <c r="Q12" i="71"/>
  <c r="Q11" i="71"/>
  <c r="Q10" i="71"/>
  <c r="Q9" i="71"/>
  <c r="I16" i="67"/>
  <c r="I15" i="67"/>
  <c r="I14" i="67"/>
  <c r="I13" i="67"/>
  <c r="I12" i="67"/>
  <c r="I11" i="67"/>
  <c r="I10" i="67"/>
  <c r="I9" i="67"/>
  <c r="J18" i="66"/>
  <c r="J17" i="66"/>
  <c r="J16" i="66"/>
  <c r="J15" i="66"/>
  <c r="J13" i="66"/>
  <c r="J12" i="66"/>
  <c r="J11" i="66"/>
  <c r="J10" i="66"/>
  <c r="J9" i="66"/>
  <c r="J20" i="65"/>
  <c r="J19" i="65"/>
  <c r="J18" i="65"/>
  <c r="J17" i="65"/>
  <c r="J15" i="65"/>
  <c r="J14" i="65"/>
  <c r="J13" i="65"/>
  <c r="J12" i="65"/>
  <c r="J11" i="65"/>
  <c r="J10" i="65"/>
  <c r="J9" i="65"/>
  <c r="M23" i="64"/>
  <c r="M22" i="64"/>
  <c r="M21" i="64"/>
  <c r="M20" i="64"/>
  <c r="M19" i="64"/>
  <c r="M17" i="64"/>
  <c r="M16" i="64"/>
  <c r="M15" i="64"/>
  <c r="M14" i="64"/>
  <c r="M13" i="64"/>
  <c r="M12" i="64"/>
  <c r="M11" i="64"/>
  <c r="M10" i="64"/>
  <c r="M9" i="64"/>
  <c r="L73" i="63"/>
  <c r="L72" i="63"/>
  <c r="L71" i="63"/>
  <c r="L70" i="63"/>
  <c r="L69" i="63"/>
  <c r="L68" i="63"/>
  <c r="L67" i="63"/>
  <c r="L66" i="63"/>
  <c r="L65" i="63"/>
  <c r="L64" i="63"/>
  <c r="L63" i="63"/>
  <c r="L62" i="63"/>
  <c r="L61" i="63"/>
  <c r="L60" i="63"/>
  <c r="L59" i="63"/>
  <c r="L58" i="63"/>
  <c r="L57" i="63"/>
  <c r="L56" i="63"/>
  <c r="L55" i="63"/>
  <c r="L54" i="63"/>
  <c r="L53" i="63"/>
  <c r="L52" i="63"/>
  <c r="L51" i="63"/>
  <c r="L50" i="63"/>
  <c r="L49" i="63"/>
  <c r="L48" i="63"/>
  <c r="L47" i="63"/>
  <c r="L46" i="63"/>
  <c r="L45" i="63"/>
  <c r="L44" i="63"/>
  <c r="L43" i="63"/>
  <c r="L42" i="63"/>
  <c r="L41" i="63"/>
  <c r="L40" i="63"/>
  <c r="L39" i="63"/>
  <c r="L38" i="63"/>
  <c r="L37" i="63"/>
  <c r="L36" i="63"/>
  <c r="L35" i="63"/>
  <c r="L34" i="63"/>
  <c r="L33" i="63"/>
  <c r="L31" i="63"/>
  <c r="L30" i="63"/>
  <c r="L29" i="63"/>
  <c r="L28" i="63"/>
  <c r="L27" i="63"/>
  <c r="L25" i="63"/>
  <c r="L24" i="63"/>
  <c r="L23" i="63"/>
  <c r="L22" i="63"/>
  <c r="L21" i="63"/>
  <c r="L20" i="63"/>
  <c r="L19" i="63"/>
  <c r="L18" i="63"/>
  <c r="L17" i="63"/>
  <c r="L16" i="63"/>
  <c r="L15" i="63"/>
  <c r="L14" i="63"/>
  <c r="L13" i="63"/>
  <c r="L12" i="63"/>
  <c r="L11" i="63"/>
  <c r="L10" i="63"/>
  <c r="L9" i="63"/>
  <c r="M257" i="62"/>
  <c r="M256" i="62"/>
  <c r="M255" i="62"/>
  <c r="M254" i="62"/>
  <c r="M253" i="62"/>
  <c r="M252" i="62"/>
  <c r="M251" i="62"/>
  <c r="M250" i="62"/>
  <c r="M249" i="62"/>
  <c r="M248" i="62"/>
  <c r="M247" i="62"/>
  <c r="M245" i="62"/>
  <c r="M244" i="62"/>
  <c r="M243" i="62"/>
  <c r="M242" i="62"/>
  <c r="M241" i="62"/>
  <c r="M240" i="62"/>
  <c r="M239" i="62"/>
  <c r="M238" i="62"/>
  <c r="M237" i="62"/>
  <c r="M236" i="62"/>
  <c r="M235" i="62"/>
  <c r="M233" i="62"/>
  <c r="M232" i="62"/>
  <c r="M231" i="62"/>
  <c r="M230" i="62"/>
  <c r="M229" i="62"/>
  <c r="M228" i="62"/>
  <c r="M227" i="62"/>
  <c r="M226" i="62"/>
  <c r="M225" i="62"/>
  <c r="M224" i="62"/>
  <c r="M223" i="62"/>
  <c r="M222" i="62"/>
  <c r="M221" i="62"/>
  <c r="M220" i="62"/>
  <c r="M219" i="62"/>
  <c r="M218" i="62"/>
  <c r="M217" i="62"/>
  <c r="M216" i="62"/>
  <c r="M214" i="62"/>
  <c r="M213" i="62"/>
  <c r="M212" i="62"/>
  <c r="M211" i="62"/>
  <c r="M210" i="62"/>
  <c r="M209" i="62"/>
  <c r="M208" i="62"/>
  <c r="M207" i="62"/>
  <c r="M206" i="62"/>
  <c r="M205" i="62"/>
  <c r="M204" i="62"/>
  <c r="M246" i="62"/>
  <c r="M203" i="62"/>
  <c r="M202" i="62"/>
  <c r="M201" i="62"/>
  <c r="M200" i="62"/>
  <c r="M199" i="62"/>
  <c r="M198" i="62"/>
  <c r="M197" i="62"/>
  <c r="M196" i="62"/>
  <c r="M195" i="62"/>
  <c r="M194" i="62"/>
  <c r="M193" i="62"/>
  <c r="M234" i="62"/>
  <c r="M192" i="62"/>
  <c r="M191" i="62"/>
  <c r="M190" i="62"/>
  <c r="M189" i="62"/>
  <c r="M188" i="62"/>
  <c r="M187" i="62"/>
  <c r="M186" i="62"/>
  <c r="M185" i="62"/>
  <c r="M183" i="62"/>
  <c r="M182" i="62"/>
  <c r="M181" i="62"/>
  <c r="M180" i="62"/>
  <c r="M179" i="62"/>
  <c r="M178" i="62"/>
  <c r="M177" i="62"/>
  <c r="M176" i="62"/>
  <c r="M175" i="62"/>
  <c r="M174" i="62"/>
  <c r="M173" i="62"/>
  <c r="M172" i="62"/>
  <c r="M171" i="62"/>
  <c r="M170" i="62"/>
  <c r="M169" i="62"/>
  <c r="M168" i="62"/>
  <c r="M167" i="62"/>
  <c r="M166" i="62"/>
  <c r="M165" i="62"/>
  <c r="M164" i="62"/>
  <c r="M163" i="62"/>
  <c r="M162" i="62"/>
  <c r="M161" i="62"/>
  <c r="M160" i="62"/>
  <c r="M159" i="62"/>
  <c r="M158" i="62"/>
  <c r="M157" i="62"/>
  <c r="M156" i="62"/>
  <c r="M155" i="62"/>
  <c r="M154" i="62"/>
  <c r="M153" i="62"/>
  <c r="M152" i="62"/>
  <c r="M151" i="62"/>
  <c r="M150" i="62"/>
  <c r="M149" i="62"/>
  <c r="M148" i="62"/>
  <c r="M147" i="62"/>
  <c r="M146" i="62"/>
  <c r="M145" i="62"/>
  <c r="M144" i="62"/>
  <c r="M143" i="62"/>
  <c r="M142" i="62"/>
  <c r="M141" i="62"/>
  <c r="M140" i="62"/>
  <c r="M139" i="62"/>
  <c r="M138" i="62"/>
  <c r="M137" i="62"/>
  <c r="M136" i="62"/>
  <c r="M135" i="62"/>
  <c r="M134" i="62"/>
  <c r="M133" i="62"/>
  <c r="M132" i="62"/>
  <c r="M131" i="62"/>
  <c r="M130" i="62"/>
  <c r="M129" i="62"/>
  <c r="M128" i="62"/>
  <c r="M127" i="62"/>
  <c r="M126" i="62"/>
  <c r="M125" i="62"/>
  <c r="M124" i="62"/>
  <c r="M123" i="62"/>
  <c r="M122" i="62"/>
  <c r="M121" i="62"/>
  <c r="M120" i="62"/>
  <c r="M119" i="62"/>
  <c r="M118" i="62"/>
  <c r="M117" i="62"/>
  <c r="M116" i="62"/>
  <c r="M115" i="62"/>
  <c r="M113" i="62"/>
  <c r="M112" i="62"/>
  <c r="M111" i="62"/>
  <c r="M110" i="62"/>
  <c r="M109" i="62"/>
  <c r="M108" i="62"/>
  <c r="M107" i="62"/>
  <c r="M106" i="62"/>
  <c r="M105" i="62"/>
  <c r="M104" i="62"/>
  <c r="M103" i="62"/>
  <c r="M102" i="62"/>
  <c r="M101" i="62"/>
  <c r="M100" i="62"/>
  <c r="M99" i="62"/>
  <c r="M98" i="62"/>
  <c r="M97" i="62"/>
  <c r="M96" i="62"/>
  <c r="M95" i="62"/>
  <c r="M94" i="62"/>
  <c r="M93" i="62"/>
  <c r="M92" i="62"/>
  <c r="M91" i="62"/>
  <c r="M90" i="62"/>
  <c r="M89" i="62"/>
  <c r="M88" i="62"/>
  <c r="M87" i="62"/>
  <c r="M86" i="62"/>
  <c r="M85" i="62"/>
  <c r="M84" i="62"/>
  <c r="M83" i="62"/>
  <c r="M82" i="62"/>
  <c r="M81" i="62"/>
  <c r="M80" i="62"/>
  <c r="M79" i="62"/>
  <c r="M78" i="62"/>
  <c r="M77" i="62"/>
  <c r="M76" i="62"/>
  <c r="M75" i="62"/>
  <c r="M74" i="62"/>
  <c r="M73" i="62"/>
  <c r="M72" i="62"/>
  <c r="M71" i="62"/>
  <c r="M70" i="62"/>
  <c r="M69" i="62"/>
  <c r="M68" i="62"/>
  <c r="M67" i="62"/>
  <c r="M66" i="62"/>
  <c r="M65" i="62"/>
  <c r="M64" i="62"/>
  <c r="M63" i="62"/>
  <c r="M62" i="62"/>
  <c r="M61" i="62"/>
  <c r="M60" i="62"/>
  <c r="M59" i="62"/>
  <c r="M58" i="62"/>
  <c r="M57" i="62"/>
  <c r="M56" i="62"/>
  <c r="M55" i="62"/>
  <c r="M54" i="62"/>
  <c r="M53" i="62"/>
  <c r="M52" i="62"/>
  <c r="M51" i="62"/>
  <c r="M50" i="62"/>
  <c r="M49" i="62"/>
  <c r="M48" i="62"/>
  <c r="M47" i="62"/>
  <c r="M45" i="62"/>
  <c r="M44" i="62"/>
  <c r="M43" i="62"/>
  <c r="M42" i="62"/>
  <c r="M41" i="62"/>
  <c r="M40" i="62"/>
  <c r="M39" i="62"/>
  <c r="M38" i="62"/>
  <c r="M37" i="62"/>
  <c r="M36" i="62"/>
  <c r="M35" i="62"/>
  <c r="M34" i="62"/>
  <c r="M33" i="62"/>
  <c r="M32" i="62"/>
  <c r="M31" i="62"/>
  <c r="M30" i="62"/>
  <c r="M29" i="62"/>
  <c r="M28" i="62"/>
  <c r="M27" i="62"/>
  <c r="M26" i="62"/>
  <c r="M25" i="62"/>
  <c r="M24" i="62"/>
  <c r="M23" i="62"/>
  <c r="M22" i="62"/>
  <c r="M21" i="62"/>
  <c r="M20" i="62"/>
  <c r="M19" i="62"/>
  <c r="M18" i="62"/>
  <c r="M17" i="62"/>
  <c r="M16" i="62"/>
  <c r="M15" i="62"/>
  <c r="M14" i="62"/>
  <c r="M13" i="62"/>
  <c r="M12" i="62"/>
  <c r="M11" i="62"/>
  <c r="M10" i="62"/>
  <c r="M9" i="62"/>
  <c r="S312" i="61"/>
  <c r="S311" i="61"/>
  <c r="S310" i="61"/>
  <c r="S309" i="61"/>
  <c r="S308" i="61"/>
  <c r="S307" i="61"/>
  <c r="S306" i="61"/>
  <c r="S305" i="61"/>
  <c r="S304" i="61"/>
  <c r="S303" i="61"/>
  <c r="S302" i="61"/>
  <c r="S301" i="61"/>
  <c r="S300" i="61"/>
  <c r="S299" i="61"/>
  <c r="S298" i="61"/>
  <c r="S297" i="61"/>
  <c r="S296" i="61"/>
  <c r="S295" i="61"/>
  <c r="S294" i="61"/>
  <c r="S293" i="61"/>
  <c r="S292" i="61"/>
  <c r="S291" i="61"/>
  <c r="S290" i="61"/>
  <c r="S289" i="61"/>
  <c r="S288" i="61"/>
  <c r="S287" i="61"/>
  <c r="S286" i="61"/>
  <c r="S285" i="61"/>
  <c r="S284" i="61"/>
  <c r="S283" i="61"/>
  <c r="S282" i="61"/>
  <c r="S281" i="61"/>
  <c r="S280" i="61"/>
  <c r="S279" i="61"/>
  <c r="S278" i="61"/>
  <c r="S277" i="61"/>
  <c r="S276" i="61"/>
  <c r="S275" i="61"/>
  <c r="S274" i="61"/>
  <c r="S273" i="61"/>
  <c r="S272" i="61"/>
  <c r="S271" i="61"/>
  <c r="S270" i="61"/>
  <c r="S269" i="61"/>
  <c r="S268" i="61"/>
  <c r="S267" i="61"/>
  <c r="S266" i="61"/>
  <c r="S265" i="61"/>
  <c r="S264" i="61"/>
  <c r="S263" i="61"/>
  <c r="S262" i="61"/>
  <c r="S261" i="61"/>
  <c r="S260" i="61"/>
  <c r="S259" i="61"/>
  <c r="S258" i="61"/>
  <c r="S257" i="61"/>
  <c r="S256" i="61"/>
  <c r="S255" i="61"/>
  <c r="S254" i="61"/>
  <c r="S253" i="61"/>
  <c r="S252" i="61"/>
  <c r="S251" i="61"/>
  <c r="S250" i="61"/>
  <c r="S249" i="61"/>
  <c r="S248" i="61"/>
  <c r="S247" i="61"/>
  <c r="S246" i="61"/>
  <c r="S245" i="61"/>
  <c r="S244" i="61"/>
  <c r="S243" i="61"/>
  <c r="S242" i="61"/>
  <c r="S241" i="61"/>
  <c r="S240" i="61"/>
  <c r="S239" i="61"/>
  <c r="S238" i="61"/>
  <c r="S237" i="61"/>
  <c r="S236" i="61"/>
  <c r="S235" i="61"/>
  <c r="S234" i="61"/>
  <c r="S233" i="61"/>
  <c r="S232" i="61"/>
  <c r="S231" i="61"/>
  <c r="S230" i="61"/>
  <c r="S228" i="61"/>
  <c r="S227" i="61"/>
  <c r="S226" i="61"/>
  <c r="S225" i="61"/>
  <c r="S224" i="61"/>
  <c r="S223" i="61"/>
  <c r="S222" i="61"/>
  <c r="S221" i="61"/>
  <c r="S220" i="61"/>
  <c r="S219" i="61"/>
  <c r="S218" i="61"/>
  <c r="S216" i="61"/>
  <c r="S215" i="61"/>
  <c r="S213" i="61"/>
  <c r="S212" i="61"/>
  <c r="S211" i="61"/>
  <c r="S210" i="61"/>
  <c r="S209" i="61"/>
  <c r="S208" i="61"/>
  <c r="S207" i="61"/>
  <c r="S206" i="61"/>
  <c r="S205" i="61"/>
  <c r="S204" i="61"/>
  <c r="S203" i="61"/>
  <c r="S202" i="61"/>
  <c r="S201" i="61"/>
  <c r="S200" i="61"/>
  <c r="S199" i="61"/>
  <c r="S198" i="61"/>
  <c r="S197" i="61"/>
  <c r="S196" i="61"/>
  <c r="S195" i="61"/>
  <c r="S194" i="61"/>
  <c r="S193" i="61"/>
  <c r="S192" i="61"/>
  <c r="S191" i="61"/>
  <c r="S190" i="61"/>
  <c r="S189" i="61"/>
  <c r="S188" i="61"/>
  <c r="S187" i="61"/>
  <c r="S186" i="61"/>
  <c r="S185" i="61"/>
  <c r="S184" i="61"/>
  <c r="S183" i="61"/>
  <c r="S182" i="61"/>
  <c r="S181" i="61"/>
  <c r="S180" i="61"/>
  <c r="S179" i="61"/>
  <c r="S178" i="61"/>
  <c r="S177" i="61"/>
  <c r="S176" i="61"/>
  <c r="S175" i="61"/>
  <c r="S174" i="61"/>
  <c r="S173" i="61"/>
  <c r="S172" i="61"/>
  <c r="S171" i="61"/>
  <c r="S170" i="61"/>
  <c r="S169" i="61"/>
  <c r="S168" i="61"/>
  <c r="S167" i="61"/>
  <c r="S166" i="61"/>
  <c r="S165" i="61"/>
  <c r="S164" i="61"/>
  <c r="S163" i="61"/>
  <c r="S162" i="61"/>
  <c r="S161" i="61"/>
  <c r="S160" i="61"/>
  <c r="S159" i="61"/>
  <c r="S158" i="61"/>
  <c r="S157" i="61"/>
  <c r="S156" i="61"/>
  <c r="S155" i="61"/>
  <c r="S154" i="61"/>
  <c r="S152" i="61"/>
  <c r="S151" i="61"/>
  <c r="S150" i="61"/>
  <c r="S149" i="61"/>
  <c r="S148" i="61"/>
  <c r="S147" i="61"/>
  <c r="S146" i="61"/>
  <c r="S145" i="61"/>
  <c r="S144" i="61"/>
  <c r="S143" i="61"/>
  <c r="S142" i="61"/>
  <c r="S141" i="61"/>
  <c r="S140" i="61"/>
  <c r="S139" i="61"/>
  <c r="S138" i="61"/>
  <c r="S137" i="61"/>
  <c r="S136" i="61"/>
  <c r="S135" i="61"/>
  <c r="S134" i="61"/>
  <c r="S133" i="61"/>
  <c r="S132" i="61"/>
  <c r="S131" i="61"/>
  <c r="S130" i="61"/>
  <c r="S129" i="61"/>
  <c r="S128" i="61"/>
  <c r="S127" i="61"/>
  <c r="S126" i="61"/>
  <c r="S125" i="61"/>
  <c r="S124" i="61"/>
  <c r="S123" i="61"/>
  <c r="S122" i="61"/>
  <c r="S121" i="61"/>
  <c r="S120" i="61"/>
  <c r="S119" i="61"/>
  <c r="S118" i="61"/>
  <c r="S117" i="61"/>
  <c r="S116" i="61"/>
  <c r="S115" i="61"/>
  <c r="S114" i="61"/>
  <c r="S113" i="61"/>
  <c r="S112" i="61"/>
  <c r="S111" i="61"/>
  <c r="S110" i="61"/>
  <c r="S109" i="61"/>
  <c r="S108" i="61"/>
  <c r="S107" i="61"/>
  <c r="S106" i="61"/>
  <c r="S105" i="61"/>
  <c r="S104" i="61"/>
  <c r="S103" i="61"/>
  <c r="S102" i="61"/>
  <c r="S101" i="61"/>
  <c r="S100" i="61"/>
  <c r="S99" i="61"/>
  <c r="S98" i="61"/>
  <c r="S97" i="61"/>
  <c r="S96" i="61"/>
  <c r="S95" i="61"/>
  <c r="S94" i="61"/>
  <c r="S93" i="61"/>
  <c r="S92" i="61"/>
  <c r="S91" i="61"/>
  <c r="S90" i="61"/>
  <c r="S89" i="61"/>
  <c r="S88" i="61"/>
  <c r="S87" i="61"/>
  <c r="S86" i="61"/>
  <c r="S85" i="61"/>
  <c r="S84" i="61"/>
  <c r="S83" i="61"/>
  <c r="S82" i="61"/>
  <c r="S81" i="61"/>
  <c r="S80" i="61"/>
  <c r="S79" i="61"/>
  <c r="S78" i="61"/>
  <c r="S77" i="61"/>
  <c r="S76" i="61"/>
  <c r="S75" i="61"/>
  <c r="S74" i="61"/>
  <c r="S73" i="61"/>
  <c r="S72" i="61"/>
  <c r="S71" i="61"/>
  <c r="S70" i="61"/>
  <c r="S69" i="61"/>
  <c r="S68" i="61"/>
  <c r="S67" i="61"/>
  <c r="S66" i="61"/>
  <c r="S65" i="61"/>
  <c r="S64" i="61"/>
  <c r="S63" i="61"/>
  <c r="S62" i="61"/>
  <c r="S61" i="61"/>
  <c r="S60" i="61"/>
  <c r="S59" i="61"/>
  <c r="S58" i="61"/>
  <c r="S57" i="61"/>
  <c r="S56" i="61"/>
  <c r="S55" i="61"/>
  <c r="S54" i="61"/>
  <c r="S53" i="61"/>
  <c r="S52" i="61"/>
  <c r="S51" i="61"/>
  <c r="S50" i="61"/>
  <c r="S49" i="61"/>
  <c r="S48" i="61"/>
  <c r="S47" i="61"/>
  <c r="S46" i="61"/>
  <c r="S45" i="61"/>
  <c r="S44" i="61"/>
  <c r="S43" i="61"/>
  <c r="S42" i="61"/>
  <c r="S41" i="61"/>
  <c r="S40" i="61"/>
  <c r="S39" i="61"/>
  <c r="S38" i="61"/>
  <c r="S37" i="61"/>
  <c r="S36" i="61"/>
  <c r="S35" i="61"/>
  <c r="S34" i="61"/>
  <c r="S33" i="61"/>
  <c r="S32" i="61"/>
  <c r="S31" i="61"/>
  <c r="S30" i="61"/>
  <c r="S29" i="61"/>
  <c r="S28" i="61"/>
  <c r="S27" i="61"/>
  <c r="S26" i="61"/>
  <c r="S25" i="61"/>
  <c r="S24" i="61"/>
  <c r="S23" i="61"/>
  <c r="S22" i="61"/>
  <c r="S21" i="61"/>
  <c r="S20" i="61"/>
  <c r="S19" i="61"/>
  <c r="S18" i="61"/>
  <c r="S17" i="61"/>
  <c r="S16" i="61"/>
  <c r="S15" i="61"/>
  <c r="S14" i="61"/>
  <c r="S13" i="61"/>
  <c r="S12" i="61"/>
  <c r="S11" i="61"/>
  <c r="S10" i="61"/>
  <c r="S9" i="61"/>
  <c r="P59" i="59"/>
  <c r="P58" i="59"/>
  <c r="P57" i="59"/>
  <c r="P56" i="59"/>
  <c r="P54" i="59"/>
  <c r="P53" i="59"/>
  <c r="P52" i="59"/>
  <c r="P50" i="59"/>
  <c r="P49" i="59"/>
  <c r="P48" i="59"/>
  <c r="P47" i="59"/>
  <c r="P46" i="59"/>
  <c r="P45" i="59"/>
  <c r="P44" i="59"/>
  <c r="P43" i="59"/>
  <c r="P42" i="59"/>
  <c r="P41" i="59"/>
  <c r="P40" i="59"/>
  <c r="P39" i="59"/>
  <c r="P38" i="59"/>
  <c r="P37" i="59"/>
  <c r="P36" i="59"/>
  <c r="P35" i="59"/>
  <c r="P33" i="59"/>
  <c r="P32" i="59"/>
  <c r="P31" i="59"/>
  <c r="P30" i="59"/>
  <c r="P29" i="59"/>
  <c r="P28" i="59"/>
  <c r="P27" i="59"/>
  <c r="P26" i="59"/>
  <c r="P25" i="59"/>
  <c r="P23" i="59"/>
  <c r="P22" i="59"/>
  <c r="P21" i="59"/>
  <c r="P20" i="59"/>
  <c r="P19" i="59"/>
  <c r="P18" i="59"/>
  <c r="P17" i="59"/>
  <c r="P16" i="59"/>
  <c r="P15" i="59"/>
  <c r="P14" i="59"/>
  <c r="P13" i="59"/>
  <c r="P12" i="59"/>
  <c r="P11" i="59"/>
  <c r="P10" i="59"/>
  <c r="P9" i="59"/>
  <c r="I19" i="58"/>
  <c r="I10" i="58"/>
  <c r="C11" i="88"/>
  <c r="I9" i="58" l="1"/>
  <c r="I8" i="58" l="1"/>
  <c r="C10" i="88" s="1"/>
  <c r="J27" i="58"/>
  <c r="J35" i="58"/>
  <c r="J28" i="58"/>
  <c r="J23" i="58"/>
  <c r="J26" i="58"/>
  <c r="J50" i="58"/>
  <c r="J25" i="58"/>
  <c r="J13" i="58"/>
  <c r="J52" i="58"/>
  <c r="J45" i="58" l="1"/>
  <c r="J24" i="58"/>
  <c r="J54" i="58"/>
  <c r="J20" i="58"/>
  <c r="J40" i="58"/>
  <c r="J34" i="58"/>
  <c r="J46" i="58"/>
  <c r="J39" i="58"/>
  <c r="J32" i="58"/>
  <c r="J14" i="58"/>
  <c r="J47" i="58"/>
  <c r="J41" i="58"/>
  <c r="J21" i="58"/>
  <c r="J42" i="58"/>
  <c r="J19" i="58"/>
  <c r="J55" i="58"/>
  <c r="J43" i="58"/>
  <c r="J38" i="58"/>
  <c r="J11" i="58"/>
  <c r="J37" i="58"/>
  <c r="J31" i="58"/>
  <c r="J30" i="58"/>
  <c r="J48" i="58"/>
  <c r="J9" i="58"/>
  <c r="J56" i="58"/>
  <c r="J49" i="58"/>
  <c r="J22" i="58"/>
  <c r="J44" i="58"/>
  <c r="J10" i="58"/>
  <c r="J12" i="58"/>
  <c r="J33" i="58"/>
  <c r="J51" i="58"/>
  <c r="J16" i="58"/>
  <c r="J57" i="58"/>
  <c r="J29" i="58"/>
  <c r="J8" i="58"/>
  <c r="J17" i="58"/>
  <c r="J15" i="58"/>
  <c r="J36" i="58"/>
  <c r="J58" i="58"/>
  <c r="C9" i="88"/>
  <c r="C41" i="88" s="1"/>
  <c r="J23" i="81" l="1"/>
  <c r="J18" i="81"/>
  <c r="J19" i="81"/>
  <c r="J22" i="81"/>
  <c r="J20" i="81"/>
  <c r="J21" i="81"/>
  <c r="J13" i="81"/>
  <c r="J16" i="81"/>
  <c r="J14" i="81"/>
  <c r="J15" i="81"/>
  <c r="K55" i="58"/>
  <c r="J11" i="81"/>
  <c r="J10" i="81"/>
  <c r="J12" i="81"/>
  <c r="J9" i="81"/>
  <c r="K12" i="74"/>
  <c r="K15" i="74"/>
  <c r="K13" i="74"/>
  <c r="K11" i="74"/>
  <c r="K14" i="74"/>
  <c r="K10" i="74"/>
  <c r="J225" i="73"/>
  <c r="J228" i="73"/>
  <c r="J231" i="73"/>
  <c r="L14" i="72"/>
  <c r="L23" i="72"/>
  <c r="J229" i="73"/>
  <c r="L15" i="72"/>
  <c r="L21" i="72"/>
  <c r="L27" i="72"/>
  <c r="J227" i="73"/>
  <c r="J230" i="73"/>
  <c r="L13" i="72"/>
  <c r="L16" i="72"/>
  <c r="L19" i="72"/>
  <c r="L22" i="72"/>
  <c r="L25" i="72"/>
  <c r="L28" i="72"/>
  <c r="L31" i="72"/>
  <c r="L34" i="72"/>
  <c r="L17" i="72"/>
  <c r="L20" i="72"/>
  <c r="L26" i="72"/>
  <c r="L29" i="72"/>
  <c r="L32" i="72"/>
  <c r="J226" i="73"/>
  <c r="L12" i="72"/>
  <c r="L18" i="72"/>
  <c r="L24" i="72"/>
  <c r="L30" i="72"/>
  <c r="L33" i="72"/>
  <c r="J224" i="73"/>
  <c r="J8" i="81"/>
  <c r="H22" i="80"/>
  <c r="H19" i="80"/>
  <c r="H15" i="80"/>
  <c r="H12" i="80"/>
  <c r="H9" i="80"/>
  <c r="Q379" i="78"/>
  <c r="Q376" i="78"/>
  <c r="Q373" i="78"/>
  <c r="Q370" i="78"/>
  <c r="Q367" i="78"/>
  <c r="Q364" i="78"/>
  <c r="Q361" i="78"/>
  <c r="Q358" i="78"/>
  <c r="Q355" i="78"/>
  <c r="Q352" i="78"/>
  <c r="Q349" i="78"/>
  <c r="Q346" i="78"/>
  <c r="Q343" i="78"/>
  <c r="Q340" i="78"/>
  <c r="Q337" i="78"/>
  <c r="Q334" i="78"/>
  <c r="Q331" i="78"/>
  <c r="Q328" i="78"/>
  <c r="Q325" i="78"/>
  <c r="Q322" i="78"/>
  <c r="Q319" i="78"/>
  <c r="Q316" i="78"/>
  <c r="Q313" i="78"/>
  <c r="Q310" i="78"/>
  <c r="Q307" i="78"/>
  <c r="Q304" i="78"/>
  <c r="Q301" i="78"/>
  <c r="Q298" i="78"/>
  <c r="Q295" i="78"/>
  <c r="Q292" i="78"/>
  <c r="Q289" i="78"/>
  <c r="Q286" i="78"/>
  <c r="Q283" i="78"/>
  <c r="Q277" i="78"/>
  <c r="Q274" i="78"/>
  <c r="Q271" i="78"/>
  <c r="Q268" i="78"/>
  <c r="Q265" i="78"/>
  <c r="Q262" i="78"/>
  <c r="Q259" i="78"/>
  <c r="Q256" i="78"/>
  <c r="Q253" i="78"/>
  <c r="Q250" i="78"/>
  <c r="Q247" i="78"/>
  <c r="Q244" i="78"/>
  <c r="Q241" i="78"/>
  <c r="Q238" i="78"/>
  <c r="Q235" i="78"/>
  <c r="Q232" i="78"/>
  <c r="Q229" i="78"/>
  <c r="Q226" i="78"/>
  <c r="Q223" i="78"/>
  <c r="Q220" i="78"/>
  <c r="Q217" i="78"/>
  <c r="Q214" i="78"/>
  <c r="Q211" i="78"/>
  <c r="Q208" i="78"/>
  <c r="Q205" i="78"/>
  <c r="Q202" i="78"/>
  <c r="Q199" i="78"/>
  <c r="Q196" i="78"/>
  <c r="Q193" i="78"/>
  <c r="Q190" i="78"/>
  <c r="Q187" i="78"/>
  <c r="Q184" i="78"/>
  <c r="Q181" i="78"/>
  <c r="Q178" i="78"/>
  <c r="Q175" i="78"/>
  <c r="Q172" i="78"/>
  <c r="Q169" i="78"/>
  <c r="Q166" i="78"/>
  <c r="Q163" i="78"/>
  <c r="Q160" i="78"/>
  <c r="Q157" i="78"/>
  <c r="Q154" i="78"/>
  <c r="Q151" i="78"/>
  <c r="Q148" i="78"/>
  <c r="Q145" i="78"/>
  <c r="H24" i="80"/>
  <c r="H16" i="80"/>
  <c r="Q378" i="78"/>
  <c r="Q371" i="78"/>
  <c r="Q360" i="78"/>
  <c r="Q353" i="78"/>
  <c r="Q342" i="78"/>
  <c r="Q335" i="78"/>
  <c r="Q324" i="78"/>
  <c r="Q317" i="78"/>
  <c r="Q306" i="78"/>
  <c r="Q299" i="78"/>
  <c r="Q288" i="78"/>
  <c r="Q280" i="78"/>
  <c r="Q267" i="78"/>
  <c r="Q260" i="78"/>
  <c r="Q249" i="78"/>
  <c r="Q242" i="78"/>
  <c r="Q231" i="78"/>
  <c r="Q224" i="78"/>
  <c r="Q213" i="78"/>
  <c r="Q206" i="78"/>
  <c r="Q195" i="78"/>
  <c r="Q188" i="78"/>
  <c r="Q177" i="78"/>
  <c r="Q170" i="78"/>
  <c r="Q159" i="78"/>
  <c r="Q152" i="78"/>
  <c r="H20" i="80"/>
  <c r="H8" i="80"/>
  <c r="Q374" i="78"/>
  <c r="Q363" i="78"/>
  <c r="Q356" i="78"/>
  <c r="Q345" i="78"/>
  <c r="Q338" i="78"/>
  <c r="Q327" i="78"/>
  <c r="Q320" i="78"/>
  <c r="Q309" i="78"/>
  <c r="Q302" i="78"/>
  <c r="Q291" i="78"/>
  <c r="Q284" i="78"/>
  <c r="Q270" i="78"/>
  <c r="Q263" i="78"/>
  <c r="Q252" i="78"/>
  <c r="Q245" i="78"/>
  <c r="Q234" i="78"/>
  <c r="Q227" i="78"/>
  <c r="Q216" i="78"/>
  <c r="Q209" i="78"/>
  <c r="Q198" i="78"/>
  <c r="Q191" i="78"/>
  <c r="Q180" i="78"/>
  <c r="Q173" i="78"/>
  <c r="Q162" i="78"/>
  <c r="Q155" i="78"/>
  <c r="Q144" i="78"/>
  <c r="Q141" i="78"/>
  <c r="Q138" i="78"/>
  <c r="Q136" i="78"/>
  <c r="Q133" i="78"/>
  <c r="Q130" i="78"/>
  <c r="Q127" i="78"/>
  <c r="Q124" i="78"/>
  <c r="Q121" i="78"/>
  <c r="Q118" i="78"/>
  <c r="Q115" i="78"/>
  <c r="Q112" i="78"/>
  <c r="Q109" i="78"/>
  <c r="Q106" i="78"/>
  <c r="Q103" i="78"/>
  <c r="Q100" i="78"/>
  <c r="Q97" i="78"/>
  <c r="Q94" i="78"/>
  <c r="Q91" i="78"/>
  <c r="Q88" i="78"/>
  <c r="Q85" i="78"/>
  <c r="Q82" i="78"/>
  <c r="Q79" i="78"/>
  <c r="Q76" i="78"/>
  <c r="Q73" i="78"/>
  <c r="Q70" i="78"/>
  <c r="Q67" i="78"/>
  <c r="Q64" i="78"/>
  <c r="Q61" i="78"/>
  <c r="Q58" i="78"/>
  <c r="Q55" i="78"/>
  <c r="Q52" i="78"/>
  <c r="Q49" i="78"/>
  <c r="Q45" i="78"/>
  <c r="Q42" i="78"/>
  <c r="Q39" i="78"/>
  <c r="Q36" i="78"/>
  <c r="Q33" i="78"/>
  <c r="Q30" i="78"/>
  <c r="Q27" i="78"/>
  <c r="Q24" i="78"/>
  <c r="Q21" i="78"/>
  <c r="Q18" i="78"/>
  <c r="Q15" i="78"/>
  <c r="Q12" i="78"/>
  <c r="Q9" i="78"/>
  <c r="J359" i="76"/>
  <c r="J355" i="76"/>
  <c r="J352" i="76"/>
  <c r="J349" i="76"/>
  <c r="J345" i="76"/>
  <c r="J341" i="76"/>
  <c r="J338" i="76"/>
  <c r="J335" i="76"/>
  <c r="J332" i="76"/>
  <c r="J329" i="76"/>
  <c r="J326" i="76"/>
  <c r="H23" i="80"/>
  <c r="H10" i="80"/>
  <c r="Q366" i="78"/>
  <c r="Q362" i="78"/>
  <c r="Q341" i="78"/>
  <c r="Q329" i="78"/>
  <c r="Q312" i="78"/>
  <c r="Q308" i="78"/>
  <c r="Q287" i="78"/>
  <c r="Q272" i="78"/>
  <c r="Q255" i="78"/>
  <c r="Q251" i="78"/>
  <c r="Q230" i="78"/>
  <c r="Q218" i="78"/>
  <c r="Q201" i="78"/>
  <c r="Q197" i="78"/>
  <c r="Q176" i="78"/>
  <c r="Q164" i="78"/>
  <c r="Q147" i="78"/>
  <c r="Q143" i="78"/>
  <c r="Q278" i="78"/>
  <c r="Q126" i="78"/>
  <c r="Q119" i="78"/>
  <c r="Q108" i="78"/>
  <c r="Q101" i="78"/>
  <c r="Q90" i="78"/>
  <c r="Q83" i="78"/>
  <c r="Q72" i="78"/>
  <c r="Q65" i="78"/>
  <c r="Q54" i="78"/>
  <c r="Q47" i="78"/>
  <c r="Q35" i="78"/>
  <c r="Q28" i="78"/>
  <c r="Q17" i="78"/>
  <c r="Q10" i="78"/>
  <c r="J351" i="76"/>
  <c r="J343" i="76"/>
  <c r="J331" i="76"/>
  <c r="J324" i="76"/>
  <c r="J321" i="76"/>
  <c r="J318" i="76"/>
  <c r="J315" i="76"/>
  <c r="J312" i="76"/>
  <c r="J309" i="76"/>
  <c r="J306" i="76"/>
  <c r="J303" i="76"/>
  <c r="J300" i="76"/>
  <c r="J297" i="76"/>
  <c r="J294" i="76"/>
  <c r="J291" i="76"/>
  <c r="J288" i="76"/>
  <c r="J285" i="76"/>
  <c r="J282" i="76"/>
  <c r="J279" i="76"/>
  <c r="J276" i="76"/>
  <c r="J273" i="76"/>
  <c r="J270" i="76"/>
  <c r="J267" i="76"/>
  <c r="J264" i="76"/>
  <c r="J261" i="76"/>
  <c r="J258" i="76"/>
  <c r="J255" i="76"/>
  <c r="J252" i="76"/>
  <c r="J249" i="76"/>
  <c r="J246" i="76"/>
  <c r="J243" i="76"/>
  <c r="J240" i="76"/>
  <c r="J237" i="76"/>
  <c r="J234" i="76"/>
  <c r="J230" i="76"/>
  <c r="J227" i="76"/>
  <c r="J224" i="76"/>
  <c r="J221" i="76"/>
  <c r="J218" i="76"/>
  <c r="J215" i="76"/>
  <c r="J212" i="76"/>
  <c r="J209" i="76"/>
  <c r="J206" i="76"/>
  <c r="J203" i="76"/>
  <c r="J200" i="76"/>
  <c r="J197" i="76"/>
  <c r="J194" i="76"/>
  <c r="J191" i="76"/>
  <c r="J188" i="76"/>
  <c r="J185" i="76"/>
  <c r="J182" i="76"/>
  <c r="J179" i="76"/>
  <c r="J176" i="76"/>
  <c r="J173" i="76"/>
  <c r="J170" i="76"/>
  <c r="J167" i="76"/>
  <c r="J164" i="76"/>
  <c r="J161" i="76"/>
  <c r="J158" i="76"/>
  <c r="J155" i="76"/>
  <c r="J152" i="76"/>
  <c r="J149" i="76"/>
  <c r="J146" i="76"/>
  <c r="J143" i="76"/>
  <c r="J140" i="76"/>
  <c r="J137" i="76"/>
  <c r="J134" i="76"/>
  <c r="J131" i="76"/>
  <c r="J128" i="76"/>
  <c r="J125" i="76"/>
  <c r="J122" i="76"/>
  <c r="J119" i="76"/>
  <c r="J116" i="76"/>
  <c r="J113" i="76"/>
  <c r="J110" i="76"/>
  <c r="J107" i="76"/>
  <c r="J104" i="76"/>
  <c r="J101" i="76"/>
  <c r="J98" i="76"/>
  <c r="J95" i="76"/>
  <c r="J92" i="76"/>
  <c r="J89" i="76"/>
  <c r="J86" i="76"/>
  <c r="J83" i="76"/>
  <c r="J80" i="76"/>
  <c r="J77" i="76"/>
  <c r="J74" i="76"/>
  <c r="J71" i="76"/>
  <c r="J68" i="76"/>
  <c r="J65" i="76"/>
  <c r="J62" i="76"/>
  <c r="J59" i="76"/>
  <c r="J56" i="76"/>
  <c r="J53" i="76"/>
  <c r="J50" i="76"/>
  <c r="J47" i="76"/>
  <c r="J44" i="76"/>
  <c r="J41" i="76"/>
  <c r="J38" i="76"/>
  <c r="J35" i="76"/>
  <c r="J32" i="76"/>
  <c r="J29" i="76"/>
  <c r="J26" i="76"/>
  <c r="J23" i="76"/>
  <c r="J19" i="76"/>
  <c r="J16" i="76"/>
  <c r="J13" i="76"/>
  <c r="J10" i="76"/>
  <c r="K12" i="75"/>
  <c r="K9" i="75"/>
  <c r="J246" i="73"/>
  <c r="J243" i="73"/>
  <c r="J240" i="73"/>
  <c r="J237" i="73"/>
  <c r="J234" i="73"/>
  <c r="J223" i="73"/>
  <c r="J220" i="73"/>
  <c r="J217" i="73"/>
  <c r="J214" i="73"/>
  <c r="J211" i="73"/>
  <c r="J208" i="73"/>
  <c r="J205" i="73"/>
  <c r="J202" i="73"/>
  <c r="J199" i="73"/>
  <c r="J196" i="73"/>
  <c r="J193" i="73"/>
  <c r="J190" i="73"/>
  <c r="J187" i="73"/>
  <c r="J184" i="73"/>
  <c r="J181" i="73"/>
  <c r="J178" i="73"/>
  <c r="J175" i="73"/>
  <c r="J172" i="73"/>
  <c r="J169" i="73"/>
  <c r="J166" i="73"/>
  <c r="H18" i="80"/>
  <c r="H13" i="80"/>
  <c r="Q369" i="78"/>
  <c r="Q357" i="78"/>
  <c r="Q336" i="78"/>
  <c r="Q332" i="78"/>
  <c r="Q315" i="78"/>
  <c r="Q303" i="78"/>
  <c r="Q281" i="78"/>
  <c r="Q275" i="78"/>
  <c r="Q258" i="78"/>
  <c r="Q246" i="78"/>
  <c r="Q225" i="78"/>
  <c r="Q221" i="78"/>
  <c r="Q204" i="78"/>
  <c r="Q192" i="78"/>
  <c r="Q171" i="78"/>
  <c r="Q167" i="78"/>
  <c r="Q150" i="78"/>
  <c r="Q139" i="78"/>
  <c r="Q129" i="78"/>
  <c r="Q122" i="78"/>
  <c r="Q111" i="78"/>
  <c r="Q104" i="78"/>
  <c r="Q93" i="78"/>
  <c r="Q86" i="78"/>
  <c r="Q75" i="78"/>
  <c r="Q68" i="78"/>
  <c r="Q57" i="78"/>
  <c r="Q50" i="78"/>
  <c r="Q38" i="78"/>
  <c r="Q31" i="78"/>
  <c r="Q20" i="78"/>
  <c r="Q13" i="78"/>
  <c r="J354" i="76"/>
  <c r="J346" i="76"/>
  <c r="J334" i="76"/>
  <c r="H11" i="80"/>
  <c r="Q375" i="78"/>
  <c r="Q351" i="78"/>
  <c r="Q333" i="78"/>
  <c r="Q305" i="78"/>
  <c r="Q300" i="78"/>
  <c r="Q296" i="78"/>
  <c r="Q261" i="78"/>
  <c r="Q219" i="78"/>
  <c r="Q210" i="78"/>
  <c r="Q186" i="78"/>
  <c r="Q168" i="78"/>
  <c r="Q125" i="78"/>
  <c r="Q113" i="78"/>
  <c r="Q96" i="78"/>
  <c r="Q92" i="78"/>
  <c r="Q71" i="78"/>
  <c r="Q59" i="78"/>
  <c r="Q41" i="78"/>
  <c r="Q37" i="78"/>
  <c r="Q16" i="78"/>
  <c r="J356" i="76"/>
  <c r="J337" i="76"/>
  <c r="J333" i="76"/>
  <c r="J325" i="76"/>
  <c r="J314" i="76"/>
  <c r="J307" i="76"/>
  <c r="J296" i="76"/>
  <c r="J289" i="76"/>
  <c r="J278" i="76"/>
  <c r="J271" i="76"/>
  <c r="J260" i="76"/>
  <c r="J253" i="76"/>
  <c r="J242" i="76"/>
  <c r="J235" i="76"/>
  <c r="J223" i="76"/>
  <c r="J216" i="76"/>
  <c r="J205" i="76"/>
  <c r="J198" i="76"/>
  <c r="J187" i="76"/>
  <c r="J180" i="76"/>
  <c r="J169" i="76"/>
  <c r="J162" i="76"/>
  <c r="J151" i="76"/>
  <c r="J144" i="76"/>
  <c r="J133" i="76"/>
  <c r="J126" i="76"/>
  <c r="J115" i="76"/>
  <c r="J108" i="76"/>
  <c r="J97" i="76"/>
  <c r="J90" i="76"/>
  <c r="J79" i="76"/>
  <c r="J72" i="76"/>
  <c r="J61" i="76"/>
  <c r="J54" i="76"/>
  <c r="J43" i="76"/>
  <c r="J36" i="76"/>
  <c r="J25" i="76"/>
  <c r="J17" i="76"/>
  <c r="K11" i="75"/>
  <c r="J244" i="73"/>
  <c r="J233" i="73"/>
  <c r="J218" i="73"/>
  <c r="J207" i="73"/>
  <c r="J200" i="73"/>
  <c r="J189" i="73"/>
  <c r="J182" i="73"/>
  <c r="J171" i="73"/>
  <c r="J164" i="73"/>
  <c r="J161" i="73"/>
  <c r="J158" i="73"/>
  <c r="J155" i="73"/>
  <c r="J152" i="73"/>
  <c r="J149" i="73"/>
  <c r="J146" i="73"/>
  <c r="J143" i="73"/>
  <c r="J140" i="73"/>
  <c r="J137" i="73"/>
  <c r="J134" i="73"/>
  <c r="J131" i="73"/>
  <c r="J128" i="73"/>
  <c r="J125" i="73"/>
  <c r="J122" i="73"/>
  <c r="J119" i="73"/>
  <c r="J116" i="73"/>
  <c r="J113" i="73"/>
  <c r="J110" i="73"/>
  <c r="J107" i="73"/>
  <c r="J104" i="73"/>
  <c r="J101" i="73"/>
  <c r="J98" i="73"/>
  <c r="J95" i="73"/>
  <c r="J92" i="73"/>
  <c r="J89" i="73"/>
  <c r="J86" i="73"/>
  <c r="J83" i="73"/>
  <c r="J80" i="73"/>
  <c r="J76" i="73"/>
  <c r="J73" i="73"/>
  <c r="J69" i="73"/>
  <c r="J65" i="73"/>
  <c r="J62" i="73"/>
  <c r="J59" i="73"/>
  <c r="J56" i="73"/>
  <c r="J53" i="73"/>
  <c r="J50" i="73"/>
  <c r="J46" i="73"/>
  <c r="J43" i="73"/>
  <c r="J40" i="73"/>
  <c r="J37" i="73"/>
  <c r="J34" i="73"/>
  <c r="J31" i="73"/>
  <c r="J27" i="73"/>
  <c r="J23" i="73"/>
  <c r="J19" i="73"/>
  <c r="J16" i="73"/>
  <c r="J13" i="73"/>
  <c r="J10" i="73"/>
  <c r="L59" i="72"/>
  <c r="L56" i="72"/>
  <c r="L53" i="72"/>
  <c r="L50" i="72"/>
  <c r="L47" i="72"/>
  <c r="L44" i="72"/>
  <c r="L41" i="72"/>
  <c r="L38" i="72"/>
  <c r="L10" i="72"/>
  <c r="R39" i="71"/>
  <c r="R34" i="71"/>
  <c r="R29" i="71"/>
  <c r="R26" i="71"/>
  <c r="R23" i="71"/>
  <c r="R20" i="71"/>
  <c r="R17" i="71"/>
  <c r="R14" i="71"/>
  <c r="R11" i="71"/>
  <c r="J16" i="67"/>
  <c r="J13" i="67"/>
  <c r="J10" i="67"/>
  <c r="K17" i="66"/>
  <c r="K13" i="66"/>
  <c r="K10" i="66"/>
  <c r="K19" i="65"/>
  <c r="K15" i="65"/>
  <c r="K12" i="65"/>
  <c r="K9" i="65"/>
  <c r="N21" i="64"/>
  <c r="N17" i="64"/>
  <c r="N14" i="64"/>
  <c r="N11" i="64"/>
  <c r="M73" i="63"/>
  <c r="M70" i="63"/>
  <c r="M67" i="63"/>
  <c r="M64" i="63"/>
  <c r="M61" i="63"/>
  <c r="M58" i="63"/>
  <c r="M55" i="63"/>
  <c r="M52" i="63"/>
  <c r="M49" i="63"/>
  <c r="M46" i="63"/>
  <c r="M43" i="63"/>
  <c r="M40" i="63"/>
  <c r="M37" i="63"/>
  <c r="M34" i="63"/>
  <c r="M30" i="63"/>
  <c r="M27" i="63"/>
  <c r="M23" i="63"/>
  <c r="M20" i="63"/>
  <c r="M17" i="63"/>
  <c r="M14" i="63"/>
  <c r="Q323" i="78"/>
  <c r="Q314" i="78"/>
  <c r="Q276" i="78"/>
  <c r="Q257" i="78"/>
  <c r="Q200" i="78"/>
  <c r="Q185" i="78"/>
  <c r="Q161" i="78"/>
  <c r="Q135" i="78"/>
  <c r="Q114" i="78"/>
  <c r="Q105" i="78"/>
  <c r="Q87" i="78"/>
  <c r="Q48" i="78"/>
  <c r="Q43" i="78"/>
  <c r="Q29" i="78"/>
  <c r="Q25" i="78"/>
  <c r="J340" i="76"/>
  <c r="J336" i="76"/>
  <c r="J327" i="76"/>
  <c r="J319" i="76"/>
  <c r="J311" i="76"/>
  <c r="J292" i="76"/>
  <c r="J284" i="76"/>
  <c r="J265" i="76"/>
  <c r="J257" i="76"/>
  <c r="J238" i="76"/>
  <c r="J229" i="76"/>
  <c r="J210" i="76"/>
  <c r="J202" i="76"/>
  <c r="J183" i="76"/>
  <c r="J175" i="76"/>
  <c r="J156" i="76"/>
  <c r="J148" i="76"/>
  <c r="J129" i="76"/>
  <c r="J121" i="76"/>
  <c r="J102" i="76"/>
  <c r="J94" i="76"/>
  <c r="J75" i="76"/>
  <c r="J67" i="76"/>
  <c r="J48" i="76"/>
  <c r="J40" i="76"/>
  <c r="J21" i="76"/>
  <c r="J12" i="76"/>
  <c r="J238" i="73"/>
  <c r="J222" i="73"/>
  <c r="J203" i="73"/>
  <c r="J195" i="73"/>
  <c r="J176" i="73"/>
  <c r="J168" i="73"/>
  <c r="J157" i="73"/>
  <c r="J150" i="73"/>
  <c r="J139" i="73"/>
  <c r="J132" i="73"/>
  <c r="J121" i="73"/>
  <c r="J114" i="73"/>
  <c r="J103" i="73"/>
  <c r="J96" i="73"/>
  <c r="J85" i="73"/>
  <c r="J77" i="73"/>
  <c r="J64" i="73"/>
  <c r="J57" i="73"/>
  <c r="J45" i="73"/>
  <c r="J38" i="73"/>
  <c r="J26" i="73"/>
  <c r="J17" i="73"/>
  <c r="L58" i="72"/>
  <c r="L51" i="72"/>
  <c r="L40" i="72"/>
  <c r="R38" i="71"/>
  <c r="R25" i="71"/>
  <c r="R18" i="71"/>
  <c r="J15" i="67"/>
  <c r="K18" i="66"/>
  <c r="K18" i="65"/>
  <c r="K10" i="65"/>
  <c r="N13" i="64"/>
  <c r="M71" i="63"/>
  <c r="M60" i="63"/>
  <c r="M53" i="63"/>
  <c r="M42" i="63"/>
  <c r="M35" i="63"/>
  <c r="M22" i="63"/>
  <c r="M15" i="63"/>
  <c r="K52" i="58"/>
  <c r="K46" i="58"/>
  <c r="K40" i="58"/>
  <c r="H21" i="80"/>
  <c r="Q368" i="78"/>
  <c r="Q266" i="78"/>
  <c r="Q237" i="78"/>
  <c r="Q233" i="78"/>
  <c r="Q228" i="78"/>
  <c r="Q203" i="78"/>
  <c r="Q153" i="78"/>
  <c r="Q99" i="78"/>
  <c r="Q95" i="78"/>
  <c r="Q77" i="78"/>
  <c r="Q63" i="78"/>
  <c r="Q44" i="78"/>
  <c r="Q34" i="78"/>
  <c r="Q11" i="78"/>
  <c r="J360" i="76"/>
  <c r="J350" i="76"/>
  <c r="J339" i="76"/>
  <c r="J320" i="76"/>
  <c r="J316" i="76"/>
  <c r="J287" i="76"/>
  <c r="J283" i="76"/>
  <c r="J275" i="76"/>
  <c r="J263" i="76"/>
  <c r="J259" i="76"/>
  <c r="J247" i="76"/>
  <c r="J239" i="76"/>
  <c r="J201" i="76"/>
  <c r="J193" i="76"/>
  <c r="J181" i="76"/>
  <c r="J177" i="76"/>
  <c r="J165" i="76"/>
  <c r="J157" i="76"/>
  <c r="J153" i="76"/>
  <c r="J124" i="76"/>
  <c r="J120" i="76"/>
  <c r="J112" i="76"/>
  <c r="J100" i="76"/>
  <c r="J96" i="76"/>
  <c r="J84" i="76"/>
  <c r="J76" i="76"/>
  <c r="J39" i="76"/>
  <c r="J31" i="76"/>
  <c r="J18" i="76"/>
  <c r="J14" i="76"/>
  <c r="J247" i="73"/>
  <c r="J239" i="73"/>
  <c r="J235" i="73"/>
  <c r="J198" i="73"/>
  <c r="J194" i="73"/>
  <c r="J186" i="73"/>
  <c r="J174" i="73"/>
  <c r="J170" i="73"/>
  <c r="J162" i="73"/>
  <c r="J154" i="73"/>
  <c r="J135" i="73"/>
  <c r="J127" i="73"/>
  <c r="J108" i="73"/>
  <c r="J100" i="73"/>
  <c r="J81" i="73"/>
  <c r="J72" i="73"/>
  <c r="J51" i="73"/>
  <c r="J42" i="73"/>
  <c r="J20" i="73"/>
  <c r="J12" i="73"/>
  <c r="L45" i="72"/>
  <c r="L37" i="72"/>
  <c r="R22" i="71"/>
  <c r="R13" i="71"/>
  <c r="K11" i="66"/>
  <c r="K14" i="65"/>
  <c r="N9" i="64"/>
  <c r="M66" i="63"/>
  <c r="M47" i="63"/>
  <c r="M39" i="63"/>
  <c r="M18" i="63"/>
  <c r="K49" i="58"/>
  <c r="K42" i="58"/>
  <c r="K35" i="58"/>
  <c r="K29" i="58"/>
  <c r="K23" i="58"/>
  <c r="K15" i="58"/>
  <c r="D36" i="88"/>
  <c r="D27" i="88"/>
  <c r="Q359" i="78"/>
  <c r="Q354" i="78"/>
  <c r="Q330" i="78"/>
  <c r="Q294" i="78"/>
  <c r="Q290" i="78"/>
  <c r="Q285" i="78"/>
  <c r="Q215" i="78"/>
  <c r="Q194" i="78"/>
  <c r="Q189" i="78"/>
  <c r="Q149" i="78"/>
  <c r="Q140" i="78"/>
  <c r="Q132" i="78"/>
  <c r="Q128" i="78"/>
  <c r="Q123" i="78"/>
  <c r="Q89" i="78"/>
  <c r="Q84" i="78"/>
  <c r="Q80" i="78"/>
  <c r="Q66" i="78"/>
  <c r="J322" i="76"/>
  <c r="J317" i="76"/>
  <c r="J308" i="76"/>
  <c r="J304" i="76"/>
  <c r="J274" i="76"/>
  <c r="J266" i="76"/>
  <c r="J256" i="76"/>
  <c r="J248" i="76"/>
  <c r="J244" i="76"/>
  <c r="J196" i="76"/>
  <c r="J192" i="76"/>
  <c r="J184" i="76"/>
  <c r="J174" i="76"/>
  <c r="J166" i="76"/>
  <c r="J136" i="76"/>
  <c r="J132" i="76"/>
  <c r="J123" i="76"/>
  <c r="J118" i="76"/>
  <c r="J114" i="76"/>
  <c r="J70" i="76"/>
  <c r="J66" i="76"/>
  <c r="J58" i="76"/>
  <c r="J46" i="76"/>
  <c r="J42" i="76"/>
  <c r="J37" i="76"/>
  <c r="J33" i="76"/>
  <c r="J242" i="73"/>
  <c r="J216" i="73"/>
  <c r="J209" i="73"/>
  <c r="J191" i="73"/>
  <c r="J160" i="73"/>
  <c r="J156" i="73"/>
  <c r="J144" i="73"/>
  <c r="J136" i="73"/>
  <c r="J99" i="73"/>
  <c r="J91" i="73"/>
  <c r="J78" i="73"/>
  <c r="J74" i="73"/>
  <c r="J60" i="73"/>
  <c r="J52" i="73"/>
  <c r="J48" i="73"/>
  <c r="J15" i="73"/>
  <c r="J11" i="73"/>
  <c r="L55" i="72"/>
  <c r="L43" i="72"/>
  <c r="L39" i="72"/>
  <c r="R30" i="71"/>
  <c r="R31" i="71"/>
  <c r="K13" i="65"/>
  <c r="N20" i="64"/>
  <c r="M72" i="63"/>
  <c r="M68" i="63"/>
  <c r="M56" i="63"/>
  <c r="M48" i="63"/>
  <c r="M44" i="63"/>
  <c r="M13" i="63"/>
  <c r="M10" i="63"/>
  <c r="N256" i="62"/>
  <c r="N253" i="62"/>
  <c r="N250" i="62"/>
  <c r="N247" i="62"/>
  <c r="N243" i="62"/>
  <c r="N240" i="62"/>
  <c r="N237" i="62"/>
  <c r="N233" i="62"/>
  <c r="N230" i="62"/>
  <c r="N227" i="62"/>
  <c r="N224" i="62"/>
  <c r="N221" i="62"/>
  <c r="N218" i="62"/>
  <c r="N214" i="62"/>
  <c r="N211" i="62"/>
  <c r="N208" i="62"/>
  <c r="N205" i="62"/>
  <c r="N203" i="62"/>
  <c r="N200" i="62"/>
  <c r="N197" i="62"/>
  <c r="N194" i="62"/>
  <c r="N192" i="62"/>
  <c r="N189" i="62"/>
  <c r="N186" i="62"/>
  <c r="N182" i="62"/>
  <c r="N179" i="62"/>
  <c r="N176" i="62"/>
  <c r="N173" i="62"/>
  <c r="N170" i="62"/>
  <c r="N167" i="62"/>
  <c r="N164" i="62"/>
  <c r="N161" i="62"/>
  <c r="N158" i="62"/>
  <c r="N155" i="62"/>
  <c r="N152" i="62"/>
  <c r="N149" i="62"/>
  <c r="N146" i="62"/>
  <c r="N143" i="62"/>
  <c r="N140" i="62"/>
  <c r="N137" i="62"/>
  <c r="N134" i="62"/>
  <c r="N131" i="62"/>
  <c r="N128" i="62"/>
  <c r="N125" i="62"/>
  <c r="N122" i="62"/>
  <c r="N119" i="62"/>
  <c r="N116" i="62"/>
  <c r="N112" i="62"/>
  <c r="N109" i="62"/>
  <c r="N106" i="62"/>
  <c r="N103" i="62"/>
  <c r="N100" i="62"/>
  <c r="N97" i="62"/>
  <c r="N94" i="62"/>
  <c r="N91" i="62"/>
  <c r="N88" i="62"/>
  <c r="N85" i="62"/>
  <c r="N82" i="62"/>
  <c r="N79" i="62"/>
  <c r="N76" i="62"/>
  <c r="N73" i="62"/>
  <c r="N70" i="62"/>
  <c r="N67" i="62"/>
  <c r="N64" i="62"/>
  <c r="N61" i="62"/>
  <c r="N58" i="62"/>
  <c r="N55" i="62"/>
  <c r="N52" i="62"/>
  <c r="N49" i="62"/>
  <c r="N45" i="62"/>
  <c r="N42" i="62"/>
  <c r="N39" i="62"/>
  <c r="N36" i="62"/>
  <c r="N33" i="62"/>
  <c r="N30" i="62"/>
  <c r="N27" i="62"/>
  <c r="N24" i="62"/>
  <c r="N21" i="62"/>
  <c r="N18" i="62"/>
  <c r="N15" i="62"/>
  <c r="N12" i="62"/>
  <c r="N9" i="62"/>
  <c r="T310" i="61"/>
  <c r="T307" i="61"/>
  <c r="T304" i="61"/>
  <c r="T301" i="61"/>
  <c r="T298" i="61"/>
  <c r="T295" i="61"/>
  <c r="T292" i="61"/>
  <c r="T289" i="61"/>
  <c r="T286" i="61"/>
  <c r="T283" i="61"/>
  <c r="T280" i="61"/>
  <c r="T277" i="61"/>
  <c r="T274" i="61"/>
  <c r="Q293" i="78"/>
  <c r="Q273" i="78"/>
  <c r="Q222" i="78"/>
  <c r="Q183" i="78"/>
  <c r="Q179" i="78"/>
  <c r="Q174" i="78"/>
  <c r="Q158" i="78"/>
  <c r="Q134" i="78"/>
  <c r="Q78" i="78"/>
  <c r="Q32" i="78"/>
  <c r="Q8" i="78"/>
  <c r="J328" i="76"/>
  <c r="J323" i="76"/>
  <c r="J299" i="76"/>
  <c r="J295" i="76"/>
  <c r="J286" i="76"/>
  <c r="J281" i="76"/>
  <c r="J277" i="76"/>
  <c r="J272" i="76"/>
  <c r="J268" i="76"/>
  <c r="J225" i="76"/>
  <c r="J217" i="76"/>
  <c r="J213" i="76"/>
  <c r="J195" i="76"/>
  <c r="J190" i="76"/>
  <c r="J186" i="76"/>
  <c r="J171" i="76"/>
  <c r="J106" i="76"/>
  <c r="J88" i="76"/>
  <c r="J57" i="76"/>
  <c r="J49" i="76"/>
  <c r="J232" i="73"/>
  <c r="J215" i="73"/>
  <c r="J188" i="73"/>
  <c r="J130" i="73"/>
  <c r="J126" i="73"/>
  <c r="J118" i="73"/>
  <c r="J106" i="73"/>
  <c r="J102" i="73"/>
  <c r="J97" i="73"/>
  <c r="J93" i="73"/>
  <c r="J55" i="73"/>
  <c r="J36" i="73"/>
  <c r="J29" i="73"/>
  <c r="L60" i="72"/>
  <c r="R28" i="71"/>
  <c r="R24" i="71"/>
  <c r="R19" i="71"/>
  <c r="R15" i="71"/>
  <c r="J11" i="67"/>
  <c r="K12" i="66"/>
  <c r="K20" i="65"/>
  <c r="M54" i="63"/>
  <c r="M50" i="63"/>
  <c r="M45" i="63"/>
  <c r="M36" i="63"/>
  <c r="M31" i="63"/>
  <c r="N255" i="62"/>
  <c r="N248" i="62"/>
  <c r="N236" i="62"/>
  <c r="N228" i="62"/>
  <c r="N217" i="62"/>
  <c r="N209" i="62"/>
  <c r="N199" i="62"/>
  <c r="N234" i="62"/>
  <c r="N181" i="62"/>
  <c r="N174" i="62"/>
  <c r="N163" i="62"/>
  <c r="N156" i="62"/>
  <c r="N145" i="62"/>
  <c r="N138" i="62"/>
  <c r="N127" i="62"/>
  <c r="N120" i="62"/>
  <c r="N108" i="62"/>
  <c r="N101" i="62"/>
  <c r="N90" i="62"/>
  <c r="N83" i="62"/>
  <c r="N72" i="62"/>
  <c r="N65" i="62"/>
  <c r="N54" i="62"/>
  <c r="N47" i="62"/>
  <c r="N35" i="62"/>
  <c r="N28" i="62"/>
  <c r="N17" i="62"/>
  <c r="N10" i="62"/>
  <c r="T303" i="61"/>
  <c r="T296" i="61"/>
  <c r="T285" i="61"/>
  <c r="T278" i="61"/>
  <c r="T271" i="61"/>
  <c r="T268" i="61"/>
  <c r="T265" i="61"/>
  <c r="T262" i="61"/>
  <c r="T259" i="61"/>
  <c r="T256" i="61"/>
  <c r="T253" i="61"/>
  <c r="T250" i="61"/>
  <c r="T247" i="61"/>
  <c r="T244" i="61"/>
  <c r="T241" i="61"/>
  <c r="T238" i="61"/>
  <c r="T235" i="61"/>
  <c r="T232" i="61"/>
  <c r="T228" i="61"/>
  <c r="T225" i="61"/>
  <c r="T222" i="61"/>
  <c r="T219" i="61"/>
  <c r="T215" i="61"/>
  <c r="T211" i="61"/>
  <c r="T208" i="61"/>
  <c r="T205" i="61"/>
  <c r="T202" i="61"/>
  <c r="T199" i="61"/>
  <c r="T196" i="61"/>
  <c r="T193" i="61"/>
  <c r="T190" i="61"/>
  <c r="T187" i="61"/>
  <c r="T184" i="61"/>
  <c r="T181" i="61"/>
  <c r="T178" i="61"/>
  <c r="T175" i="61"/>
  <c r="T172" i="61"/>
  <c r="T169" i="61"/>
  <c r="T166" i="61"/>
  <c r="T163" i="61"/>
  <c r="T160" i="61"/>
  <c r="T157" i="61"/>
  <c r="T154" i="61"/>
  <c r="T150" i="61"/>
  <c r="T147" i="61"/>
  <c r="T144" i="61"/>
  <c r="T141" i="61"/>
  <c r="T138" i="61"/>
  <c r="T135" i="61"/>
  <c r="T132" i="61"/>
  <c r="T129" i="61"/>
  <c r="T126" i="61"/>
  <c r="T123" i="61"/>
  <c r="T120" i="61"/>
  <c r="T117" i="61"/>
  <c r="T114" i="61"/>
  <c r="T111" i="61"/>
  <c r="T108" i="61"/>
  <c r="T105" i="61"/>
  <c r="T102" i="61"/>
  <c r="T99" i="61"/>
  <c r="T96" i="61"/>
  <c r="T93" i="61"/>
  <c r="T90" i="61"/>
  <c r="T87" i="61"/>
  <c r="T84" i="61"/>
  <c r="T81" i="61"/>
  <c r="T78" i="61"/>
  <c r="T75" i="61"/>
  <c r="T72" i="61"/>
  <c r="T69" i="61"/>
  <c r="T66" i="61"/>
  <c r="T63" i="61"/>
  <c r="T60" i="61"/>
  <c r="T57" i="61"/>
  <c r="T54" i="61"/>
  <c r="T51" i="61"/>
  <c r="T48" i="61"/>
  <c r="T45" i="61"/>
  <c r="T42" i="61"/>
  <c r="T39" i="61"/>
  <c r="T36" i="61"/>
  <c r="T33" i="61"/>
  <c r="T30" i="61"/>
  <c r="T27" i="61"/>
  <c r="Q348" i="78"/>
  <c r="Q344" i="78"/>
  <c r="Q339" i="78"/>
  <c r="Q318" i="78"/>
  <c r="Q254" i="78"/>
  <c r="Q212" i="78"/>
  <c r="Q207" i="78"/>
  <c r="Q156" i="78"/>
  <c r="Q131" i="78"/>
  <c r="Q120" i="78"/>
  <c r="Q116" i="78"/>
  <c r="Q74" i="78"/>
  <c r="Q69" i="78"/>
  <c r="J344" i="76"/>
  <c r="J310" i="76"/>
  <c r="J305" i="76"/>
  <c r="J301" i="76"/>
  <c r="J254" i="76"/>
  <c r="J250" i="76"/>
  <c r="J245" i="76"/>
  <c r="J226" i="76"/>
  <c r="J208" i="76"/>
  <c r="J204" i="76"/>
  <c r="J199" i="76"/>
  <c r="J172" i="76"/>
  <c r="J127" i="76"/>
  <c r="J111" i="76"/>
  <c r="J27" i="76"/>
  <c r="K13" i="75"/>
  <c r="J221" i="73"/>
  <c r="J212" i="73"/>
  <c r="J112" i="73"/>
  <c r="J88" i="73"/>
  <c r="J84" i="73"/>
  <c r="J68" i="73"/>
  <c r="J63" i="73"/>
  <c r="J54" i="73"/>
  <c r="J49" i="73"/>
  <c r="J39" i="73"/>
  <c r="J25" i="73"/>
  <c r="J14" i="73"/>
  <c r="J9" i="73"/>
  <c r="L52" i="72"/>
  <c r="L48" i="72"/>
  <c r="L9" i="72"/>
  <c r="R36" i="71"/>
  <c r="R9" i="71"/>
  <c r="M38" i="63"/>
  <c r="M33" i="63"/>
  <c r="M28" i="63"/>
  <c r="M19" i="63"/>
  <c r="N239" i="62"/>
  <c r="N235" i="62"/>
  <c r="N226" i="62"/>
  <c r="N219" i="62"/>
  <c r="N210" i="62"/>
  <c r="N206" i="62"/>
  <c r="N185" i="62"/>
  <c r="N180" i="62"/>
  <c r="N172" i="62"/>
  <c r="N165" i="62"/>
  <c r="N157" i="62"/>
  <c r="N153" i="62"/>
  <c r="N130" i="62"/>
  <c r="N126" i="62"/>
  <c r="N118" i="62"/>
  <c r="N110" i="62"/>
  <c r="N102" i="62"/>
  <c r="N98" i="62"/>
  <c r="N75" i="62"/>
  <c r="N71" i="62"/>
  <c r="N63" i="62"/>
  <c r="N56" i="62"/>
  <c r="N48" i="62"/>
  <c r="N43" i="62"/>
  <c r="N20" i="62"/>
  <c r="N16" i="62"/>
  <c r="T312" i="61"/>
  <c r="T305" i="61"/>
  <c r="T297" i="61"/>
  <c r="T293" i="61"/>
  <c r="T270" i="61"/>
  <c r="T263" i="61"/>
  <c r="T252" i="61"/>
  <c r="T245" i="61"/>
  <c r="T234" i="61"/>
  <c r="T226" i="61"/>
  <c r="T213" i="61"/>
  <c r="T206" i="61"/>
  <c r="T195" i="61"/>
  <c r="T188" i="61"/>
  <c r="T177" i="61"/>
  <c r="T170" i="61"/>
  <c r="T159" i="61"/>
  <c r="T151" i="61"/>
  <c r="T140" i="61"/>
  <c r="T133" i="61"/>
  <c r="T122" i="61"/>
  <c r="T115" i="61"/>
  <c r="T104" i="61"/>
  <c r="T97" i="61"/>
  <c r="T86" i="61"/>
  <c r="T79" i="61"/>
  <c r="T68" i="61"/>
  <c r="T61" i="61"/>
  <c r="T50" i="61"/>
  <c r="T43" i="61"/>
  <c r="T32" i="61"/>
  <c r="T25" i="61"/>
  <c r="T22" i="61"/>
  <c r="T19" i="61"/>
  <c r="T16" i="61"/>
  <c r="T13" i="61"/>
  <c r="T10" i="61"/>
  <c r="Q58" i="59"/>
  <c r="Q54" i="59"/>
  <c r="Q50" i="59"/>
  <c r="Q47" i="59"/>
  <c r="Q44" i="59"/>
  <c r="Q41" i="59"/>
  <c r="Q38" i="59"/>
  <c r="Q35" i="59"/>
  <c r="Q31" i="59"/>
  <c r="Q28" i="59"/>
  <c r="Q25" i="59"/>
  <c r="Q21" i="59"/>
  <c r="Q18" i="59"/>
  <c r="Q15" i="59"/>
  <c r="Q12" i="59"/>
  <c r="Q9" i="59"/>
  <c r="K50" i="58"/>
  <c r="K41" i="58"/>
  <c r="K33" i="58"/>
  <c r="K26" i="58"/>
  <c r="K17" i="58"/>
  <c r="D37" i="88"/>
  <c r="D26" i="88"/>
  <c r="D18" i="88"/>
  <c r="D11" i="88"/>
  <c r="Q269" i="78"/>
  <c r="Q264" i="78"/>
  <c r="Q248" i="78"/>
  <c r="Q243" i="78"/>
  <c r="Q239" i="78"/>
  <c r="Q110" i="78"/>
  <c r="Q26" i="78"/>
  <c r="Q22" i="78"/>
  <c r="J280" i="76"/>
  <c r="J269" i="76"/>
  <c r="J87" i="76"/>
  <c r="J69" i="76"/>
  <c r="J64" i="76"/>
  <c r="J60" i="76"/>
  <c r="J55" i="76"/>
  <c r="J51" i="76"/>
  <c r="J30" i="76"/>
  <c r="J22" i="76"/>
  <c r="J11" i="76"/>
  <c r="K9" i="74"/>
  <c r="J183" i="73"/>
  <c r="J179" i="73"/>
  <c r="J165" i="73"/>
  <c r="J151" i="73"/>
  <c r="J147" i="73"/>
  <c r="J129" i="73"/>
  <c r="J124" i="73"/>
  <c r="J120" i="73"/>
  <c r="J58" i="73"/>
  <c r="J30" i="73"/>
  <c r="J18" i="73"/>
  <c r="R12" i="71"/>
  <c r="J12" i="67"/>
  <c r="N15" i="64"/>
  <c r="M62" i="63"/>
  <c r="N251" i="62"/>
  <c r="N242" i="62"/>
  <c r="N222" i="62"/>
  <c r="N213" i="62"/>
  <c r="N195" i="62"/>
  <c r="N188" i="62"/>
  <c r="N168" i="62"/>
  <c r="N160" i="62"/>
  <c r="N141" i="62"/>
  <c r="N133" i="62"/>
  <c r="N113" i="62"/>
  <c r="N105" i="62"/>
  <c r="N86" i="62"/>
  <c r="N78" i="62"/>
  <c r="N59" i="62"/>
  <c r="N51" i="62"/>
  <c r="N31" i="62"/>
  <c r="N23" i="62"/>
  <c r="T308" i="61"/>
  <c r="T300" i="61"/>
  <c r="T281" i="61"/>
  <c r="T273" i="61"/>
  <c r="T266" i="61"/>
  <c r="T255" i="61"/>
  <c r="T248" i="61"/>
  <c r="T237" i="61"/>
  <c r="T230" i="61"/>
  <c r="T218" i="61"/>
  <c r="T209" i="61"/>
  <c r="T198" i="61"/>
  <c r="T191" i="61"/>
  <c r="T180" i="61"/>
  <c r="T173" i="61"/>
  <c r="T162" i="61"/>
  <c r="T155" i="61"/>
  <c r="T143" i="61"/>
  <c r="T136" i="61"/>
  <c r="T125" i="61"/>
  <c r="T118" i="61"/>
  <c r="T107" i="61"/>
  <c r="T100" i="61"/>
  <c r="T89" i="61"/>
  <c r="T82" i="61"/>
  <c r="T71" i="61"/>
  <c r="T64" i="61"/>
  <c r="T53" i="61"/>
  <c r="T46" i="61"/>
  <c r="T35" i="61"/>
  <c r="T28" i="61"/>
  <c r="K48" i="58"/>
  <c r="K39" i="58"/>
  <c r="K32" i="58"/>
  <c r="K25" i="58"/>
  <c r="K16" i="58"/>
  <c r="D34" i="88"/>
  <c r="D25" i="88"/>
  <c r="D17" i="88"/>
  <c r="Q347" i="78"/>
  <c r="Q326" i="78"/>
  <c r="Q321" i="78"/>
  <c r="Q311" i="78"/>
  <c r="Q182" i="78"/>
  <c r="Q165" i="78"/>
  <c r="Q62" i="78"/>
  <c r="Q53" i="78"/>
  <c r="J353" i="76"/>
  <c r="J348" i="76"/>
  <c r="J330" i="76"/>
  <c r="J313" i="76"/>
  <c r="J290" i="76"/>
  <c r="J220" i="76"/>
  <c r="J211" i="76"/>
  <c r="J207" i="76"/>
  <c r="J147" i="76"/>
  <c r="J139" i="76"/>
  <c r="J135" i="76"/>
  <c r="J130" i="76"/>
  <c r="J105" i="76"/>
  <c r="J91" i="76"/>
  <c r="J82" i="76"/>
  <c r="J78" i="76"/>
  <c r="J73" i="76"/>
  <c r="J45" i="76"/>
  <c r="J34" i="76"/>
  <c r="J15" i="76"/>
  <c r="J206" i="73"/>
  <c r="J197" i="73"/>
  <c r="J192" i="73"/>
  <c r="J142" i="73"/>
  <c r="J138" i="73"/>
  <c r="J133" i="73"/>
  <c r="J115" i="73"/>
  <c r="J111" i="73"/>
  <c r="J87" i="73"/>
  <c r="J67" i="73"/>
  <c r="J33" i="73"/>
  <c r="L42" i="72"/>
  <c r="R27" i="71"/>
  <c r="R16" i="71"/>
  <c r="N23" i="64"/>
  <c r="N19" i="64"/>
  <c r="N10" i="64"/>
  <c r="M65" i="63"/>
  <c r="M57" i="63"/>
  <c r="M41" i="63"/>
  <c r="M9" i="63"/>
  <c r="N254" i="62"/>
  <c r="N245" i="62"/>
  <c r="N238" i="62"/>
  <c r="N229" i="62"/>
  <c r="N225" i="62"/>
  <c r="N202" i="62"/>
  <c r="N198" i="62"/>
  <c r="N191" i="62"/>
  <c r="N183" i="62"/>
  <c r="N175" i="62"/>
  <c r="N171" i="62"/>
  <c r="N148" i="62"/>
  <c r="N144" i="62"/>
  <c r="N136" i="62"/>
  <c r="N129" i="62"/>
  <c r="N121" i="62"/>
  <c r="N117" i="62"/>
  <c r="N93" i="62"/>
  <c r="N89" i="62"/>
  <c r="N81" i="62"/>
  <c r="N74" i="62"/>
  <c r="N66" i="62"/>
  <c r="N62" i="62"/>
  <c r="N38" i="62"/>
  <c r="N34" i="62"/>
  <c r="N26" i="62"/>
  <c r="N19" i="62"/>
  <c r="N11" i="62"/>
  <c r="T311" i="61"/>
  <c r="T288" i="61"/>
  <c r="T284" i="61"/>
  <c r="T276" i="61"/>
  <c r="T269" i="61"/>
  <c r="T258" i="61"/>
  <c r="T251" i="61"/>
  <c r="T240" i="61"/>
  <c r="T233" i="61"/>
  <c r="T221" i="61"/>
  <c r="T212" i="61"/>
  <c r="T201" i="61"/>
  <c r="T194" i="61"/>
  <c r="T183" i="61"/>
  <c r="T176" i="61"/>
  <c r="T165" i="61"/>
  <c r="T158" i="61"/>
  <c r="T146" i="61"/>
  <c r="T139" i="61"/>
  <c r="T128" i="61"/>
  <c r="T121" i="61"/>
  <c r="T110" i="61"/>
  <c r="T103" i="61"/>
  <c r="T92" i="61"/>
  <c r="T85" i="61"/>
  <c r="T74" i="61"/>
  <c r="T67" i="61"/>
  <c r="T56" i="61"/>
  <c r="T49" i="61"/>
  <c r="T38" i="61"/>
  <c r="T31" i="61"/>
  <c r="T24" i="61"/>
  <c r="Q240" i="78"/>
  <c r="Q146" i="78"/>
  <c r="J358" i="76"/>
  <c r="J302" i="76"/>
  <c r="J241" i="76"/>
  <c r="J236" i="76"/>
  <c r="J232" i="76"/>
  <c r="J85" i="76"/>
  <c r="J63" i="76"/>
  <c r="J52" i="76"/>
  <c r="J24" i="76"/>
  <c r="J213" i="73"/>
  <c r="J177" i="73"/>
  <c r="J167" i="73"/>
  <c r="J105" i="73"/>
  <c r="J94" i="73"/>
  <c r="R10" i="71"/>
  <c r="M63" i="63"/>
  <c r="M29" i="63"/>
  <c r="M24" i="63"/>
  <c r="N244" i="62"/>
  <c r="N223" i="62"/>
  <c r="N187" i="62"/>
  <c r="N166" i="62"/>
  <c r="N80" i="62"/>
  <c r="N60" i="62"/>
  <c r="N22" i="62"/>
  <c r="T306" i="61"/>
  <c r="T264" i="61"/>
  <c r="T260" i="61"/>
  <c r="T246" i="61"/>
  <c r="T242" i="61"/>
  <c r="T227" i="61"/>
  <c r="T223" i="61"/>
  <c r="T207" i="61"/>
  <c r="T203" i="61"/>
  <c r="T189" i="61"/>
  <c r="T185" i="61"/>
  <c r="T171" i="61"/>
  <c r="T167" i="61"/>
  <c r="T152" i="61"/>
  <c r="T148" i="61"/>
  <c r="T134" i="61"/>
  <c r="T130" i="61"/>
  <c r="T116" i="61"/>
  <c r="T112" i="61"/>
  <c r="T98" i="61"/>
  <c r="T94" i="61"/>
  <c r="T80" i="61"/>
  <c r="T76" i="61"/>
  <c r="T62" i="61"/>
  <c r="T58" i="61"/>
  <c r="T44" i="61"/>
  <c r="T40" i="61"/>
  <c r="T26" i="61"/>
  <c r="T18" i="61"/>
  <c r="T11" i="61"/>
  <c r="Q49" i="59"/>
  <c r="Q42" i="59"/>
  <c r="Q30" i="59"/>
  <c r="Q22" i="59"/>
  <c r="Q11" i="59"/>
  <c r="K57" i="58"/>
  <c r="K43" i="58"/>
  <c r="K30" i="58"/>
  <c r="K20" i="58"/>
  <c r="D30" i="88"/>
  <c r="D19" i="88"/>
  <c r="Q380" i="78"/>
  <c r="Q365" i="78"/>
  <c r="Q98" i="78"/>
  <c r="Q81" i="78"/>
  <c r="J262" i="76"/>
  <c r="J251" i="76"/>
  <c r="J142" i="76"/>
  <c r="J138" i="76"/>
  <c r="J28" i="76"/>
  <c r="J241" i="73"/>
  <c r="J236" i="73"/>
  <c r="J109" i="73"/>
  <c r="J32" i="73"/>
  <c r="L54" i="72"/>
  <c r="L49" i="72"/>
  <c r="N249" i="62"/>
  <c r="N232" i="62"/>
  <c r="N212" i="62"/>
  <c r="N207" i="62"/>
  <c r="N246" i="62"/>
  <c r="N151" i="62"/>
  <c r="N147" i="62"/>
  <c r="N142" i="62"/>
  <c r="N123" i="62"/>
  <c r="N107" i="62"/>
  <c r="N84" i="62"/>
  <c r="N69" i="62"/>
  <c r="N50" i="62"/>
  <c r="N44" i="62"/>
  <c r="N40" i="62"/>
  <c r="T291" i="61"/>
  <c r="T287" i="61"/>
  <c r="T282" i="61"/>
  <c r="T21" i="61"/>
  <c r="T14" i="61"/>
  <c r="Q53" i="59"/>
  <c r="Q45" i="59"/>
  <c r="Q33" i="59"/>
  <c r="Q26" i="59"/>
  <c r="Q14" i="59"/>
  <c r="K56" i="58"/>
  <c r="K38" i="58"/>
  <c r="K28" i="58"/>
  <c r="K14" i="58"/>
  <c r="D29" i="88"/>
  <c r="D16" i="88"/>
  <c r="Q107" i="78"/>
  <c r="Q102" i="78"/>
  <c r="Q19" i="78"/>
  <c r="Q14" i="78"/>
  <c r="J160" i="76"/>
  <c r="J109" i="76"/>
  <c r="J99" i="76"/>
  <c r="K10" i="75"/>
  <c r="J245" i="73"/>
  <c r="J185" i="73"/>
  <c r="J180" i="73"/>
  <c r="J141" i="73"/>
  <c r="J82" i="73"/>
  <c r="J70" i="73"/>
  <c r="J41" i="73"/>
  <c r="R33" i="71"/>
  <c r="N12" i="64"/>
  <c r="M51" i="63"/>
  <c r="N190" i="62"/>
  <c r="N169" i="62"/>
  <c r="N132" i="62"/>
  <c r="N111" i="62"/>
  <c r="N25" i="62"/>
  <c r="T309" i="61"/>
  <c r="T272" i="61"/>
  <c r="T267" i="61"/>
  <c r="T254" i="61"/>
  <c r="T249" i="61"/>
  <c r="T236" i="61"/>
  <c r="T231" i="61"/>
  <c r="T216" i="61"/>
  <c r="T210" i="61"/>
  <c r="T197" i="61"/>
  <c r="T192" i="61"/>
  <c r="T179" i="61"/>
  <c r="T174" i="61"/>
  <c r="T161" i="61"/>
  <c r="T156" i="61"/>
  <c r="T142" i="61"/>
  <c r="T137" i="61"/>
  <c r="T124" i="61"/>
  <c r="T119" i="61"/>
  <c r="T106" i="61"/>
  <c r="T101" i="61"/>
  <c r="T88" i="61"/>
  <c r="T83" i="61"/>
  <c r="T70" i="61"/>
  <c r="T65" i="61"/>
  <c r="T52" i="61"/>
  <c r="T47" i="61"/>
  <c r="T34" i="61"/>
  <c r="T29" i="61"/>
  <c r="T17" i="61"/>
  <c r="Q57" i="59"/>
  <c r="Q48" i="59"/>
  <c r="Q37" i="59"/>
  <c r="Q29" i="59"/>
  <c r="Q17" i="59"/>
  <c r="Q10" i="59"/>
  <c r="K51" i="58"/>
  <c r="K37" i="58"/>
  <c r="K27" i="58"/>
  <c r="K13" i="58"/>
  <c r="D28" i="88"/>
  <c r="D15" i="88"/>
  <c r="Q117" i="78"/>
  <c r="Q40" i="78"/>
  <c r="Q23" i="78"/>
  <c r="J219" i="76"/>
  <c r="J214" i="76"/>
  <c r="J150" i="76"/>
  <c r="J145" i="76"/>
  <c r="J141" i="76"/>
  <c r="J103" i="76"/>
  <c r="J93" i="76"/>
  <c r="J9" i="76"/>
  <c r="J201" i="73"/>
  <c r="J145" i="73"/>
  <c r="J123" i="73"/>
  <c r="J75" i="73"/>
  <c r="J35" i="73"/>
  <c r="L57" i="72"/>
  <c r="K16" i="66"/>
  <c r="N22" i="64"/>
  <c r="N16" i="64"/>
  <c r="M12" i="63"/>
  <c r="N257" i="62"/>
  <c r="N252" i="62"/>
  <c r="N231" i="62"/>
  <c r="N216" i="62"/>
  <c r="N193" i="62"/>
  <c r="N178" i="62"/>
  <c r="N159" i="62"/>
  <c r="N154" i="62"/>
  <c r="N150" i="62"/>
  <c r="N96" i="62"/>
  <c r="N92" i="62"/>
  <c r="N87" i="62"/>
  <c r="N68" i="62"/>
  <c r="N53" i="62"/>
  <c r="N29" i="62"/>
  <c r="N14" i="62"/>
  <c r="T299" i="61"/>
  <c r="T294" i="61"/>
  <c r="T290" i="61"/>
  <c r="T20" i="61"/>
  <c r="T9" i="61"/>
  <c r="Q52" i="59"/>
  <c r="Q40" i="59"/>
  <c r="Q32" i="59"/>
  <c r="Q20" i="59"/>
  <c r="Q13" i="59"/>
  <c r="K47" i="58"/>
  <c r="K36" i="58"/>
  <c r="K24" i="58"/>
  <c r="K12" i="58"/>
  <c r="D24" i="88"/>
  <c r="D14" i="88"/>
  <c r="Q56" i="78"/>
  <c r="Q51" i="78"/>
  <c r="J233" i="76"/>
  <c r="J228" i="76"/>
  <c r="J168" i="76"/>
  <c r="J163" i="76"/>
  <c r="J159" i="76"/>
  <c r="J154" i="76"/>
  <c r="J210" i="73"/>
  <c r="J159" i="73"/>
  <c r="J117" i="73"/>
  <c r="J44" i="73"/>
  <c r="J22" i="73"/>
  <c r="L11" i="72"/>
  <c r="R37" i="71"/>
  <c r="K17" i="65"/>
  <c r="K11" i="65"/>
  <c r="M25" i="63"/>
  <c r="M21" i="63"/>
  <c r="M16" i="63"/>
  <c r="N241" i="62"/>
  <c r="N220" i="62"/>
  <c r="N135" i="62"/>
  <c r="N115" i="62"/>
  <c r="N77" i="62"/>
  <c r="N57" i="62"/>
  <c r="T275" i="61"/>
  <c r="T261" i="61"/>
  <c r="T257" i="61"/>
  <c r="T243" i="61"/>
  <c r="T239" i="61"/>
  <c r="T224" i="61"/>
  <c r="T220" i="61"/>
  <c r="T204" i="61"/>
  <c r="T200" i="61"/>
  <c r="T186" i="61"/>
  <c r="T182" i="61"/>
  <c r="T168" i="61"/>
  <c r="T164" i="61"/>
  <c r="T149" i="61"/>
  <c r="T145" i="61"/>
  <c r="T131" i="61"/>
  <c r="T127" i="61"/>
  <c r="T113" i="61"/>
  <c r="T109" i="61"/>
  <c r="T95" i="61"/>
  <c r="T91" i="61"/>
  <c r="T77" i="61"/>
  <c r="T73" i="61"/>
  <c r="T59" i="61"/>
  <c r="T55" i="61"/>
  <c r="T41" i="61"/>
  <c r="T37" i="61"/>
  <c r="T23" i="61"/>
  <c r="T12" i="61"/>
  <c r="Q56" i="59"/>
  <c r="Q43" i="59"/>
  <c r="Q36" i="59"/>
  <c r="Q23" i="59"/>
  <c r="Q16" i="59"/>
  <c r="K45" i="58"/>
  <c r="K34" i="58"/>
  <c r="K22" i="58"/>
  <c r="K11" i="58"/>
  <c r="D41" i="88"/>
  <c r="D22" i="88"/>
  <c r="D12" i="88"/>
  <c r="H14" i="80"/>
  <c r="Q377" i="78"/>
  <c r="Q372" i="78"/>
  <c r="Q350" i="78"/>
  <c r="Q297" i="78"/>
  <c r="Q236" i="78"/>
  <c r="Q142" i="78"/>
  <c r="Q137" i="78"/>
  <c r="Q60" i="78"/>
  <c r="J298" i="76"/>
  <c r="J293" i="76"/>
  <c r="J222" i="76"/>
  <c r="J189" i="76"/>
  <c r="J178" i="76"/>
  <c r="J117" i="76"/>
  <c r="J81" i="76"/>
  <c r="J219" i="73"/>
  <c r="J204" i="73"/>
  <c r="J173" i="73"/>
  <c r="J163" i="73"/>
  <c r="J153" i="73"/>
  <c r="J148" i="73"/>
  <c r="J90" i="73"/>
  <c r="J61" i="73"/>
  <c r="L46" i="72"/>
  <c r="J14" i="67"/>
  <c r="J9" i="67"/>
  <c r="K15" i="66"/>
  <c r="K9" i="66"/>
  <c r="M69" i="63"/>
  <c r="M59" i="63"/>
  <c r="M11" i="63"/>
  <c r="N204" i="62"/>
  <c r="N201" i="62"/>
  <c r="N196" i="62"/>
  <c r="N177" i="62"/>
  <c r="N162" i="62"/>
  <c r="N139" i="62"/>
  <c r="N124" i="62"/>
  <c r="N104" i="62"/>
  <c r="N99" i="62"/>
  <c r="T15" i="61"/>
  <c r="Q19" i="59"/>
  <c r="K58" i="58"/>
  <c r="K44" i="58"/>
  <c r="Q59" i="59"/>
  <c r="Q46" i="59"/>
  <c r="K31" i="58"/>
  <c r="N37" i="62"/>
  <c r="N32" i="62"/>
  <c r="T302" i="61"/>
  <c r="T279" i="61"/>
  <c r="K21" i="58"/>
  <c r="D32" i="88"/>
  <c r="N95" i="62"/>
  <c r="N41" i="62"/>
  <c r="Q39" i="59"/>
  <c r="Q27" i="59"/>
  <c r="D20" i="88"/>
  <c r="N13" i="62"/>
  <c r="K10" i="58"/>
  <c r="K54" i="58"/>
  <c r="K19" i="58"/>
  <c r="K9" i="58"/>
  <c r="D10" i="88"/>
  <c r="K8" i="58"/>
  <c r="D9" i="88"/>
  <c r="P10" i="61" l="1"/>
  <c r="P9" i="61" s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5">
    <s v="Migdal Hashkaot Neches Boded"/>
    <s v="{[Time].[Hie Time].[Yom].&amp;[20231231]}"/>
    <s v="{[Medida].[Medida].&amp;[2]}"/>
    <s v="{[Keren].[Keren].[All]}"/>
    <s v="{[Cheshbon KM].[Hie Peilut].[Peilut 7].&amp;[Kod_Peilut_L7_7070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4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3" si="35">
        <n x="1" s="1"/>
        <n x="33"/>
        <n x="34"/>
      </t>
    </mdx>
    <mdx n="0" f="v">
      <t c="3" si="35">
        <n x="1" s="1"/>
        <n x="36"/>
        <n x="34"/>
      </t>
    </mdx>
    <mdx n="0" f="v">
      <t c="3" si="35">
        <n x="1" s="1"/>
        <n x="37"/>
        <n x="34"/>
      </t>
    </mdx>
    <mdx n="0" f="v">
      <t c="3" si="35">
        <n x="1" s="1"/>
        <n x="38"/>
        <n x="34"/>
      </t>
    </mdx>
    <mdx n="0" f="v">
      <t c="3" si="35">
        <n x="1" s="1"/>
        <n x="39"/>
        <n x="34"/>
      </t>
    </mdx>
    <mdx n="0" f="v">
      <t c="3" si="35">
        <n x="1" s="1"/>
        <n x="40"/>
        <n x="34"/>
      </t>
    </mdx>
    <mdx n="0" f="v">
      <t c="3" si="35">
        <n x="1" s="1"/>
        <n x="41"/>
        <n x="34"/>
      </t>
    </mdx>
    <mdx n="0" f="v">
      <t c="3" si="35">
        <n x="1" s="1"/>
        <n x="42"/>
        <n x="34"/>
      </t>
    </mdx>
    <mdx n="0" f="v">
      <t c="3" si="35">
        <n x="1" s="1"/>
        <n x="43"/>
        <n x="34"/>
      </t>
    </mdx>
    <mdx n="0" f="v">
      <t c="3" si="35">
        <n x="1" s="1"/>
        <n x="44"/>
        <n x="34"/>
      </t>
    </mdx>
  </mdxMetadata>
  <valueMetadata count="4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</valueMetadata>
</metadata>
</file>

<file path=xl/sharedStrings.xml><?xml version="1.0" encoding="utf-8"?>
<sst xmlns="http://schemas.openxmlformats.org/spreadsheetml/2006/main" count="16682" uniqueCount="3360">
  <si>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</si>
  <si>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</si>
  <si>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</si>
  <si>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</si>
  <si>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</si>
  <si>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</si>
  <si>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</si>
  <si>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</si>
  <si>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</si>
  <si>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</si>
  <si>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</si>
  <si>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</si>
  <si>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</si>
  <si>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</si>
  <si>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</si>
  <si>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</si>
  <si>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</si>
  <si>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</si>
  <si>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</si>
  <si>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</si>
  <si>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</si>
  <si>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</si>
  <si>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</si>
  <si>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</si>
  <si>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</si>
  <si>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</si>
  <si>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</si>
  <si>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</si>
  <si>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</si>
  <si>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</si>
  <si>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</si>
  <si>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</si>
  <si>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</si>
  <si>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</si>
  <si>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</si>
  <si>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</si>
  <si>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</si>
  <si>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</si>
  <si>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</si>
  <si>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</si>
  <si>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</si>
  <si>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</si>
  <si>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</si>
  <si>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</si>
  <si>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</si>
  <si>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</si>
  <si>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</si>
  <si>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</si>
  <si>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</si>
  <si>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</si>
  <si>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</si>
  <si>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</si>
  <si>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</si>
  <si>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</si>
  <si>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</si>
  <si>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</si>
  <si>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</si>
  <si>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</si>
  <si>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</si>
  <si>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</si>
  <si>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</si>
  <si>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</si>
  <si>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</si>
  <si>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</si>
  <si>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</si>
  <si>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</si>
  <si>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</si>
  <si>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</si>
  <si>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</si>
  <si>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</si>
  <si>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</si>
  <si>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</si>
  <si>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</si>
  <si>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</si>
  <si>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</si>
  <si>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</si>
  <si>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</si>
  <si>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</si>
  <si>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</si>
  <si>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</si>
  <si>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</si>
  <si>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</si>
  <si>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</si>
  <si>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</si>
  <si>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</si>
  <si>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</si>
  <si>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</si>
  <si>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</si>
  <si>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</si>
  <si>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</si>
  <si>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</si>
  <si>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</si>
  <si>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</si>
  <si>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</si>
  <si>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</si>
  <si>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</si>
  <si>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</si>
  <si>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</si>
  <si>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</si>
  <si>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</si>
  <si>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</si>
  <si>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</si>
  <si>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</si>
  <si>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</si>
  <si>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</si>
  <si>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</si>
  <si>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</si>
  <si>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</si>
  <si>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</si>
  <si>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</si>
  <si>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</si>
  <si>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</si>
  <si>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</si>
  <si>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</si>
  <si>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</si>
  <si>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</si>
  <si>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</si>
  <si>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</si>
  <si>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</si>
  <si>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</si>
  <si>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</si>
  <si>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</si>
  <si>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</si>
  <si>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</si>
  <si>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</si>
  <si>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</si>
  <si>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</si>
  <si>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</si>
  <si>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</si>
  <si>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</si>
  <si>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</si>
  <si>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</si>
  <si>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</si>
  <si>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</si>
  <si>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</si>
  <si>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</si>
  <si>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</si>
  <si>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</si>
  <si>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</si>
  <si>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</si>
  <si>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</si>
  <si>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</si>
  <si>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</si>
  <si>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</si>
  <si>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</si>
  <si>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</si>
  <si>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</si>
  <si>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</si>
  <si>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</si>
  <si>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</si>
  <si>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</si>
  <si>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</si>
  <si>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</si>
  <si>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</si>
  <si>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</si>
  <si>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</si>
  <si>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</si>
  <si>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</si>
  <si>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</si>
  <si>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</si>
  <si>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</si>
  <si>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</si>
  <si>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</si>
  <si>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</si>
  <si>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</si>
  <si>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</si>
  <si>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</si>
  <si>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</si>
  <si>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</si>
  <si>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</si>
  <si>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</si>
  <si>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</si>
  <si>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</si>
  <si>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</si>
  <si>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</si>
  <si>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</si>
  <si>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</si>
  <si>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</si>
  <si>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</si>
  <si>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</si>
  <si>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</si>
  <si>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</si>
  <si>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</si>
  <si>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</si>
  <si>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</si>
  <si>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</si>
  <si>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</si>
  <si>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</si>
  <si>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</si>
  <si>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</si>
  <si>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</si>
  <si>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</si>
  <si>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</si>
  <si>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</si>
  <si>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</si>
  <si>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</si>
  <si>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</si>
  <si>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</si>
  <si>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</si>
  <si>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</si>
  <si>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</si>
  <si>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</si>
  <si>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</si>
  <si>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</si>
  <si>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</si>
  <si>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</si>
  <si>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</si>
  <si>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</si>
  <si>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</si>
  <si>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</si>
  <si>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</si>
  <si>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</si>
  <si>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</si>
  <si>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</si>
  <si>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</si>
  <si>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</si>
  <si>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</si>
  <si>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</si>
  <si>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</si>
  <si>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</si>
  <si>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</si>
  <si>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31/12/2023</t>
  </si>
  <si>
    <t>מגדל מקפת קרנות פנסיה וקופות גמל בע"מ</t>
  </si>
  <si>
    <t>מגדל מקפת משלימה (מספר אוצר 659) - מסלול לבני 50 ומטה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</si>
  <si>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</si>
  <si>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</si>
  <si>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</si>
  <si>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</si>
  <si>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</si>
  <si>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</si>
  <si>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</si>
  <si>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</si>
  <si>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</si>
  <si>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</si>
  <si>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</si>
  <si>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</si>
  <si>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</si>
  <si>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</si>
  <si>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</si>
  <si>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</si>
  <si>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</si>
  <si>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</si>
  <si>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</si>
  <si>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</si>
  <si>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</si>
  <si>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</si>
  <si>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</si>
  <si>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1214</t>
  </si>
  <si>
    <t>8241218</t>
  </si>
  <si>
    <t>מ.ק.מ. 214</t>
  </si>
  <si>
    <t>8240210</t>
  </si>
  <si>
    <t>מ.ק.מ. 314</t>
  </si>
  <si>
    <t>8240319</t>
  </si>
  <si>
    <t>מ.ק.מ. 414</t>
  </si>
  <si>
    <t>8240418</t>
  </si>
  <si>
    <t>מ.ק.מ. 524</t>
  </si>
  <si>
    <t>8240525</t>
  </si>
  <si>
    <t>מ.ק.מ. 614</t>
  </si>
  <si>
    <t>8240616</t>
  </si>
  <si>
    <t>מ.ק.מ. 914</t>
  </si>
  <si>
    <t>8240913</t>
  </si>
  <si>
    <t>ממשל שקלית 0142</t>
  </si>
  <si>
    <t>1125400</t>
  </si>
  <si>
    <t>ממשל שקלית 0226</t>
  </si>
  <si>
    <t>1174697</t>
  </si>
  <si>
    <t>ממשל שקלית 0229</t>
  </si>
  <si>
    <t>1194802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</si>
  <si>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</si>
  <si>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</si>
  <si>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</si>
  <si>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</si>
  <si>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</si>
  <si>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</si>
  <si>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</si>
  <si>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</si>
  <si>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</si>
  <si>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</si>
  <si>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</si>
  <si>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</si>
  <si>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</si>
  <si>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</si>
  <si>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</si>
  <si>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</si>
  <si>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</si>
  <si>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</si>
  <si>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</si>
  <si>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</si>
  <si>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</si>
  <si>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</si>
  <si>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</si>
  <si>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</si>
  <si>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</si>
  <si>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</si>
  <si>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</si>
  <si>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</si>
  <si>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</si>
  <si>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</si>
  <si>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</si>
  <si>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</si>
  <si>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ISRAEL 6.5 11/06/31</t>
  </si>
  <si>
    <t>XS2715285230</t>
  </si>
  <si>
    <t>מז טפ הנ אגח 68</t>
  </si>
  <si>
    <t>1202142</t>
  </si>
  <si>
    <t>520032046</t>
  </si>
  <si>
    <t>בנקים</t>
  </si>
  <si>
    <t>Aaa.il</t>
  </si>
  <si>
    <t>מז טפ הנפק 45</t>
  </si>
  <si>
    <t>2310217</t>
  </si>
  <si>
    <t>מקורות אגח 11</t>
  </si>
  <si>
    <t>1158476</t>
  </si>
  <si>
    <t>520010869</t>
  </si>
  <si>
    <t>ilAAA</t>
  </si>
  <si>
    <t>מעלות S&amp;P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</si>
  <si>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</si>
  <si>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</si>
  <si>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</si>
  <si>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</si>
  <si>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</si>
  <si>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</si>
  <si>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</si>
  <si>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</si>
  <si>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</si>
  <si>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</si>
  <si>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</si>
  <si>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</si>
  <si>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</si>
  <si>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</si>
  <si>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</si>
  <si>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</si>
  <si>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</si>
  <si>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עזריאלי אגח ד</t>
  </si>
  <si>
    <t>1138650</t>
  </si>
  <si>
    <t>510960719</t>
  </si>
  <si>
    <t>נדל"ן מניב בישראל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</si>
  <si>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</si>
  <si>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</si>
  <si>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</si>
  <si>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</si>
  <si>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</si>
  <si>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</si>
  <si>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ilAA+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</si>
  <si>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</si>
  <si>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</si>
  <si>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</si>
  <si>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</si>
  <si>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</si>
  <si>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</si>
  <si>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</si>
  <si>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</si>
  <si>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</si>
  <si>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</si>
  <si>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</si>
  <si>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</si>
  <si>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</si>
  <si>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</si>
  <si>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</si>
  <si>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</si>
  <si>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</si>
  <si>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</si>
  <si>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</si>
  <si>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</si>
  <si>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</si>
  <si>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</si>
  <si>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</si>
  <si>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</si>
  <si>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</si>
  <si>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</si>
  <si>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</si>
  <si>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</si>
  <si>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</si>
  <si>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</si>
  <si>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</si>
  <si>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</si>
  <si>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</si>
  <si>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</si>
  <si>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</si>
  <si>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</si>
  <si>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</si>
  <si>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</si>
  <si>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</si>
  <si>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</si>
  <si>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</si>
  <si>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</si>
  <si>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</si>
  <si>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520018078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</si>
  <si>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</si>
  <si>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</si>
  <si>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</si>
  <si>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</si>
  <si>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</si>
  <si>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</si>
  <si>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</si>
  <si>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</si>
  <si>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</si>
  <si>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</si>
  <si>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</si>
  <si>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</si>
  <si>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</si>
  <si>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</si>
  <si>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</si>
  <si>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</si>
  <si>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</si>
  <si>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טז*</t>
  </si>
  <si>
    <t>3230265</t>
  </si>
  <si>
    <t>520037789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</si>
  <si>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</si>
  <si>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</si>
  <si>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</si>
  <si>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</si>
  <si>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</si>
  <si>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</si>
  <si>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</si>
  <si>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</si>
  <si>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</si>
  <si>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</si>
  <si>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</si>
  <si>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</si>
  <si>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</si>
  <si>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</si>
  <si>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 יא</t>
  </si>
  <si>
    <t>1201466</t>
  </si>
  <si>
    <t>520000118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</si>
  <si>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</si>
  <si>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</si>
  <si>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</si>
  <si>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</si>
  <si>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</si>
  <si>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</si>
  <si>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</si>
  <si>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</si>
  <si>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</si>
  <si>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</si>
  <si>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</si>
  <si>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</si>
  <si>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</si>
  <si>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</si>
  <si>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</si>
  <si>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</si>
  <si>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</si>
  <si>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</si>
  <si>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</si>
  <si>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</si>
  <si>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</si>
  <si>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</si>
  <si>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</si>
  <si>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</si>
  <si>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</si>
  <si>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</si>
  <si>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</si>
  <si>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</si>
  <si>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</si>
  <si>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</si>
  <si>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</si>
  <si>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</si>
  <si>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10*</t>
  </si>
  <si>
    <t>2300184</t>
  </si>
  <si>
    <t>520031931</t>
  </si>
  <si>
    <t>Aa3.il</t>
  </si>
  <si>
    <t>בזק אגח 12*</t>
  </si>
  <si>
    <t>2300242</t>
  </si>
  <si>
    <t>בזק אגח 14*</t>
  </si>
  <si>
    <t>2300317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</si>
  <si>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</si>
  <si>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</si>
  <si>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</si>
  <si>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</si>
  <si>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</si>
  <si>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</si>
  <si>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</si>
  <si>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</si>
  <si>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</si>
  <si>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</si>
  <si>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</si>
  <si>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</si>
  <si>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</si>
  <si>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</si>
  <si>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</si>
  <si>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</si>
  <si>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</si>
  <si>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</si>
  <si>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</si>
  <si>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</si>
  <si>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</si>
  <si>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</si>
  <si>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</si>
  <si>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</si>
  <si>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</si>
  <si>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</si>
  <si>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</si>
  <si>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</si>
  <si>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</si>
  <si>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</si>
  <si>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</si>
  <si>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</si>
  <si>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</si>
  <si>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</si>
  <si>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</si>
  <si>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</si>
  <si>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</si>
  <si>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</si>
  <si>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</si>
  <si>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</si>
  <si>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</si>
  <si>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</si>
  <si>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</si>
  <si>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 הת 69</t>
  </si>
  <si>
    <t>1202159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</si>
  <si>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</si>
  <si>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</si>
  <si>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</si>
  <si>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</si>
  <si>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</si>
  <si>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</si>
  <si>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</si>
  <si>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</si>
  <si>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</si>
  <si>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</si>
  <si>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</si>
  <si>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</si>
  <si>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</si>
  <si>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</si>
  <si>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</si>
  <si>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</si>
  <si>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</si>
  <si>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</si>
  <si>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</si>
  <si>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</si>
  <si>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</si>
  <si>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</si>
  <si>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</si>
  <si>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</si>
  <si>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</si>
  <si>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</si>
  <si>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</si>
  <si>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</si>
  <si>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</si>
  <si>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</si>
  <si>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</si>
  <si>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</si>
  <si>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</si>
  <si>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</si>
  <si>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</si>
  <si>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</si>
  <si>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</si>
  <si>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</si>
  <si>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</si>
  <si>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</si>
  <si>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</si>
  <si>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אגחג*</t>
  </si>
  <si>
    <t>1184555</t>
  </si>
  <si>
    <t>515846558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</si>
  <si>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</si>
  <si>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</si>
  <si>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</si>
  <si>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</si>
  <si>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</si>
  <si>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</si>
  <si>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</si>
  <si>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</si>
  <si>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</si>
  <si>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</si>
  <si>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</si>
  <si>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</si>
  <si>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</si>
  <si>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</si>
  <si>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</si>
  <si>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</si>
  <si>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</si>
  <si>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</si>
  <si>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</si>
  <si>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</si>
  <si>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</si>
  <si>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</si>
  <si>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</si>
  <si>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</si>
  <si>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</si>
  <si>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</si>
  <si>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</si>
  <si>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</si>
  <si>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</si>
  <si>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</si>
  <si>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</si>
  <si>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</si>
  <si>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</si>
  <si>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</si>
  <si>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</si>
  <si>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</si>
  <si>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</si>
  <si>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</si>
  <si>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</si>
  <si>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</si>
  <si>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</si>
  <si>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</si>
  <si>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</si>
  <si>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</si>
  <si>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</si>
  <si>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</si>
  <si>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</si>
  <si>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</si>
  <si>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 אגח ד</t>
  </si>
  <si>
    <t>1182989</t>
  </si>
  <si>
    <t>510381601</t>
  </si>
  <si>
    <t>בנייה</t>
  </si>
  <si>
    <t>ilA</t>
  </si>
  <si>
    <t>אשטרום קב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</si>
  <si>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</si>
  <si>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</si>
  <si>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</si>
  <si>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</si>
  <si>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</si>
  <si>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</si>
  <si>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</si>
  <si>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 אגח י</t>
  </si>
  <si>
    <t>1193630</t>
  </si>
  <si>
    <t>520025438</t>
  </si>
  <si>
    <t>פתאל החז אגח ד*</t>
  </si>
  <si>
    <t>1188192</t>
  </si>
  <si>
    <t>512607888</t>
  </si>
  <si>
    <t>מלונאות ותיירות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</si>
  <si>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</si>
  <si>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</si>
  <si>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</si>
  <si>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</si>
  <si>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</si>
  <si>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</si>
  <si>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</si>
  <si>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</si>
  <si>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</si>
  <si>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</si>
  <si>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</si>
  <si>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</si>
  <si>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</si>
  <si>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הכשרת ישוב אג24</t>
  </si>
  <si>
    <t>1191519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</si>
  <si>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</si>
  <si>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</si>
  <si>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</si>
  <si>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</si>
  <si>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</si>
  <si>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</si>
  <si>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</si>
  <si>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</si>
  <si>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</si>
  <si>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ארי נדלן אגח א</t>
  </si>
  <si>
    <t>3660156</t>
  </si>
  <si>
    <t>520038332</t>
  </si>
  <si>
    <t>NR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</si>
  <si>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</si>
  <si>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</si>
  <si>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</si>
  <si>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</si>
  <si>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</si>
  <si>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</si>
  <si>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</si>
  <si>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</si>
  <si>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</si>
  <si>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תעש אוירית אגחד</t>
  </si>
  <si>
    <t>1133131</t>
  </si>
  <si>
    <t>520027194</t>
  </si>
  <si>
    <t>ביטחוניות</t>
  </si>
  <si>
    <t>גב ים אגח ח</t>
  </si>
  <si>
    <t>7590151</t>
  </si>
  <si>
    <t>הפניקס אגח 6</t>
  </si>
  <si>
    <t>7670334</t>
  </si>
  <si>
    <t>הראל השק אגח א</t>
  </si>
  <si>
    <t>5850110</t>
  </si>
  <si>
    <t>520033986</t>
  </si>
  <si>
    <t>וילאר אגח ח</t>
  </si>
  <si>
    <t>4160156</t>
  </si>
  <si>
    <t>520038910</t>
  </si>
  <si>
    <t>שלמה החז אגח יט</t>
  </si>
  <si>
    <t>1192731</t>
  </si>
  <si>
    <t>בזק אגח 13*</t>
  </si>
  <si>
    <t>2300309</t>
  </si>
  <si>
    <t>גמא אגח ג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</si>
  <si>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</si>
  <si>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</si>
  <si>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</si>
  <si>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</si>
  <si>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</si>
  <si>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</si>
  <si>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</si>
  <si>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</si>
  <si>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</si>
  <si>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</si>
  <si>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</si>
  <si>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</si>
  <si>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</si>
  <si>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</si>
  <si>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</si>
  <si>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</si>
  <si>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</si>
  <si>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</si>
  <si>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</si>
  <si>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</si>
  <si>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</si>
  <si>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</si>
  <si>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ט</t>
  </si>
  <si>
    <t>1155522</t>
  </si>
  <si>
    <t>פניקס הון אגחיא</t>
  </si>
  <si>
    <t>1159359</t>
  </si>
  <si>
    <t>קרסו מוט' אגח א</t>
  </si>
  <si>
    <t>1136464</t>
  </si>
  <si>
    <t>514065283</t>
  </si>
  <si>
    <t>קרסו מוט' אגח ב</t>
  </si>
  <si>
    <t>1139591</t>
  </si>
  <si>
    <t>קרסו מוט' אגח ג</t>
  </si>
  <si>
    <t>1141829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</si>
  <si>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</si>
  <si>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</si>
  <si>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</si>
  <si>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</si>
  <si>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</si>
  <si>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</si>
  <si>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</si>
  <si>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</si>
  <si>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</si>
  <si>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</si>
  <si>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אגח ח</t>
  </si>
  <si>
    <t>1197276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</si>
  <si>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</si>
  <si>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</si>
  <si>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</si>
  <si>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</si>
  <si>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</si>
  <si>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</si>
  <si>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</si>
  <si>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</si>
  <si>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</si>
  <si>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</si>
  <si>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</si>
  <si>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</si>
  <si>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</si>
  <si>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</si>
  <si>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</si>
  <si>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</si>
  <si>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אגח ח*</t>
  </si>
  <si>
    <t>1162817</t>
  </si>
  <si>
    <t>פרטנר אגח ו*</t>
  </si>
  <si>
    <t>1141415</t>
  </si>
  <si>
    <t>520044314</t>
  </si>
  <si>
    <t>שפיר הנדס אגח ג*</t>
  </si>
  <si>
    <t>1178417</t>
  </si>
  <si>
    <t>514892801</t>
  </si>
  <si>
    <t>מתכת ומוצרי בניה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</si>
  <si>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</si>
  <si>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</si>
  <si>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</si>
  <si>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</si>
  <si>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</si>
  <si>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</si>
  <si>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</si>
  <si>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</si>
  <si>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אגחו*</t>
  </si>
  <si>
    <t>7200173</t>
  </si>
  <si>
    <t>520041146</t>
  </si>
  <si>
    <t>אנרג'יקס אג ב*</t>
  </si>
  <si>
    <t>1168483</t>
  </si>
  <si>
    <t>513901371</t>
  </si>
  <si>
    <t>אשטרום קב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</si>
  <si>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</si>
  <si>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</si>
  <si>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</si>
  <si>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</si>
  <si>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</si>
  <si>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</si>
  <si>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</si>
  <si>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</si>
  <si>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פתאל החז אגח ב*</t>
  </si>
  <si>
    <t>1150812</t>
  </si>
  <si>
    <t>פתאל החז אגח ג*</t>
  </si>
  <si>
    <t>1161785</t>
  </si>
  <si>
    <t>קרסו נדלן אגח א*</t>
  </si>
  <si>
    <t>1190008</t>
  </si>
  <si>
    <t>510488190</t>
  </si>
  <si>
    <t>או.פי.סי אגח ג*</t>
  </si>
  <si>
    <t>1180355</t>
  </si>
  <si>
    <t>אקרו אגח א</t>
  </si>
  <si>
    <t>1188572</t>
  </si>
  <si>
    <t>511996803</t>
  </si>
  <si>
    <t>ג'י סיטי אג יז*</t>
  </si>
  <si>
    <t>1198142</t>
  </si>
  <si>
    <t>קרדן נדלן אגח ה*</t>
  </si>
  <si>
    <t>1172725</t>
  </si>
  <si>
    <t>520041005</t>
  </si>
  <si>
    <t>שוב אנרגיה אגחא*</t>
  </si>
  <si>
    <t>1198571</t>
  </si>
  <si>
    <t>510459928</t>
  </si>
  <si>
    <t>אלומיי אג ד</t>
  </si>
  <si>
    <t>1172956</t>
  </si>
  <si>
    <t>520039868</t>
  </si>
  <si>
    <t>אלומיי אגח ג</t>
  </si>
  <si>
    <t>1159375</t>
  </si>
  <si>
    <t>אלומיי אגח ה</t>
  </si>
  <si>
    <t>1193275</t>
  </si>
  <si>
    <t>ריט אזורים אג ב*</t>
  </si>
  <si>
    <t>1183581</t>
  </si>
  <si>
    <t>516117181</t>
  </si>
  <si>
    <t>אלביט מע' אגח ג</t>
  </si>
  <si>
    <t>1178250</t>
  </si>
  <si>
    <t>520043027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</si>
  <si>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</si>
  <si>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</si>
  <si>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</si>
  <si>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</si>
  <si>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</si>
  <si>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</si>
  <si>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</si>
  <si>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Banks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</si>
  <si>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</si>
  <si>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</si>
  <si>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</si>
  <si>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</si>
  <si>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</si>
  <si>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</si>
  <si>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</si>
  <si>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520027830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</si>
  <si>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</si>
  <si>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</si>
  <si>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</si>
  <si>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</si>
  <si>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</si>
  <si>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</si>
  <si>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</si>
  <si>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Pharmaceuticals</t>
  </si>
  <si>
    <t>BB-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</si>
  <si>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</si>
  <si>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</si>
  <si>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</si>
  <si>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</si>
  <si>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</si>
  <si>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</si>
  <si>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</si>
  <si>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</si>
  <si>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</si>
  <si>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</si>
  <si>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</si>
  <si>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</si>
  <si>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</si>
  <si>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</si>
  <si>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</si>
  <si>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</si>
  <si>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</si>
  <si>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</si>
  <si>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</si>
  <si>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</si>
  <si>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</si>
  <si>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</si>
  <si>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</si>
  <si>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</si>
  <si>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</si>
  <si>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</si>
  <si>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</si>
  <si>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</si>
  <si>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</si>
  <si>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</si>
  <si>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</si>
  <si>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</si>
  <si>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</si>
  <si>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Retail REITs</t>
  </si>
  <si>
    <t>SCGAU 5.125 09/2080</t>
  </si>
  <si>
    <t>USQ8053LAB01</t>
  </si>
  <si>
    <t>AER 3.3 01/32</t>
  </si>
  <si>
    <t>US00774MAX39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</si>
  <si>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</si>
  <si>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</si>
  <si>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</si>
  <si>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</si>
  <si>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</si>
  <si>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</si>
  <si>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</si>
  <si>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</t>
  </si>
  <si>
    <t>INTNED 4.125 08/33</t>
  </si>
  <si>
    <t>XS2524746687</t>
  </si>
  <si>
    <t>MQGAU 6.798 01/33</t>
  </si>
  <si>
    <t>USQ568A9SS79</t>
  </si>
  <si>
    <t>Capital Markets</t>
  </si>
  <si>
    <t>PRU 6 09/52</t>
  </si>
  <si>
    <t>US744320BK76</t>
  </si>
  <si>
    <t>TD 8.125 10/82</t>
  </si>
  <si>
    <t>US89117F8Z56</t>
  </si>
  <si>
    <t>TPR 7.85 11/27/33</t>
  </si>
  <si>
    <t>US876030AF42</t>
  </si>
  <si>
    <t>Textiles Apparel &amp; Luxury Goods</t>
  </si>
  <si>
    <t>ACAFP 7.25 PERP</t>
  </si>
  <si>
    <t>FR001400F067</t>
  </si>
  <si>
    <t>BACR 7.119 06/34</t>
  </si>
  <si>
    <t>US06738ECH62</t>
  </si>
  <si>
    <t>BCRED 2.625 12/26</t>
  </si>
  <si>
    <t>US09261HAD98</t>
  </si>
  <si>
    <t>Financial Services</t>
  </si>
  <si>
    <t>BCRED 7.05 09/25</t>
  </si>
  <si>
    <t>US09261HBA41</t>
  </si>
  <si>
    <t>ENBCN 5.5 07/77</t>
  </si>
  <si>
    <t>US29250NAS45</t>
  </si>
  <si>
    <t>Oil, Gas &amp; Consumable Fuels</t>
  </si>
  <si>
    <t>ENBCN 6 01/27 01/77</t>
  </si>
  <si>
    <t>US29250NAN57</t>
  </si>
  <si>
    <t>FS KKR CAPITAL 4.25 2/25 01/25</t>
  </si>
  <si>
    <t>US30313RAA77</t>
  </si>
  <si>
    <t>FSK 7.875 01/15/29</t>
  </si>
  <si>
    <t>US302635AM98</t>
  </si>
  <si>
    <t>IBSEM 4.875 PERP</t>
  </si>
  <si>
    <t>XS2580221658</t>
  </si>
  <si>
    <t>Electric Utilities</t>
  </si>
  <si>
    <t>J 5.9 03/33</t>
  </si>
  <si>
    <t>US469814AA50</t>
  </si>
  <si>
    <t>Professional Services</t>
  </si>
  <si>
    <t>KD 3.15 10/31</t>
  </si>
  <si>
    <t>US50155QAL41</t>
  </si>
  <si>
    <t>LKQ 6.25 6/33</t>
  </si>
  <si>
    <t>US501889AF63</t>
  </si>
  <si>
    <t>MTZ 4.5 08/28</t>
  </si>
  <si>
    <t>US576323AP42</t>
  </si>
  <si>
    <t>Construction &amp; Engineering</t>
  </si>
  <si>
    <t>NGLS 6.875 01/29</t>
  </si>
  <si>
    <t>US87612BBN10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</si>
  <si>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</si>
  <si>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</si>
  <si>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</si>
  <si>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</si>
  <si>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</si>
  <si>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</si>
  <si>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</si>
  <si>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</si>
  <si>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</si>
  <si>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</si>
  <si>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</si>
  <si>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</si>
  <si>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</si>
  <si>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</si>
  <si>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</si>
  <si>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VW 4.625 PERP 06/28</t>
  </si>
  <si>
    <t>XS1799939027</t>
  </si>
  <si>
    <t>VW 7.875</t>
  </si>
  <si>
    <t>XS2675884733</t>
  </si>
  <si>
    <t>WBD 4.279 03/15/32</t>
  </si>
  <si>
    <t>US55903VBC63</t>
  </si>
  <si>
    <t>Entertainment</t>
  </si>
  <si>
    <t>AER 6.5 06/45</t>
  </si>
  <si>
    <t>US00773HAA59</t>
  </si>
  <si>
    <t>BB+</t>
  </si>
  <si>
    <t>AY 4.125 06/28</t>
  </si>
  <si>
    <t>US04916WAA27</t>
  </si>
  <si>
    <t>Independent Power and Renewabl</t>
  </si>
  <si>
    <t>BAYNGR 6.625 09/25/2083</t>
  </si>
  <si>
    <t>XS2684826014</t>
  </si>
  <si>
    <t>BNP 7.75 PERP</t>
  </si>
  <si>
    <t>USF1067PAC08</t>
  </si>
  <si>
    <t>Ba1</t>
  </si>
  <si>
    <t>BRITEL 8.375 09/28</t>
  </si>
  <si>
    <t>XS2636324274</t>
  </si>
  <si>
    <t>ENELIM 6.625 PERP</t>
  </si>
  <si>
    <t>XS2576550243</t>
  </si>
  <si>
    <t>F 6.125 05/15/28</t>
  </si>
  <si>
    <t>XS2623496085</t>
  </si>
  <si>
    <t>F 7.35 11/27</t>
  </si>
  <si>
    <t>US345397C353</t>
  </si>
  <si>
    <t>INTNED 7.5 PERP</t>
  </si>
  <si>
    <t>XS2585240984</t>
  </si>
  <si>
    <t>NWSA 5.125 02/32</t>
  </si>
  <si>
    <t>US65249BAB53</t>
  </si>
  <si>
    <t>Media</t>
  </si>
  <si>
    <t>RRX 6.4 4/2033</t>
  </si>
  <si>
    <t>US758750AF08</t>
  </si>
  <si>
    <t>Electrical Equipment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</si>
  <si>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</si>
  <si>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</si>
  <si>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</si>
  <si>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</si>
  <si>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</si>
  <si>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</si>
  <si>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</si>
  <si>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</si>
  <si>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</si>
  <si>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</si>
  <si>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</si>
  <si>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</si>
  <si>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Machinery</t>
  </si>
  <si>
    <t>ZFFNGR 6.125 03/29</t>
  </si>
  <si>
    <t>XS2681541327</t>
  </si>
  <si>
    <t>ACFP 7.25 PERP</t>
  </si>
  <si>
    <t>FR001400L5X1</t>
  </si>
  <si>
    <t>Hotels Restaurants &amp; Leisure</t>
  </si>
  <si>
    <t>BB</t>
  </si>
  <si>
    <t>ALLISON TRANS 3.75 01/31</t>
  </si>
  <si>
    <t>US019736AG29</t>
  </si>
  <si>
    <t>Ba2</t>
  </si>
  <si>
    <t>CHARLES RIVER LAB 4 03/31</t>
  </si>
  <si>
    <t>US159864AJ65</t>
  </si>
  <si>
    <t>GPK 3.75 02/30</t>
  </si>
  <si>
    <t>US38869AAD90</t>
  </si>
  <si>
    <t>HESM 5.125 06/28</t>
  </si>
  <si>
    <t>US428104AA14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</si>
  <si>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</si>
  <si>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</si>
  <si>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</si>
  <si>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</si>
  <si>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</si>
  <si>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</si>
  <si>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</si>
  <si>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</si>
  <si>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</si>
  <si>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</si>
  <si>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</si>
  <si>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</si>
  <si>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</si>
  <si>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ENOIGA 8.5 09/33</t>
  </si>
  <si>
    <t>IL0011971442</t>
  </si>
  <si>
    <t>LLOYDS 8.5</t>
  </si>
  <si>
    <t>XS2529511722</t>
  </si>
  <si>
    <t>LLOYDS 8.5 PERP_28</t>
  </si>
  <si>
    <t>XS2575900977</t>
  </si>
  <si>
    <t>ATRFIN 2.625 09/27</t>
  </si>
  <si>
    <t>XS2294495838</t>
  </si>
  <si>
    <t>Real Estate Management &amp; Development</t>
  </si>
  <si>
    <t>B1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</si>
  <si>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</si>
  <si>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</si>
  <si>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</si>
  <si>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</si>
  <si>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</si>
  <si>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</si>
  <si>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</si>
  <si>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</si>
  <si>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</si>
  <si>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</si>
  <si>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</si>
  <si>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</si>
  <si>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</si>
  <si>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</si>
  <si>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</si>
  <si>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</si>
  <si>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</si>
  <si>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</si>
  <si>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</si>
  <si>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אלקטרה*</t>
  </si>
  <si>
    <t>739037</t>
  </si>
  <si>
    <t>520028911</t>
  </si>
  <si>
    <t>אמות</t>
  </si>
  <si>
    <t>1097278</t>
  </si>
  <si>
    <t>אנלייט אנרגיה*</t>
  </si>
  <si>
    <t>720011</t>
  </si>
  <si>
    <t>אנרג'יאן*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</si>
  <si>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</si>
  <si>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</si>
  <si>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</si>
  <si>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</si>
  <si>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</si>
  <si>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</si>
  <si>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</si>
  <si>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</si>
  <si>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בזק*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</si>
  <si>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</si>
  <si>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</si>
  <si>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</si>
  <si>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</si>
  <si>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</si>
  <si>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</si>
  <si>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</si>
  <si>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</si>
  <si>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</si>
  <si>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</si>
  <si>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</si>
  <si>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</si>
  <si>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</si>
  <si>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</si>
  <si>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</si>
  <si>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</si>
  <si>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</si>
  <si>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</si>
  <si>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</si>
  <si>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טאואר*</t>
  </si>
  <si>
    <t>1082379</t>
  </si>
  <si>
    <t>520041997</t>
  </si>
  <si>
    <t>מוליכים למחצה</t>
  </si>
  <si>
    <t>טבע</t>
  </si>
  <si>
    <t>629014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</si>
  <si>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</si>
  <si>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</si>
  <si>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</si>
  <si>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</si>
  <si>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</si>
  <si>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</si>
  <si>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</si>
  <si>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</si>
  <si>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</si>
  <si>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</si>
  <si>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</si>
  <si>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</si>
  <si>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</si>
  <si>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</si>
  <si>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</si>
  <si>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</si>
  <si>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</si>
  <si>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</si>
  <si>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</si>
  <si>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</si>
  <si>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</si>
  <si>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</si>
  <si>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קמטק</t>
  </si>
  <si>
    <t>1095264</t>
  </si>
  <si>
    <t>511235434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</si>
  <si>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</si>
  <si>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</si>
  <si>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</si>
  <si>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</si>
  <si>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</si>
  <si>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</si>
  <si>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</si>
  <si>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</si>
  <si>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</si>
  <si>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</si>
  <si>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</si>
  <si>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</si>
  <si>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</si>
  <si>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</si>
  <si>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</si>
  <si>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</si>
  <si>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</si>
  <si>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</si>
  <si>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</si>
  <si>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</si>
  <si>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</si>
  <si>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איסתא</t>
  </si>
  <si>
    <t>1081074</t>
  </si>
  <si>
    <t>520042763</t>
  </si>
  <si>
    <t>אלוני חץ</t>
  </si>
  <si>
    <t>390013</t>
  </si>
  <si>
    <t>520038506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</si>
  <si>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</si>
  <si>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</si>
  <si>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</si>
  <si>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</si>
  <si>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</si>
  <si>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</si>
  <si>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</si>
  <si>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</si>
  <si>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</si>
  <si>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</si>
  <si>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</si>
  <si>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</si>
  <si>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</si>
  <si>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</si>
  <si>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</si>
  <si>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</si>
  <si>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</si>
  <si>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</si>
  <si>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ארד*</t>
  </si>
  <si>
    <t>1091651</t>
  </si>
  <si>
    <t>510007800</t>
  </si>
  <si>
    <t>אלקטרוניקה ואופטיקה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</si>
  <si>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</si>
  <si>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</si>
  <si>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</si>
  <si>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</si>
  <si>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</si>
  <si>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</si>
  <si>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</si>
  <si>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</si>
  <si>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דוראל אנרגיה*</t>
  </si>
  <si>
    <t>1166768</t>
  </si>
  <si>
    <t>515364891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</si>
  <si>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</si>
  <si>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</si>
  <si>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</si>
  <si>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</si>
  <si>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</si>
  <si>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</si>
  <si>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</si>
  <si>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</si>
  <si>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</si>
  <si>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</si>
  <si>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</si>
  <si>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</si>
  <si>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</si>
  <si>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</si>
  <si>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</si>
  <si>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</si>
  <si>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</si>
  <si>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</si>
  <si>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</si>
  <si>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</si>
  <si>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</si>
  <si>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</si>
  <si>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</si>
  <si>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</si>
  <si>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</si>
  <si>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</si>
  <si>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</si>
  <si>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</si>
  <si>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</si>
  <si>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</si>
  <si>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</si>
  <si>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</si>
  <si>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</si>
  <si>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</si>
  <si>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</si>
  <si>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</si>
  <si>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</si>
  <si>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</si>
  <si>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</si>
  <si>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</si>
  <si>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</si>
  <si>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</si>
  <si>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</si>
  <si>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</si>
  <si>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</si>
  <si>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</si>
  <si>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</si>
  <si>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</si>
  <si>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</si>
  <si>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</si>
  <si>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</si>
  <si>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</si>
  <si>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</si>
  <si>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</si>
  <si>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</si>
  <si>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</si>
  <si>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</si>
  <si>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</si>
  <si>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</si>
  <si>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</si>
  <si>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</si>
  <si>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משק אנרגיה</t>
  </si>
  <si>
    <t>1166974</t>
  </si>
  <si>
    <t>נאוויטס פטר יהש*</t>
  </si>
  <si>
    <t>1141969</t>
  </si>
  <si>
    <t>550263107</t>
  </si>
  <si>
    <t>נאייקס</t>
  </si>
  <si>
    <t>1175116</t>
  </si>
  <si>
    <t>513639013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</si>
  <si>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</si>
  <si>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</si>
  <si>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</si>
  <si>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</si>
  <si>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</si>
  <si>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</si>
  <si>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</si>
  <si>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</si>
  <si>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</si>
  <si>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</si>
  <si>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</si>
  <si>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</si>
  <si>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</si>
  <si>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</si>
  <si>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</si>
  <si>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</si>
  <si>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</si>
  <si>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</si>
  <si>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</si>
  <si>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</si>
  <si>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</si>
  <si>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</si>
  <si>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</si>
  <si>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</si>
  <si>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</si>
  <si>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</si>
  <si>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</si>
  <si>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</si>
  <si>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</si>
  <si>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</si>
  <si>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</si>
  <si>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</si>
  <si>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</si>
  <si>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</si>
  <si>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</si>
  <si>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</si>
  <si>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</si>
  <si>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קבוצת אקרשטיין</t>
  </si>
  <si>
    <t>1176205</t>
  </si>
  <si>
    <t>512714494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</si>
  <si>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</si>
  <si>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</si>
  <si>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</si>
  <si>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</si>
  <si>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</si>
  <si>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</si>
  <si>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</si>
  <si>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</si>
  <si>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</si>
  <si>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</si>
  <si>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</si>
  <si>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</si>
  <si>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</si>
  <si>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</si>
  <si>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</si>
  <si>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</si>
  <si>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</si>
  <si>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</si>
  <si>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</si>
  <si>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520022732</t>
  </si>
  <si>
    <t>תדיראן גרופ*</t>
  </si>
  <si>
    <t>258012</t>
  </si>
  <si>
    <t>520036732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</si>
  <si>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</si>
  <si>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</si>
  <si>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</si>
  <si>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</si>
  <si>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</si>
  <si>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</si>
  <si>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</si>
  <si>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</si>
  <si>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</si>
  <si>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</si>
  <si>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</si>
  <si>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</si>
  <si>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</si>
  <si>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</si>
  <si>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</si>
  <si>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</si>
  <si>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</si>
  <si>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</si>
  <si>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</si>
  <si>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</si>
  <si>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</si>
  <si>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</si>
  <si>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</si>
  <si>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</si>
  <si>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</si>
  <si>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</si>
  <si>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</si>
  <si>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</si>
  <si>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</si>
  <si>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</si>
  <si>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</si>
  <si>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</si>
  <si>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</si>
  <si>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</si>
  <si>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</si>
  <si>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</si>
  <si>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</si>
  <si>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</si>
  <si>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</si>
  <si>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</si>
  <si>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</si>
  <si>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</si>
  <si>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</si>
  <si>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</si>
  <si>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</si>
  <si>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</si>
  <si>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</si>
  <si>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אקונרג'י</t>
  </si>
  <si>
    <t>1178334</t>
  </si>
  <si>
    <t>516339777</t>
  </si>
  <si>
    <t>אקופיה</t>
  </si>
  <si>
    <t>1169895</t>
  </si>
  <si>
    <t>514856772</t>
  </si>
  <si>
    <t>ארגו פרופרטיז</t>
  </si>
  <si>
    <t>1175371</t>
  </si>
  <si>
    <t>70252750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</si>
  <si>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</si>
  <si>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</si>
  <si>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</si>
  <si>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</si>
  <si>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</si>
  <si>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</si>
  <si>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</si>
  <si>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</si>
  <si>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</si>
  <si>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</si>
  <si>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</si>
  <si>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</si>
  <si>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ג'נריישן קפיטל*</t>
  </si>
  <si>
    <t>1156926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</si>
  <si>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</si>
  <si>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</si>
  <si>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</si>
  <si>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</si>
  <si>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</si>
  <si>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</si>
  <si>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</si>
  <si>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</si>
  <si>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</si>
  <si>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</si>
  <si>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</si>
  <si>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</si>
  <si>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</si>
  <si>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</si>
  <si>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</si>
  <si>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</si>
  <si>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</si>
  <si>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</si>
  <si>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</si>
  <si>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</si>
  <si>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</si>
  <si>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</si>
  <si>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</si>
  <si>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</si>
  <si>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</si>
  <si>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</si>
  <si>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</si>
  <si>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</si>
  <si>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</si>
  <si>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</si>
  <si>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</si>
  <si>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</si>
  <si>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</si>
  <si>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</si>
  <si>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</si>
  <si>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</si>
  <si>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</si>
  <si>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</si>
  <si>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</si>
  <si>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</si>
  <si>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</si>
  <si>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</si>
  <si>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</si>
  <si>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</si>
  <si>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</si>
  <si>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</si>
  <si>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</si>
  <si>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</si>
  <si>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</si>
  <si>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</si>
  <si>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</si>
  <si>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</si>
  <si>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</si>
  <si>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</si>
  <si>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</si>
  <si>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מקס סטוק</t>
  </si>
  <si>
    <t>1168558</t>
  </si>
  <si>
    <t>513618967</t>
  </si>
  <si>
    <t>נובולוג*</t>
  </si>
  <si>
    <t>1140151</t>
  </si>
  <si>
    <t>510475312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</si>
  <si>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</si>
  <si>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</si>
  <si>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</si>
  <si>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</si>
  <si>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</si>
  <si>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</si>
  <si>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</si>
  <si>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</si>
  <si>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</si>
  <si>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</si>
  <si>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</si>
  <si>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</si>
  <si>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</si>
  <si>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</si>
  <si>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</si>
  <si>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</si>
  <si>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</si>
  <si>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</si>
  <si>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</si>
  <si>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</si>
  <si>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</si>
  <si>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</si>
  <si>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</si>
  <si>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</si>
  <si>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</si>
  <si>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</si>
  <si>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</si>
  <si>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</si>
  <si>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</si>
  <si>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</si>
  <si>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</si>
  <si>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צמח המרמן</t>
  </si>
  <si>
    <t>1104058</t>
  </si>
  <si>
    <t>512531203</t>
  </si>
  <si>
    <t>קיסטון אינפרא*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</si>
  <si>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</si>
  <si>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</si>
  <si>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</si>
  <si>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</si>
  <si>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</si>
  <si>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</si>
  <si>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</si>
  <si>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</si>
  <si>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</si>
  <si>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</si>
  <si>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</si>
  <si>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נדלן*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</si>
  <si>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</si>
  <si>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</si>
  <si>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</si>
  <si>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</si>
  <si>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</si>
  <si>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</si>
  <si>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</si>
  <si>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</si>
  <si>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</si>
  <si>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</si>
  <si>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</si>
  <si>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</si>
  <si>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</si>
  <si>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</si>
  <si>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</si>
  <si>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</si>
  <si>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</si>
  <si>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</si>
  <si>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</si>
  <si>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</si>
  <si>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</si>
  <si>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</si>
  <si>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</si>
  <si>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</si>
  <si>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תורפז*</t>
  </si>
  <si>
    <t>1175611</t>
  </si>
  <si>
    <t>514574524</t>
  </si>
  <si>
    <t>ARBE ROBOTICS</t>
  </si>
  <si>
    <t>IL0011796625</t>
  </si>
  <si>
    <t>NASDAQ</t>
  </si>
  <si>
    <t>515333128</t>
  </si>
  <si>
    <t>Technology Hardware, Storage &amp; Peripherals</t>
  </si>
  <si>
    <t>BRENMILLER ENERGY LTD</t>
  </si>
  <si>
    <t>IL0012008152</t>
  </si>
  <si>
    <t>514720374</t>
  </si>
  <si>
    <t>CAMTEK</t>
  </si>
  <si>
    <t>IL0010952641</t>
  </si>
  <si>
    <t>Semiconductors &amp; Semiconductor Equipment</t>
  </si>
  <si>
    <t>CEVA INC</t>
  </si>
  <si>
    <t>US1572101053</t>
  </si>
  <si>
    <t>512872854</t>
  </si>
  <si>
    <t>CYBERARK SOFTWARE</t>
  </si>
  <si>
    <t>IL0011334468</t>
  </si>
  <si>
    <t>512291642</t>
  </si>
  <si>
    <t>Software</t>
  </si>
  <si>
    <t>ELBIT SYSTEMS LTD</t>
  </si>
  <si>
    <t>IL0010811243</t>
  </si>
  <si>
    <t>Aerospace &amp; Defense</t>
  </si>
  <si>
    <t>ENERGEAN OIL &amp; GAS*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</si>
  <si>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</si>
  <si>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</si>
  <si>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</si>
  <si>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</si>
  <si>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</si>
  <si>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</si>
  <si>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</si>
  <si>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</si>
  <si>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</si>
  <si>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</si>
  <si>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INMODE LTD</t>
  </si>
  <si>
    <t>IL0011595993</t>
  </si>
  <si>
    <t>514073618</t>
  </si>
  <si>
    <t>Health Care Equipment &amp; Supplies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</si>
  <si>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</si>
  <si>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</si>
  <si>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</si>
  <si>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</si>
  <si>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</si>
  <si>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</si>
  <si>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</si>
  <si>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</si>
  <si>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</si>
  <si>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</si>
  <si>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</si>
  <si>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</si>
  <si>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</si>
  <si>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</si>
  <si>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</si>
  <si>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</si>
  <si>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</si>
  <si>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</si>
  <si>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</si>
  <si>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</si>
  <si>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</si>
  <si>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</si>
  <si>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</si>
  <si>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</si>
  <si>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</si>
  <si>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</si>
  <si>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</si>
  <si>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</si>
  <si>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</si>
  <si>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</si>
  <si>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</si>
  <si>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</si>
  <si>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STRATASYS</t>
  </si>
  <si>
    <t>IL0011267213</t>
  </si>
  <si>
    <t>512607698</t>
  </si>
  <si>
    <t>Taboola</t>
  </si>
  <si>
    <t>IL0011754137</t>
  </si>
  <si>
    <t>TEVA PHARMACEUTICAL SP ADR</t>
  </si>
  <si>
    <t>US8816242098</t>
  </si>
  <si>
    <t>TOWER SEMICONDUCTOR LTD*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</si>
  <si>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</si>
  <si>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</si>
  <si>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</si>
  <si>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</si>
  <si>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</si>
  <si>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</si>
  <si>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</si>
  <si>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</si>
  <si>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</si>
  <si>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</si>
  <si>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Marine Transportation</t>
  </si>
  <si>
    <t>ADOBE INC</t>
  </si>
  <si>
    <t>US00724F1012</t>
  </si>
  <si>
    <t>AGCO CORP</t>
  </si>
  <si>
    <t>US0010841023</t>
  </si>
  <si>
    <t>AISP</t>
  </si>
  <si>
    <t>US0089401089</t>
  </si>
  <si>
    <t>ALIBABA GROUP HOLDING_SP ADR</t>
  </si>
  <si>
    <t>US01609W1027</t>
  </si>
  <si>
    <t>Broadline Retail</t>
  </si>
  <si>
    <t>ALPHABET INC CL C</t>
  </si>
  <si>
    <t>US02079K1079</t>
  </si>
  <si>
    <t>Interactive Media &amp; Services</t>
  </si>
  <si>
    <t>AMAZON.COM INC</t>
  </si>
  <si>
    <t>US0231351067</t>
  </si>
  <si>
    <t>AMERICAN TOWER</t>
  </si>
  <si>
    <t>US03027X1000</t>
  </si>
  <si>
    <t>Specialized REITs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</si>
  <si>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</si>
  <si>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</si>
  <si>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</si>
  <si>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</si>
  <si>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</si>
  <si>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</si>
  <si>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</si>
  <si>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</si>
  <si>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</si>
  <si>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</si>
  <si>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DATADOG INC  CLASS A</t>
  </si>
  <si>
    <t>US23804L1035</t>
  </si>
  <si>
    <t>DIGITAL REALTY TRUST INC</t>
  </si>
  <si>
    <t>US2538681030</t>
  </si>
  <si>
    <t>DOMINO`S PIZZA INC</t>
  </si>
  <si>
    <t>US25754A2015</t>
  </si>
  <si>
    <t>Food, Beverage &amp; Tobacco</t>
  </si>
  <si>
    <t>DYNATRACE INC</t>
  </si>
  <si>
    <t>US2681501092</t>
  </si>
  <si>
    <t>EIFFAGE</t>
  </si>
  <si>
    <t>FR0000130452</t>
  </si>
  <si>
    <t>EQUINIX</t>
  </si>
  <si>
    <t>US29444U7000</t>
  </si>
  <si>
    <t>GOLDMAN SACHS GROUP INC</t>
  </si>
  <si>
    <t>US38141G1040</t>
  </si>
  <si>
    <t>HOME DEPOT INC</t>
  </si>
  <si>
    <t>US4370761029</t>
  </si>
  <si>
    <t>Specialty Retail</t>
  </si>
  <si>
    <t>JPMORGAN CHASE</t>
  </si>
  <si>
    <t>US46625H1005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</si>
  <si>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</si>
  <si>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</si>
  <si>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</si>
  <si>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</si>
  <si>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</si>
  <si>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</si>
  <si>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</si>
  <si>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</si>
  <si>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</si>
  <si>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</si>
  <si>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</si>
  <si>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</si>
  <si>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</si>
  <si>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</si>
  <si>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</si>
  <si>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</si>
  <si>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</si>
  <si>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</si>
  <si>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PROLOGIS INC</t>
  </si>
  <si>
    <t>US74340W1036</t>
  </si>
  <si>
    <t>Industrial REITs</t>
  </si>
  <si>
    <t>PUMA</t>
  </si>
  <si>
    <t>DE0006969603</t>
  </si>
  <si>
    <t>Household Durables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</si>
  <si>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</si>
  <si>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</si>
  <si>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</si>
  <si>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</si>
  <si>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</si>
  <si>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</si>
  <si>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SOLAREDGE TECHNOLOGIES</t>
  </si>
  <si>
    <t>US83417M1045</t>
  </si>
  <si>
    <t>TAIWAN SEMICONDUCTOR</t>
  </si>
  <si>
    <t>US8740391003</t>
  </si>
  <si>
    <t>TALKSPACE INC US</t>
  </si>
  <si>
    <t>US87427V1035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</si>
  <si>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</si>
  <si>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</si>
  <si>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</si>
  <si>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</si>
  <si>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</si>
  <si>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</si>
  <si>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</si>
  <si>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</si>
  <si>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</si>
  <si>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</si>
  <si>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תל אביב 125</t>
  </si>
  <si>
    <t>1148808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</si>
  <si>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</si>
  <si>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</si>
  <si>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</si>
  <si>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</si>
  <si>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</si>
  <si>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</si>
  <si>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</si>
  <si>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</si>
  <si>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</si>
  <si>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</si>
  <si>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</si>
  <si>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</si>
  <si>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</si>
  <si>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</si>
  <si>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</si>
  <si>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</si>
  <si>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</si>
  <si>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</si>
  <si>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</si>
  <si>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</si>
  <si>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</si>
  <si>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</si>
  <si>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</si>
  <si>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</si>
  <si>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</si>
  <si>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</si>
  <si>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</si>
  <si>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</si>
  <si>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</si>
  <si>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</si>
  <si>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</si>
  <si>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</si>
  <si>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</si>
  <si>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</si>
  <si>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LATIN AME ETF</t>
  </si>
  <si>
    <t>LU1681045297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</si>
  <si>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</si>
  <si>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</si>
  <si>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</si>
  <si>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</si>
  <si>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</si>
  <si>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</si>
  <si>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FINANCIAL SELECT SECTOR SPDR</t>
  </si>
  <si>
    <t>US81369Y6059</t>
  </si>
  <si>
    <t>FRANKLIN FTSE INDIA ETF</t>
  </si>
  <si>
    <t>US35473P7693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</si>
  <si>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</si>
  <si>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</si>
  <si>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</si>
  <si>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</si>
  <si>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</si>
  <si>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</si>
  <si>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</si>
  <si>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</si>
  <si>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</si>
  <si>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</si>
  <si>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INVESCO SOLAR ETF</t>
  </si>
  <si>
    <t>US46138G7060</t>
  </si>
  <si>
    <t>ISH MSCI USA ESG EHNCD USD D</t>
  </si>
  <si>
    <t>IE00BHZPJ890</t>
  </si>
  <si>
    <t>ISHARES CORE MSCI EURPOE</t>
  </si>
  <si>
    <t>IE00B1YZSC51</t>
  </si>
  <si>
    <t>ISHARES DJ US MEDICAL DEVICE</t>
  </si>
  <si>
    <t>US4642888105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</si>
  <si>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</si>
  <si>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</si>
  <si>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</si>
  <si>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</si>
  <si>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</si>
  <si>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</si>
  <si>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</si>
  <si>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</si>
  <si>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</si>
  <si>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</si>
  <si>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</si>
  <si>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</si>
  <si>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</si>
  <si>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</si>
  <si>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</si>
  <si>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</si>
  <si>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</si>
  <si>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</si>
  <si>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</si>
  <si>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</si>
  <si>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</si>
  <si>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</si>
  <si>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</si>
  <si>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</si>
  <si>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REAL ESTATE SECT SPDR</t>
  </si>
  <si>
    <t>US81369Y8600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</si>
  <si>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</si>
  <si>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</si>
  <si>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</si>
  <si>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</si>
  <si>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</si>
  <si>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</si>
  <si>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KBW BANK ETF</t>
  </si>
  <si>
    <t>US78464A7972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</si>
  <si>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</si>
  <si>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</si>
  <si>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</si>
  <si>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</si>
  <si>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</si>
  <si>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</si>
  <si>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</si>
  <si>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</si>
  <si>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</si>
  <si>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</si>
  <si>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</si>
  <si>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</si>
  <si>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LION 7 S1</t>
  </si>
  <si>
    <t>IE00B62G6V03</t>
  </si>
  <si>
    <t>AMUNDI PLANET</t>
  </si>
  <si>
    <t>LU1688575437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</si>
  <si>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</si>
  <si>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</si>
  <si>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</si>
  <si>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</si>
  <si>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</si>
  <si>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</si>
  <si>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</si>
  <si>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</si>
  <si>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</si>
  <si>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</si>
  <si>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</si>
  <si>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</si>
  <si>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</si>
  <si>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</si>
  <si>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KOIMIDS LX</t>
  </si>
  <si>
    <t>LU2126068639</t>
  </si>
  <si>
    <t>VANGUARD IS EM.MKTS STK.IDX</t>
  </si>
  <si>
    <t>IE00BFPM9H50</t>
  </si>
  <si>
    <t>כתבי אופציה בישראל</t>
  </si>
  <si>
    <t>טופ גאם אפ א*</t>
  </si>
  <si>
    <t>1200740</t>
  </si>
  <si>
    <t>מניבים ריט אפ 4*</t>
  </si>
  <si>
    <t>1199322</t>
  </si>
  <si>
    <t>סיפיה אופציה 1*</t>
  </si>
  <si>
    <t>1182005</t>
  </si>
  <si>
    <t>ריט אזורים אפ 1*</t>
  </si>
  <si>
    <t>1201011</t>
  </si>
  <si>
    <t>כתבי אופציה בחו"ל</t>
  </si>
  <si>
    <t>AISPW</t>
  </si>
  <si>
    <t>US0089401162</t>
  </si>
  <si>
    <t>INNOVID EQY WARRANT</t>
  </si>
  <si>
    <t>US4576791168</t>
  </si>
  <si>
    <t>BC 3360 JAN 2024</t>
  </si>
  <si>
    <t>84674407</t>
  </si>
  <si>
    <t>BP 3360 JAN 2024</t>
  </si>
  <si>
    <t>84675339</t>
  </si>
  <si>
    <t>KWEB US 05/17/24 C30</t>
  </si>
  <si>
    <t>MCHI US 05/17/24 C45</t>
  </si>
  <si>
    <t>Euro stoxx 50 MAR24</t>
  </si>
  <si>
    <t>VGH4</t>
  </si>
  <si>
    <t>ל.ר.</t>
  </si>
  <si>
    <t>MSCI EMGMKT MAR24</t>
  </si>
  <si>
    <t>MESH4</t>
  </si>
  <si>
    <t>NASDAQ 100 MAR24</t>
  </si>
  <si>
    <t>NQH4</t>
  </si>
  <si>
    <t>NIKKEI 225 OSE MAR24</t>
  </si>
  <si>
    <t>NKH4</t>
  </si>
  <si>
    <t>S&amp;P500 EMINI FUTURE MAR24</t>
  </si>
  <si>
    <t>ESH4</t>
  </si>
  <si>
    <t>US 10YR ULTRA FUT MAR24</t>
  </si>
  <si>
    <t>UXYH4</t>
  </si>
  <si>
    <t>AA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</si>
  <si>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</si>
  <si>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</si>
  <si>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</si>
  <si>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</si>
  <si>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</si>
  <si>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</si>
  <si>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</si>
  <si>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</si>
  <si>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</si>
  <si>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</si>
  <si>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</si>
  <si>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513436394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</si>
  <si>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</si>
  <si>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</si>
  <si>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</si>
  <si>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</si>
  <si>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</si>
  <si>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</si>
  <si>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</si>
  <si>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</si>
  <si>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</si>
  <si>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</si>
  <si>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</si>
  <si>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</si>
  <si>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</si>
  <si>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</si>
  <si>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</si>
  <si>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</si>
  <si>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</si>
  <si>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</si>
  <si>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</si>
  <si>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</si>
  <si>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</si>
  <si>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</si>
  <si>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</si>
  <si>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</si>
  <si>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</si>
  <si>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</si>
  <si>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</si>
  <si>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</si>
  <si>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</si>
  <si>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אול יר אגח ג לא סחיר</t>
  </si>
  <si>
    <t>1841580</t>
  </si>
  <si>
    <t>אול יר אגח ה ל א סחיר</t>
  </si>
  <si>
    <t>נתיבים אגח א</t>
  </si>
  <si>
    <t>1090281</t>
  </si>
  <si>
    <t>513502229</t>
  </si>
  <si>
    <t>CRSLNX 4.555 06/51</t>
  </si>
  <si>
    <t>CA22766TAB04</t>
  </si>
  <si>
    <t>TRANSED PARTNERS 3.951 09/50 12/37</t>
  </si>
  <si>
    <t>CA89366TAA57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</si>
  <si>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</si>
  <si>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</si>
  <si>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</si>
  <si>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</si>
  <si>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</si>
  <si>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</si>
  <si>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</si>
  <si>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</si>
  <si>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</si>
  <si>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</si>
  <si>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</si>
  <si>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</si>
  <si>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</si>
  <si>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</si>
  <si>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</si>
  <si>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</si>
  <si>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</si>
  <si>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</si>
  <si>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</si>
  <si>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</si>
  <si>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</si>
  <si>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</si>
  <si>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</si>
  <si>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</si>
  <si>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</si>
  <si>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</si>
  <si>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</si>
  <si>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</si>
  <si>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</si>
  <si>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</si>
  <si>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</si>
  <si>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</si>
  <si>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</si>
  <si>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</si>
  <si>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</si>
  <si>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</si>
  <si>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</si>
  <si>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</si>
  <si>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</si>
  <si>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</si>
  <si>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</si>
  <si>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</si>
  <si>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</si>
  <si>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</si>
  <si>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</si>
  <si>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אקוויטי</t>
  </si>
  <si>
    <t>540278835</t>
  </si>
  <si>
    <t>פרויקט תענך   הלוואת בעלים</t>
  </si>
  <si>
    <t>תביעה יצוגית טבע</t>
  </si>
  <si>
    <t>1735 MARKET INVESTOR HOLDC MAKEFET*</t>
  </si>
  <si>
    <t>425 Lexington*</t>
  </si>
  <si>
    <t>901 Fifth Seattle*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</si>
  <si>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</si>
  <si>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</si>
  <si>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</si>
  <si>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</si>
  <si>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</si>
  <si>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</si>
  <si>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</si>
  <si>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</si>
  <si>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</si>
  <si>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</si>
  <si>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OHA Private Credit Advisors</t>
  </si>
  <si>
    <t>OPC Power Ventures LP</t>
  </si>
  <si>
    <t>ORDH</t>
  </si>
  <si>
    <t>ReLog*</t>
  </si>
  <si>
    <t>SPVNI 2 Next 2021 LP</t>
  </si>
  <si>
    <t>Sunbit</t>
  </si>
  <si>
    <t>USBT INVESTOR HOLDCO 2 LP*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</si>
  <si>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</si>
  <si>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</si>
  <si>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</si>
  <si>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</si>
  <si>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</si>
  <si>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</si>
  <si>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</si>
  <si>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F2 Capital Partners 3 LP</t>
  </si>
  <si>
    <t>F2 Select I LP</t>
  </si>
  <si>
    <t>Greenfield Partners II L.P</t>
  </si>
  <si>
    <t>Stage One Venture Capital Fund IV</t>
  </si>
  <si>
    <t>StageOne S.P.V R.S</t>
  </si>
  <si>
    <t>Noked Long L.P</t>
  </si>
  <si>
    <t>JTLV III LIMITED PARTNERSHIP</t>
  </si>
  <si>
    <t>ריאליטי קרן השקעות בנדל"ן IV</t>
  </si>
  <si>
    <t>Diagnostic Robotics Ltd</t>
  </si>
  <si>
    <t>FIMI ISRAEL OPPORTUNITY 6</t>
  </si>
  <si>
    <t>FIMI Israel Opportunity VII</t>
  </si>
  <si>
    <t>Fortissimo Capital Fund V L.P.</t>
  </si>
  <si>
    <t>Fortissimo Partners VI</t>
  </si>
  <si>
    <t>Gad</t>
  </si>
  <si>
    <t>GESM Via Maris Limited Partnership</t>
  </si>
  <si>
    <t>Green Lantern GL II LP</t>
  </si>
  <si>
    <t>Greenfield Partners Panorays LP</t>
  </si>
  <si>
    <t>Kedma Capital III</t>
  </si>
  <si>
    <t>Noy 4 Infrastructure and energy</t>
  </si>
  <si>
    <t>Panorays. Ltd (ISR)</t>
  </si>
  <si>
    <t>RAM COASTAL ENERGY LIMITED PARTNERSHIP</t>
  </si>
  <si>
    <t>S.H. SKY 3 L.P</t>
  </si>
  <si>
    <t>S.H. SKY 4 L.P</t>
  </si>
  <si>
    <t>S.H. SKY II L.P.s</t>
  </si>
  <si>
    <t>Yesodot Gimmel</t>
  </si>
  <si>
    <t>Yesodot Senior Co Invest</t>
  </si>
  <si>
    <t>סה"כ קרנות השקעה בחו"ל</t>
  </si>
  <si>
    <t>Arkin Bio Capital L.P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</si>
  <si>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</si>
  <si>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</si>
  <si>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</si>
  <si>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</si>
  <si>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</si>
  <si>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</si>
  <si>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</si>
  <si>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</si>
  <si>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</si>
  <si>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</si>
  <si>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</si>
  <si>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</si>
  <si>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</si>
  <si>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QUMRA OPPORTUNITY FUND I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</si>
  <si>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</si>
  <si>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</si>
  <si>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</si>
  <si>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</si>
  <si>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</si>
  <si>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</si>
  <si>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</si>
  <si>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Blackstone Real Estate Partners IX.F L.P</t>
  </si>
  <si>
    <t>Electra America Multifamily III</t>
  </si>
  <si>
    <t>ELECTRA AMERICA PRINCIPAL HOSPITALITY</t>
  </si>
  <si>
    <t>EQT Exeter Main Fund</t>
  </si>
  <si>
    <t>Faropoint III FEEDER 6</t>
  </si>
  <si>
    <t>LCN European Fund IV SLP</t>
  </si>
  <si>
    <t>Accelmed Partners II</t>
  </si>
  <si>
    <t>Accelmed Partners LP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</si>
  <si>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</si>
  <si>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</si>
  <si>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</si>
  <si>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</si>
  <si>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</si>
  <si>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</si>
  <si>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AIOF II Woolly Co Invest Fund L.P</t>
  </si>
  <si>
    <t>Ambition HOLDINGS OFFSHORE LP</t>
  </si>
  <si>
    <t>Andreessen Horowitz Fund VIII</t>
  </si>
  <si>
    <t>Andreessen Horowitz LSV Fund III</t>
  </si>
  <si>
    <t>AP IX Connect Holdings L.P</t>
  </si>
  <si>
    <t>APCS LP*</t>
  </si>
  <si>
    <t>ARCLIGHT AEP FEEDER FUND VII LLC</t>
  </si>
  <si>
    <t>ArcLight Fund VII AIV L.P</t>
  </si>
  <si>
    <t>Arcmont SLF II</t>
  </si>
  <si>
    <t>Ardonagh*</t>
  </si>
  <si>
    <t>Ares Capital Europe VI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</si>
  <si>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</si>
  <si>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</si>
  <si>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</si>
  <si>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</si>
  <si>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</si>
  <si>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</si>
  <si>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</si>
  <si>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</si>
  <si>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BCP V DEXKO CO INVEST LP</t>
  </si>
  <si>
    <t>Boom Co invest B LP</t>
  </si>
  <si>
    <t>Brookfield Capital Partners Fund VI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</si>
  <si>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</si>
  <si>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</si>
  <si>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</si>
  <si>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</si>
  <si>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</si>
  <si>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</si>
  <si>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</si>
  <si>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</si>
  <si>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</si>
  <si>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</si>
  <si>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</si>
  <si>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</si>
  <si>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</si>
  <si>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Partners IV F2</t>
  </si>
  <si>
    <t>Creandum VI Select</t>
  </si>
  <si>
    <t>Crescent Direct Lending III</t>
  </si>
  <si>
    <t>CRUISE.CO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</si>
  <si>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</si>
  <si>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</si>
  <si>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</si>
  <si>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</si>
  <si>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</si>
  <si>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</si>
  <si>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</si>
  <si>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EIP Renewables invest SCS</t>
  </si>
  <si>
    <t>Elatec GmbH</t>
  </si>
  <si>
    <t>Euromoney*</t>
  </si>
  <si>
    <t>European Camping Group ECG*</t>
  </si>
  <si>
    <t>Fastmarkets*</t>
  </si>
  <si>
    <t>Fitzgerald Fund US LP</t>
  </si>
  <si>
    <t>Francisco Partners VI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</si>
  <si>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</si>
  <si>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</si>
  <si>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</si>
  <si>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</si>
  <si>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</si>
  <si>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</si>
  <si>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</si>
  <si>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</si>
  <si>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</si>
  <si>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</si>
  <si>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</si>
  <si>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</si>
  <si>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</si>
  <si>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</si>
  <si>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</si>
  <si>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</si>
  <si>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</si>
  <si>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 Senior Debt Partners Fund 5 A SCSp</t>
  </si>
  <si>
    <t>IFM GLOBAL INFRASTRUCTURE C</t>
  </si>
  <si>
    <t>IK Small Cap Fund II No.1 SCSp</t>
  </si>
  <si>
    <t>Incline Equity Partners IV, L.P.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</si>
  <si>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</si>
  <si>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</si>
  <si>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</si>
  <si>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</si>
  <si>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</si>
  <si>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</si>
  <si>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</si>
  <si>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</si>
  <si>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</si>
  <si>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</si>
  <si>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</si>
  <si>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</si>
  <si>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</si>
  <si>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</si>
  <si>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</si>
  <si>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</si>
  <si>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</si>
  <si>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</t>
  </si>
  <si>
    <t>KKR THOR CO INVEST LP</t>
  </si>
  <si>
    <t>Klirmark III</t>
  </si>
  <si>
    <t>Klirmark Opportunity Fund IV</t>
  </si>
  <si>
    <t>KSO</t>
  </si>
  <si>
    <t>Lytx, Inc.</t>
  </si>
  <si>
    <t>Magna Legal Services</t>
  </si>
  <si>
    <t>MCP V</t>
  </si>
  <si>
    <t>MIE III Co Investment Fund II S.L.P</t>
  </si>
  <si>
    <t>Mirasol Co Invest Fund L.P</t>
  </si>
  <si>
    <t>Monarch MCP VI</t>
  </si>
  <si>
    <t>MORE B 1</t>
  </si>
  <si>
    <t>MTDL</t>
  </si>
  <si>
    <t>NCA Co Invest L.P</t>
  </si>
  <si>
    <t>Ned Stevens</t>
  </si>
  <si>
    <t>Nirvana Holdings I LP</t>
  </si>
  <si>
    <t>Oak Hill Advisors   OCREDIT</t>
  </si>
  <si>
    <t>Odevo*</t>
  </si>
  <si>
    <t>ORCC III</t>
  </si>
  <si>
    <t>Pamlico Capital IV, L.P.</t>
  </si>
  <si>
    <t>Pantheon Global Co Inv Opportunities V</t>
  </si>
  <si>
    <t>Pantheon Global Secondary VII</t>
  </si>
  <si>
    <t>Paragon Fund III Feeder Limited</t>
  </si>
  <si>
    <t>PCSIII LP</t>
  </si>
  <si>
    <t>PERMIRA VII L.P.2 SCSP</t>
  </si>
  <si>
    <t>Permira VIII   2 SCSp</t>
  </si>
  <si>
    <t>Point Nine Annex II GmbH &amp; Co. KG</t>
  </si>
  <si>
    <t>Point Nine VI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</si>
  <si>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</si>
  <si>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</si>
  <si>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</si>
  <si>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</si>
  <si>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</si>
  <si>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</si>
  <si>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</si>
  <si>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</si>
  <si>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</si>
  <si>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</si>
  <si>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Qumra MS LP Minute Media</t>
  </si>
  <si>
    <t>SDP IV</t>
  </si>
  <si>
    <t>SDPIII</t>
  </si>
  <si>
    <t>SLF1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</si>
  <si>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</si>
  <si>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</si>
  <si>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</si>
  <si>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</si>
  <si>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</si>
  <si>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</si>
  <si>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Strategic Investors Fund X</t>
  </si>
  <si>
    <t>Sun Capital Partners VII, L.P.</t>
  </si>
  <si>
    <t>TDLIV</t>
  </si>
  <si>
    <t>Thoma Bravo Discover Fund II, L.P.</t>
  </si>
  <si>
    <t>Thoma Bravo Fund XIII</t>
  </si>
  <si>
    <t>Thoma Bravo Fund XIV A</t>
  </si>
  <si>
    <t>Thor Investment Trust 1</t>
  </si>
  <si>
    <t>Tikehau Direct Lending V</t>
  </si>
  <si>
    <t>Trilantic Europe VI SCSp</t>
  </si>
  <si>
    <t>U.S. Anesthesia Partners Holdings, Inc.</t>
  </si>
  <si>
    <t>Vintage Fund of Funds VI Access</t>
  </si>
  <si>
    <t>Vintage Fund of Funds VII (Access) LP</t>
  </si>
  <si>
    <t>Warburg Pincus China II L.P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</si>
  <si>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</si>
  <si>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</si>
  <si>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</si>
  <si>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</si>
  <si>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</si>
  <si>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</si>
  <si>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</si>
  <si>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</si>
  <si>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בע"מ*</t>
  </si>
  <si>
    <t>נוסטרומו אופ*</t>
  </si>
  <si>
    <t>אופציה על מניה לא סחירה Agritask</t>
  </si>
  <si>
    <t>הגנה ממשלתית מסלול 43</t>
  </si>
  <si>
    <t>₪ / מט"ח</t>
  </si>
  <si>
    <t>C +USD/-ILS 3.675 03-14 (11)</t>
  </si>
  <si>
    <t>10004365</t>
  </si>
  <si>
    <t>P -USD/+ILS 3.6 03-14 (11)</t>
  </si>
  <si>
    <t>10004364</t>
  </si>
  <si>
    <t>או פי סי אנרגיה</t>
  </si>
  <si>
    <t>10000668</t>
  </si>
  <si>
    <t>בזק</t>
  </si>
  <si>
    <t>10000669</t>
  </si>
  <si>
    <t>10000854</t>
  </si>
  <si>
    <t>10000676</t>
  </si>
  <si>
    <t>10000667</t>
  </si>
  <si>
    <t>10000757</t>
  </si>
  <si>
    <t>10000643</t>
  </si>
  <si>
    <t>10000721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</si>
  <si>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</si>
  <si>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</si>
  <si>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</si>
  <si>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</si>
  <si>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</si>
  <si>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</si>
  <si>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</si>
  <si>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</si>
  <si>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</si>
  <si>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</si>
  <si>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</si>
  <si>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</si>
  <si>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</si>
  <si>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</si>
  <si>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</si>
  <si>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</si>
  <si>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</si>
  <si>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</si>
  <si>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</si>
  <si>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</si>
  <si>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</si>
  <si>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</si>
  <si>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</si>
  <si>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</si>
  <si>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</si>
  <si>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</si>
  <si>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</si>
  <si>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</si>
  <si>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</si>
  <si>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</si>
  <si>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</si>
  <si>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</si>
  <si>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</si>
  <si>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</si>
  <si>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</si>
  <si>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</si>
  <si>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</si>
  <si>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</si>
  <si>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</si>
  <si>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</si>
  <si>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</si>
  <si>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</si>
  <si>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</si>
  <si>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</si>
  <si>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</si>
  <si>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</si>
  <si>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</si>
  <si>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</si>
  <si>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</si>
  <si>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</si>
  <si>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</si>
  <si>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</si>
  <si>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</si>
  <si>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</si>
  <si>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</si>
  <si>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</si>
  <si>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</si>
  <si>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</si>
  <si>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</si>
  <si>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</si>
  <si>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</si>
  <si>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</si>
  <si>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</si>
  <si>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</si>
  <si>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</si>
  <si>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</si>
  <si>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</si>
  <si>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</si>
  <si>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</si>
  <si>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</si>
  <si>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</si>
  <si>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</si>
  <si>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</si>
  <si>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</si>
  <si>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</si>
  <si>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</si>
  <si>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</si>
  <si>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</si>
  <si>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</si>
  <si>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</si>
  <si>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</si>
  <si>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</si>
  <si>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</si>
  <si>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</si>
  <si>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</si>
  <si>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</si>
  <si>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</si>
  <si>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</si>
  <si>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</si>
  <si>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</si>
  <si>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</si>
  <si>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</si>
  <si>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</si>
  <si>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</si>
  <si>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</si>
  <si>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</si>
  <si>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</si>
  <si>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</si>
  <si>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</si>
  <si>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</si>
  <si>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</si>
  <si>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</si>
  <si>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</si>
  <si>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</si>
  <si>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</si>
  <si>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</si>
  <si>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</si>
  <si>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</si>
  <si>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</si>
  <si>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</si>
  <si>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</si>
  <si>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</si>
  <si>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</si>
  <si>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</si>
  <si>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</si>
  <si>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</si>
  <si>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</si>
  <si>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</si>
  <si>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</si>
  <si>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</si>
  <si>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</si>
  <si>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</si>
  <si>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</si>
  <si>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</si>
  <si>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</si>
  <si>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</si>
  <si>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</si>
  <si>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</si>
  <si>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</si>
  <si>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</si>
  <si>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</si>
  <si>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</si>
  <si>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</si>
  <si>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</si>
  <si>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10000274</t>
  </si>
  <si>
    <t>+ILS/-USD 3.7697 25-01-24 (10) -308</t>
  </si>
  <si>
    <t>10000265</t>
  </si>
  <si>
    <t>+ILS/-USD 3.77 28-02-24 (11) -340</t>
  </si>
  <si>
    <t>10004077</t>
  </si>
  <si>
    <t>10000801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</si>
  <si>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</si>
  <si>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</si>
  <si>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</si>
  <si>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</si>
  <si>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</si>
  <si>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</si>
  <si>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</si>
  <si>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</si>
  <si>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</si>
  <si>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</si>
  <si>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</si>
  <si>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</si>
  <si>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</si>
  <si>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</si>
  <si>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</si>
  <si>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</si>
  <si>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</si>
  <si>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</si>
  <si>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</si>
  <si>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</si>
  <si>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</si>
  <si>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</si>
  <si>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</si>
  <si>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</si>
  <si>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</si>
  <si>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</si>
  <si>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</si>
  <si>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</si>
  <si>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</si>
  <si>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</si>
  <si>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</si>
  <si>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</si>
  <si>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</si>
  <si>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</si>
  <si>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</si>
  <si>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</si>
  <si>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</si>
  <si>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</si>
  <si>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</si>
  <si>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</si>
  <si>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</si>
  <si>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</si>
  <si>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</si>
  <si>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</si>
  <si>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</si>
  <si>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</si>
  <si>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</si>
  <si>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</si>
  <si>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</si>
  <si>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</si>
  <si>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</si>
  <si>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</si>
  <si>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</si>
  <si>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</si>
  <si>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</si>
  <si>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</si>
  <si>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</si>
  <si>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</si>
  <si>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</si>
  <si>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</si>
  <si>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</si>
  <si>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</si>
  <si>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</si>
  <si>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</si>
  <si>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</si>
  <si>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</si>
  <si>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</si>
  <si>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</si>
  <si>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</si>
  <si>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</si>
  <si>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</si>
  <si>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</si>
  <si>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</si>
  <si>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</si>
  <si>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</si>
  <si>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</si>
  <si>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</si>
  <si>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</si>
  <si>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</si>
  <si>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</si>
  <si>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</si>
  <si>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</si>
  <si>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</si>
  <si>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</si>
  <si>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(11) -397</t>
  </si>
  <si>
    <t>10000849</t>
  </si>
  <si>
    <t>+ILS/-USD 3.81 07-05-24 (20) -397</t>
  </si>
  <si>
    <t>10001141</t>
  </si>
  <si>
    <t>+ILS/-USD 3.8132 26-02-24 (11) -328</t>
  </si>
  <si>
    <t>10004063</t>
  </si>
  <si>
    <t>+ILS/-USD 3.8135 26-02-24 (10) -330</t>
  </si>
  <si>
    <t>10000282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</si>
  <si>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</si>
  <si>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</si>
  <si>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</si>
  <si>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</si>
  <si>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</si>
  <si>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</si>
  <si>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</si>
  <si>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</si>
  <si>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</si>
  <si>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</si>
  <si>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</si>
  <si>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</si>
  <si>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</si>
  <si>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</si>
  <si>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</si>
  <si>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</si>
  <si>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</si>
  <si>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</si>
  <si>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</si>
  <si>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</si>
  <si>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</si>
  <si>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</si>
  <si>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</si>
  <si>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</si>
  <si>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</si>
  <si>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</si>
  <si>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</si>
  <si>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</si>
  <si>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</si>
  <si>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</si>
  <si>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</si>
  <si>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</si>
  <si>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</si>
  <si>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</si>
  <si>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</si>
  <si>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</si>
  <si>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</si>
  <si>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</si>
  <si>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</si>
  <si>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</si>
  <si>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</si>
  <si>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</si>
  <si>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</si>
  <si>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</si>
  <si>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</si>
  <si>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</si>
  <si>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</si>
  <si>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</si>
  <si>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</si>
  <si>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</si>
  <si>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</si>
  <si>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</si>
  <si>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</si>
  <si>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</si>
  <si>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</si>
  <si>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</si>
  <si>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</si>
  <si>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</si>
  <si>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</si>
  <si>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</si>
  <si>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</si>
  <si>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</si>
  <si>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</si>
  <si>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</si>
  <si>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</si>
  <si>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</si>
  <si>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</si>
  <si>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</si>
  <si>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</si>
  <si>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</si>
  <si>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</si>
  <si>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</si>
  <si>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</si>
  <si>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10000823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</si>
  <si>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</si>
  <si>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</si>
  <si>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</si>
  <si>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</si>
  <si>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</si>
  <si>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</si>
  <si>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</si>
  <si>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</si>
  <si>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</si>
  <si>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</si>
  <si>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</si>
  <si>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</si>
  <si>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</si>
  <si>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</si>
  <si>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</si>
  <si>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</si>
  <si>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</si>
  <si>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</si>
  <si>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</si>
  <si>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</si>
  <si>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</si>
  <si>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</si>
  <si>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07-02-24 (10) -306</t>
  </si>
  <si>
    <t>10000826</t>
  </si>
  <si>
    <t>10000301</t>
  </si>
  <si>
    <t>+ILS/-USD 4.021 14-03-24 (12) -374</t>
  </si>
  <si>
    <t>10004216</t>
  </si>
  <si>
    <t>+ILS/-USD 4.0235 07-02-24 (20) -305</t>
  </si>
  <si>
    <t>10000129</t>
  </si>
  <si>
    <t>+ILS/-USD 4.028 07-02-24 (11) -310</t>
  </si>
  <si>
    <t>10004196</t>
  </si>
  <si>
    <t>+ILS/-USD 4.03 07-02-24 (10) -310</t>
  </si>
  <si>
    <t>10000299</t>
  </si>
  <si>
    <t>+ILS/-USD 4.0321 06-02-24 (10) -299</t>
  </si>
  <si>
    <t>10000830</t>
  </si>
  <si>
    <t>+ILS/-USD 4.0322 06-02-24 (11) -298</t>
  </si>
  <si>
    <t>10001112</t>
  </si>
  <si>
    <t>10000832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</si>
  <si>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</si>
  <si>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</si>
  <si>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</si>
  <si>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</si>
  <si>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</si>
  <si>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</si>
  <si>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</si>
  <si>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</si>
  <si>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</si>
  <si>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</si>
  <si>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</si>
  <si>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</si>
  <si>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</si>
  <si>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</si>
  <si>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</si>
  <si>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</si>
  <si>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</si>
  <si>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</si>
  <si>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</si>
  <si>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</si>
  <si>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</si>
  <si>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</si>
  <si>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3.78 21-02-24 (20) -288</t>
  </si>
  <si>
    <t>10001061</t>
  </si>
  <si>
    <t>+USD/-ILS 3.8055 22-01-24 (10) -235</t>
  </si>
  <si>
    <t>10001057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</si>
  <si>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</si>
  <si>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</si>
  <si>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</si>
  <si>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</si>
  <si>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</si>
  <si>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</si>
  <si>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+ILS/-USD 3.652 28-05-24 (12) -365</t>
  </si>
  <si>
    <t>10001432</t>
  </si>
  <si>
    <t>+ILS/-USD 3.6536 28-05-24 (10) -344</t>
  </si>
  <si>
    <t>10001434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</si>
  <si>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</si>
  <si>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</si>
  <si>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</si>
  <si>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</si>
  <si>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</si>
  <si>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</si>
  <si>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</si>
  <si>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</si>
  <si>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</si>
  <si>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</si>
  <si>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</si>
  <si>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</si>
  <si>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</si>
  <si>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</si>
  <si>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</si>
  <si>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</si>
  <si>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10000320</t>
  </si>
  <si>
    <t>+EUR/-USD 1.103235 04-03-24 (10) +45.35</t>
  </si>
  <si>
    <t>10000322</t>
  </si>
  <si>
    <t>10001163</t>
  </si>
  <si>
    <t>+EUR/-USD 1.1063 10-01-24 (10) +107</t>
  </si>
  <si>
    <t>10000258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</si>
  <si>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</si>
  <si>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</si>
  <si>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</si>
  <si>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</si>
  <si>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</si>
  <si>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</si>
  <si>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</si>
  <si>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</si>
  <si>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</si>
  <si>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</si>
  <si>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</si>
  <si>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</si>
  <si>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</si>
  <si>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</si>
  <si>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</si>
  <si>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</si>
  <si>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</si>
  <si>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</si>
  <si>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</si>
  <si>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</si>
  <si>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</si>
  <si>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</si>
  <si>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</si>
  <si>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</si>
  <si>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</si>
  <si>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</si>
  <si>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</si>
  <si>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</si>
  <si>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</si>
  <si>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</si>
  <si>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</si>
  <si>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</si>
  <si>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</si>
  <si>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</si>
  <si>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</si>
  <si>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</si>
  <si>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</si>
  <si>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</si>
  <si>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</si>
  <si>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</si>
  <si>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</si>
  <si>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</si>
  <si>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</si>
  <si>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</si>
  <si>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+USD/-AUD 0.68695 16-01-24 (10) +34.5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</si>
  <si>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</si>
  <si>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</si>
  <si>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</si>
  <si>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</si>
  <si>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</si>
  <si>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</si>
  <si>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</si>
  <si>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</si>
  <si>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</si>
  <si>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</si>
  <si>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</si>
  <si>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</si>
  <si>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</si>
  <si>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</si>
  <si>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</si>
  <si>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</si>
  <si>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</si>
  <si>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</si>
  <si>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</si>
  <si>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</si>
  <si>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</si>
  <si>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</si>
  <si>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</si>
  <si>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</si>
  <si>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</si>
  <si>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</si>
  <si>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</si>
  <si>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10000284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</si>
  <si>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</si>
  <si>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</si>
  <si>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</si>
  <si>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</si>
  <si>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</si>
  <si>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</si>
  <si>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</si>
  <si>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</si>
  <si>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</si>
  <si>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</si>
  <si>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</si>
  <si>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</si>
  <si>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</si>
  <si>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</si>
  <si>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</si>
  <si>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</si>
  <si>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</si>
  <si>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</si>
  <si>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</si>
  <si>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</si>
  <si>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</si>
  <si>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</si>
  <si>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</si>
  <si>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</si>
  <si>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</si>
  <si>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</si>
  <si>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</si>
  <si>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10000979</t>
  </si>
  <si>
    <t>10000253</t>
  </si>
  <si>
    <t>10003867</t>
  </si>
  <si>
    <t>+USD/-EUR 1.1115 02-01-24 (10) +0</t>
  </si>
  <si>
    <t>10004376</t>
  </si>
  <si>
    <t>+USD/-EUR 1.11352 27-02-24 (10) +111</t>
  </si>
  <si>
    <t>10001019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</si>
  <si>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</si>
  <si>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</si>
  <si>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</si>
  <si>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</si>
  <si>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</si>
  <si>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</si>
  <si>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</si>
  <si>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</si>
  <si>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</si>
  <si>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</si>
  <si>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</si>
  <si>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</si>
  <si>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</si>
  <si>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</si>
  <si>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</si>
  <si>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</si>
  <si>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</si>
  <si>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</si>
  <si>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</si>
  <si>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</si>
  <si>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</si>
  <si>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</si>
  <si>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</si>
  <si>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</si>
  <si>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</si>
  <si>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</si>
  <si>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</si>
  <si>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</si>
  <si>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</si>
  <si>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</si>
  <si>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</si>
  <si>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</si>
  <si>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</si>
  <si>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</si>
  <si>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</si>
  <si>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</si>
  <si>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</si>
  <si>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</si>
  <si>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</si>
  <si>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</si>
  <si>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</si>
  <si>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</si>
  <si>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</si>
  <si>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</si>
  <si>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</si>
  <si>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</si>
  <si>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</si>
  <si>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</si>
  <si>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</si>
  <si>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</si>
  <si>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</si>
  <si>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</si>
  <si>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</si>
  <si>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</si>
  <si>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</si>
  <si>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+USD/-AUD 0.68645 16-01-24 (12) +34.5</t>
  </si>
  <si>
    <t>10001391</t>
  </si>
  <si>
    <t>10001389</t>
  </si>
  <si>
    <t>10001393</t>
  </si>
  <si>
    <t>+USD/-EUR 1.05772 13-02-24 (10) +68.2</t>
  </si>
  <si>
    <t>10001414</t>
  </si>
  <si>
    <t>+USD/-EUR 1.0625 13-02-24 (12) +70</t>
  </si>
  <si>
    <t>10001411</t>
  </si>
  <si>
    <t>+USD/-EUR 1.07355 13-02-24 (10) +72.5</t>
  </si>
  <si>
    <t>10001409</t>
  </si>
  <si>
    <t>+USD/-EUR 1.08002 13-02-24 (12) +88.2</t>
  </si>
  <si>
    <t>10001408</t>
  </si>
  <si>
    <t>+USD/-EUR 1.1099 13-02-24 (10) +109</t>
  </si>
  <si>
    <t>10001401</t>
  </si>
  <si>
    <t>+USD/-EUR 1.1099 13-02-24 (12) +109</t>
  </si>
  <si>
    <t>10001399</t>
  </si>
  <si>
    <t>10001386</t>
  </si>
  <si>
    <t>10001384</t>
  </si>
  <si>
    <t>+USD/-JPY 135.623 16-01-24 (10) -393.5</t>
  </si>
  <si>
    <t>10001395</t>
  </si>
  <si>
    <t>SW1228__3.2/TELBOR3M_2</t>
  </si>
  <si>
    <t>10000046</t>
  </si>
  <si>
    <t>SW1228__3.205/TELBOR3M</t>
  </si>
  <si>
    <t>10000045</t>
  </si>
  <si>
    <t>SW1228__3.28/TELBOR3M</t>
  </si>
  <si>
    <t>10000044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</si>
  <si>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</si>
  <si>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</si>
  <si>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</si>
  <si>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</si>
  <si>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</si>
  <si>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</si>
  <si>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</si>
  <si>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</si>
  <si>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</si>
  <si>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</si>
  <si>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</si>
  <si>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</si>
  <si>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</si>
  <si>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</si>
  <si>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</si>
  <si>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</si>
  <si>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</si>
  <si>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</si>
  <si>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</si>
  <si>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</si>
  <si>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</si>
  <si>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</si>
  <si>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</si>
  <si>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</si>
  <si>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</si>
  <si>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</si>
  <si>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</si>
  <si>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</si>
  <si>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</si>
  <si>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</si>
  <si>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</si>
  <si>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</si>
  <si>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</si>
  <si>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</si>
  <si>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</si>
  <si>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</si>
  <si>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</si>
  <si>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</si>
  <si>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</si>
  <si>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31112000</t>
  </si>
  <si>
    <t>32610000</t>
  </si>
  <si>
    <t>34510000</t>
  </si>
  <si>
    <t>30310000</t>
  </si>
  <si>
    <t>32010000</t>
  </si>
  <si>
    <t>33810000</t>
  </si>
  <si>
    <t>31110000</t>
  </si>
  <si>
    <t>34610000</t>
  </si>
  <si>
    <t>31710000</t>
  </si>
  <si>
    <t>30710000</t>
  </si>
  <si>
    <t>30210000</t>
  </si>
  <si>
    <t>34710000</t>
  </si>
  <si>
    <t>31410000</t>
  </si>
  <si>
    <t>30910000</t>
  </si>
  <si>
    <t>34010000</t>
  </si>
  <si>
    <t>30810000</t>
  </si>
  <si>
    <t>33820000</t>
  </si>
  <si>
    <t>31720000</t>
  </si>
  <si>
    <t>32020000</t>
  </si>
  <si>
    <t>34020000</t>
  </si>
  <si>
    <t>30820000</t>
  </si>
  <si>
    <t>34520000</t>
  </si>
  <si>
    <t>31120000</t>
  </si>
  <si>
    <t>31220000</t>
  </si>
  <si>
    <t>JP MORGAN</t>
  </si>
  <si>
    <t>31785000</t>
  </si>
  <si>
    <t>32085000</t>
  </si>
  <si>
    <t>30385000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</si>
  <si>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</si>
  <si>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</si>
  <si>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</si>
  <si>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</si>
  <si>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</si>
  <si>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</si>
  <si>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</si>
  <si>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</si>
  <si>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</si>
  <si>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</si>
  <si>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</si>
  <si>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</si>
  <si>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</si>
  <si>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</si>
  <si>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</si>
  <si>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</si>
  <si>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</si>
  <si>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</si>
  <si>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</si>
  <si>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</si>
  <si>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</si>
  <si>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</si>
  <si>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</si>
  <si>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</si>
  <si>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</si>
  <si>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</si>
  <si>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</si>
  <si>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</si>
  <si>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</si>
  <si>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</si>
  <si>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</si>
  <si>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</si>
  <si>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</si>
  <si>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</si>
  <si>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</si>
  <si>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</si>
  <si>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</si>
  <si>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</si>
  <si>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</si>
  <si>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</si>
  <si>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</si>
  <si>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</si>
  <si>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</si>
  <si>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</si>
  <si>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</si>
  <si>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</si>
  <si>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</si>
  <si>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</si>
  <si>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</si>
  <si>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</si>
  <si>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</si>
  <si>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</si>
  <si>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</si>
  <si>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</si>
  <si>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</si>
  <si>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</si>
  <si>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</si>
  <si>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</si>
  <si>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</si>
  <si>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</si>
  <si>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</si>
  <si>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</si>
  <si>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</si>
  <si>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</si>
  <si>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</si>
  <si>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</si>
  <si>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</si>
  <si>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</si>
  <si>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</si>
  <si>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</si>
  <si>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</si>
  <si>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</si>
  <si>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</si>
  <si>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</si>
  <si>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</si>
  <si>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</si>
  <si>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</si>
  <si>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</si>
  <si>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</si>
  <si>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</si>
  <si>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</si>
  <si>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</si>
  <si>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</si>
  <si>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</si>
  <si>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</si>
  <si>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90000180</t>
  </si>
  <si>
    <t>90000150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</si>
  <si>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</si>
  <si>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</si>
  <si>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</si>
  <si>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</si>
  <si>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</si>
  <si>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</si>
  <si>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</si>
  <si>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</si>
  <si>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</si>
  <si>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74006220</t>
  </si>
  <si>
    <t>74106000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</si>
  <si>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</si>
  <si>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</si>
  <si>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</si>
  <si>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</si>
  <si>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</si>
  <si>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</si>
  <si>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</si>
  <si>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</si>
  <si>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</si>
  <si>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</si>
  <si>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</si>
  <si>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</si>
  <si>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</si>
  <si>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</si>
  <si>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</si>
  <si>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</si>
  <si>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</si>
  <si>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</si>
  <si>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</si>
  <si>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90840120</t>
  </si>
  <si>
    <t>14760844</t>
  </si>
  <si>
    <t>14811160</t>
  </si>
  <si>
    <t>90136004</t>
  </si>
  <si>
    <t>8170011</t>
  </si>
  <si>
    <t>8170012</t>
  </si>
  <si>
    <t>8170013</t>
  </si>
  <si>
    <t>8170014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</si>
  <si>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</si>
  <si>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</si>
  <si>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</si>
  <si>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</si>
  <si>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</si>
  <si>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</si>
  <si>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</si>
  <si>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</si>
  <si>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</si>
  <si>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</si>
  <si>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</si>
  <si>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</si>
  <si>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</si>
  <si>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</si>
  <si>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</si>
  <si>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</si>
  <si>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</si>
  <si>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</si>
  <si>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</si>
  <si>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</si>
  <si>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</si>
  <si>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</si>
  <si>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</si>
  <si>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</si>
  <si>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</si>
  <si>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</si>
  <si>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</si>
  <si>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</si>
  <si>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</si>
  <si>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</si>
  <si>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</si>
  <si>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</si>
  <si>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</si>
  <si>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</si>
  <si>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</si>
  <si>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</si>
  <si>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</si>
  <si>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</si>
  <si>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</si>
  <si>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</si>
  <si>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</si>
  <si>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90000110</t>
  </si>
  <si>
    <t>90000111</t>
  </si>
  <si>
    <t>90000112</t>
  </si>
  <si>
    <t>90000113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</si>
  <si>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</si>
  <si>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</si>
  <si>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</si>
  <si>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</si>
  <si>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</si>
  <si>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</si>
  <si>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</si>
  <si>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</si>
  <si>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</si>
  <si>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</si>
  <si>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90000005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</si>
  <si>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</si>
  <si>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</si>
  <si>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</si>
  <si>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</si>
  <si>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</si>
  <si>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</si>
  <si>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</si>
  <si>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</si>
  <si>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</si>
  <si>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</si>
  <si>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</si>
  <si>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</si>
  <si>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</si>
  <si>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</si>
  <si>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</si>
  <si>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</si>
  <si>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</si>
  <si>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</si>
  <si>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</si>
  <si>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</si>
  <si>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</si>
  <si>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</si>
  <si>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</si>
  <si>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</si>
  <si>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95004024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</si>
  <si>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</si>
  <si>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</si>
  <si>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</si>
  <si>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</si>
  <si>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</si>
  <si>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</si>
  <si>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</si>
  <si>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</si>
  <si>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</si>
  <si>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</si>
  <si>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</si>
  <si>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</si>
  <si>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</si>
  <si>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מתחם האלף</t>
  </si>
  <si>
    <t>ראשל"צ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</si>
  <si>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</si>
  <si>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</si>
  <si>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</si>
  <si>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</si>
  <si>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</si>
  <si>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</si>
  <si>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</si>
  <si>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באר טוביה (מרלוג)</t>
  </si>
  <si>
    <t>באר טוביה</t>
  </si>
  <si>
    <t>אגח הפחתת שווי ניירות חסומים</t>
  </si>
  <si>
    <t>259026600</t>
  </si>
  <si>
    <t>מניות הפחתת שווי ניירות חסומים</t>
  </si>
  <si>
    <t>112239100</t>
  </si>
  <si>
    <t>סה"כ מוצרים מובנים</t>
  </si>
  <si>
    <t>סה"כ  פקדונות מעל 3 חודשים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</si>
  <si>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</si>
  <si>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</si>
  <si>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</si>
  <si>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</si>
  <si>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</si>
  <si>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Diversified Financials</t>
  </si>
  <si>
    <t xml:space="preserve"> </t>
  </si>
  <si>
    <t>Silverfort</t>
  </si>
  <si>
    <t xml:space="preserve">        8.39 </t>
  </si>
  <si>
    <t xml:space="preserve">        8.28 </t>
  </si>
  <si>
    <t xml:space="preserve">        7.92 </t>
  </si>
  <si>
    <t xml:space="preserve">        8.38 </t>
  </si>
  <si>
    <t xml:space="preserve">        8.88 </t>
  </si>
  <si>
    <t xml:space="preserve">        9.57 </t>
  </si>
  <si>
    <t xml:space="preserve">        9.99 </t>
  </si>
  <si>
    <t xml:space="preserve">        9.58 </t>
  </si>
  <si>
    <t>Accelmed Growth Partners</t>
  </si>
  <si>
    <t>Arkin Bio Ventures II</t>
  </si>
  <si>
    <t>Fimi Israel Opportunity 6</t>
  </si>
  <si>
    <t>Fortissimo Capital Fund V</t>
  </si>
  <si>
    <t>Greenfield Cobra Investments L.P</t>
  </si>
  <si>
    <t>Greenfield Partners II, L.P</t>
  </si>
  <si>
    <t>JTLV III</t>
  </si>
  <si>
    <t>Kedma Capital Partners III</t>
  </si>
  <si>
    <t>Kedma Capital Partners IV LP</t>
  </si>
  <si>
    <t>Manor Evergreen Investments Fund L.P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</si>
  <si>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</si>
  <si>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</si>
  <si>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</si>
  <si>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</si>
  <si>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Silverfort Co-Investment</t>
  </si>
  <si>
    <t>Stage One IV Annex Fund L.P</t>
  </si>
  <si>
    <t>Stage One S.P.V D.R</t>
  </si>
  <si>
    <t>Stage One S.P.V R.S</t>
  </si>
  <si>
    <t>Stage One Venture Capital Fund IV L.P</t>
  </si>
  <si>
    <t>U.M Accelmed Medical Partners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</si>
  <si>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</si>
  <si>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</si>
  <si>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</si>
  <si>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</si>
  <si>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</si>
  <si>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Arclight Energy Partners Fund VII L.P</t>
  </si>
  <si>
    <t>Ares Capital Europe IV</t>
  </si>
  <si>
    <t>Ares Capital Europe V</t>
  </si>
  <si>
    <t>ARES EUROPEAN CREDIT INVESTMENTS VIII (M) L.P.</t>
  </si>
  <si>
    <t>Ares Private Credit Solutions</t>
  </si>
  <si>
    <t>Ares Private Credit Solutions II</t>
  </si>
  <si>
    <t>Audax Direct Lending Solutions</t>
  </si>
  <si>
    <t>Audax Direct Lending Solutions Fund II B-1</t>
  </si>
  <si>
    <t>AUDAX DLS CO-INVESTMENT FUND 3 L.P.</t>
  </si>
  <si>
    <t>BCP V DEXKO CO-INVEST LP</t>
  </si>
  <si>
    <t>Bessemer Venture Partners XII Institutional L.P</t>
  </si>
  <si>
    <t>Blackstone Real Estate Partners Europe VII SCSp</t>
  </si>
  <si>
    <t>Blackstone Real Estate Partners IX</t>
  </si>
  <si>
    <t>Bluebay Senior Loan Fund I</t>
  </si>
  <si>
    <t>CDR XII</t>
  </si>
  <si>
    <t>Clayton Dubilier and Rice XI L.P</t>
  </si>
  <si>
    <t>Copenhagen infrastructure Energy Transition Fund I</t>
  </si>
  <si>
    <t>Copenhagen Infrastructure Partners IV</t>
  </si>
  <si>
    <t>Court Sqaure Capital Partners V</t>
  </si>
  <si>
    <t>Crescent Direct Lending II</t>
  </si>
  <si>
    <t>Crescent Mezzanine VII</t>
  </si>
  <si>
    <t>CVC Capital Partners IX (A) L.P</t>
  </si>
  <si>
    <t>DIF VII CO-INVEST PROJECT 1 C.V</t>
  </si>
  <si>
    <t>DLF IV Co-invest Vehicle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</si>
  <si>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</si>
  <si>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</si>
  <si>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</si>
  <si>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</si>
  <si>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</si>
  <si>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</si>
  <si>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</si>
  <si>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</si>
  <si>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</si>
  <si>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Infrastrcture Partners V</t>
  </si>
  <si>
    <t>Global Infrastructure Partners Core C L.P</t>
  </si>
  <si>
    <t>Global Infrastructure Partners IV</t>
  </si>
  <si>
    <t>Greenfield Partners FloLIVE Co-Investment</t>
  </si>
  <si>
    <t>ICG Senior Debt Partners Fund 5-A (EUR) SCSp</t>
  </si>
  <si>
    <t>ICG Senior Debt Partners III</t>
  </si>
  <si>
    <t>ICG Senior Debt Partners IV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</si>
  <si>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</si>
  <si>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</si>
  <si>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</si>
  <si>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</si>
  <si>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</si>
  <si>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</si>
  <si>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</si>
  <si>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</si>
  <si>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</si>
  <si>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</si>
  <si>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</si>
  <si>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</si>
  <si>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</si>
  <si>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</si>
  <si>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</si>
  <si>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</si>
  <si>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</si>
  <si>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</si>
  <si>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</si>
  <si>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</si>
  <si>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</si>
  <si>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</si>
  <si>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Secondary Fund VII</t>
  </si>
  <si>
    <t>Permira Credit Solutions III</t>
  </si>
  <si>
    <t>Permira Credit Solutions IV</t>
  </si>
  <si>
    <t>Permira VII</t>
  </si>
  <si>
    <t>Permira VIII - 2 SCSp</t>
  </si>
  <si>
    <t>Proxima Co-Invest L.P</t>
  </si>
  <si>
    <t>Senior Loan Fund II (EUR) SLP</t>
  </si>
  <si>
    <t>Strategic Investors Fund X Cayman LP</t>
  </si>
  <si>
    <t>Thoma Bravo Fund XIV L.P.</t>
  </si>
  <si>
    <t>Tikehau Direct Lending IV</t>
  </si>
  <si>
    <t>Vintage Co-Invest III</t>
  </si>
  <si>
    <t>Vintage Fund of Funds VI (Access, LP)</t>
  </si>
  <si>
    <t>Vintage Growth Fund IV L.P</t>
  </si>
  <si>
    <t>Walton Street Real Estate Debt Fund II</t>
  </si>
  <si>
    <t>Warburg Pincus China-Southeast Asia II, L.P</t>
  </si>
  <si>
    <t>Whitehorse Liquidity Partners IV</t>
  </si>
  <si>
    <t>Whitehorse Liquidity Partners VI</t>
  </si>
  <si>
    <t>Real Estate</t>
  </si>
  <si>
    <t>Capital Goods</t>
  </si>
  <si>
    <t>Automobiles &amp; Components</t>
  </si>
  <si>
    <t>Consumer Durables &amp; Apparel</t>
  </si>
  <si>
    <t>ENERGY</t>
  </si>
  <si>
    <t>UTILITIES</t>
  </si>
  <si>
    <t>Commercial &amp; Professional Services</t>
  </si>
  <si>
    <t>Software &amp; Services</t>
  </si>
  <si>
    <t>TELECOMMUNICATION SERVICES</t>
  </si>
  <si>
    <t>Health Care Equipment &amp; Services</t>
  </si>
  <si>
    <t>Pharmaceuticals &amp; Biotechnology</t>
  </si>
  <si>
    <t>Retailing</t>
  </si>
  <si>
    <t>Technology Hardware &amp; Equipment</t>
  </si>
  <si>
    <t>Transportation</t>
  </si>
  <si>
    <t>קניון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</si>
  <si>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</si>
  <si>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</si>
  <si>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</si>
  <si>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</si>
  <si>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</si>
  <si>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</si>
  <si>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</si>
  <si>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</si>
  <si>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</si>
  <si>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</si>
  <si>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</si>
  <si>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</si>
  <si>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</si>
  <si>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</si>
  <si>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</si>
  <si>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</si>
  <si>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</si>
  <si>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</si>
  <si>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</si>
  <si>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167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</si>
  <si>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</si>
  <si>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</si>
  <si>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</si>
  <si>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</si>
  <si>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</si>
  <si>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</si>
  <si>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</si>
  <si>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171</t>
  </si>
  <si>
    <t>בבטחונות אחרים - גורם 76</t>
  </si>
  <si>
    <t>בבטחונות אחרים - גורם 30</t>
  </si>
  <si>
    <t>בבטחונות אחרים - גורם 47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</si>
  <si>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</si>
  <si>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</si>
  <si>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</si>
  <si>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</si>
  <si>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</si>
  <si>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</si>
  <si>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</si>
  <si>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</si>
  <si>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</si>
  <si>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</si>
  <si>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</si>
  <si>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</si>
  <si>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188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</si>
  <si>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</si>
  <si>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</si>
  <si>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</si>
  <si>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</si>
  <si>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</si>
  <si>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מובטחות בשעבוד כלי רכב - גורם 1</t>
  </si>
  <si>
    <t>בבטחונות אחרים - גורם 191</t>
  </si>
  <si>
    <t>בבטחונות אחרים - גורם 176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</si>
  <si>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</si>
  <si>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</si>
  <si>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</si>
  <si>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</si>
  <si>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</si>
  <si>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</si>
  <si>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</si>
  <si>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</si>
  <si>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</si>
  <si>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</si>
  <si>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</si>
  <si>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</si>
  <si>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</si>
  <si>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</si>
  <si>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</si>
  <si>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</si>
  <si>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</si>
  <si>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</si>
  <si>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</si>
  <si>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</si>
  <si>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</si>
  <si>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</si>
  <si>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</si>
  <si>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</si>
  <si>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</si>
  <si>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</si>
  <si>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גורם 180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</si>
  <si>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</si>
  <si>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</si>
  <si>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</si>
  <si>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</si>
  <si>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</si>
  <si>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</si>
  <si>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</si>
  <si>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</si>
  <si>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</si>
  <si>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</si>
  <si>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</si>
  <si>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</si>
  <si>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</si>
  <si>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</si>
  <si>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</si>
  <si>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</si>
  <si>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</si>
  <si>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</si>
  <si>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</si>
  <si>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גורם 178</t>
  </si>
  <si>
    <t>גורם 148</t>
  </si>
  <si>
    <t>גורם 181</t>
  </si>
  <si>
    <t>גורם 112</t>
  </si>
  <si>
    <t>גורם 153</t>
  </si>
  <si>
    <t>זכאים הלוואות בארץ בגין עמלת up-front</t>
  </si>
  <si>
    <t>חייבים REWIRE 8839</t>
  </si>
  <si>
    <t>זכאים עסקת תענך</t>
  </si>
  <si>
    <t>נדלן דאבל יו אילת</t>
  </si>
  <si>
    <t>זכאים הלוואות חול בגין עמלת upfront</t>
  </si>
  <si>
    <t>חייבים בגין עסקה עתידית SPAC-Byte</t>
  </si>
  <si>
    <t>זכאים הלוואות חול בגין עמלת Upfront GBP</t>
  </si>
  <si>
    <t>זכאים הלוואות בגין עמלת upfront</t>
  </si>
  <si>
    <t>זכאים הלוואות חול בגין עמלת Upfront EUR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</si>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</sst>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Font="1" applyFill="1" applyBorder="1" applyAlignment="1">
      <alignment horizontal="right" vertical="center" wrapText="1" readingOrder="2"/>
    </xf>
    <xf numFmtId="0" fontId="15" fillId="2" borderId="5" xfId="7" applyFont="1" applyFill="1" applyBorder="1" applyAlignment="1">
      <alignment horizontal="right" vertical="center" wrapText="1" indent="1" readingOrder="2"/>
    </xf>
    <xf numFmtId="0" fontId="10" fillId="3" borderId="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43" fontId="6" fillId="0" borderId="23" xfId="13" applyFont="1" applyFill="1" applyBorder="1" applyAlignment="1">
      <alignment horizontal="right"/>
    </xf>
    <xf numFmtId="10" fontId="6" fillId="0" borderId="23" xfId="14" applyNumberFormat="1" applyFont="1" applyFill="1" applyBorder="1" applyAlignment="1">
      <alignment horizontal="center"/>
    </xf>
    <xf numFmtId="2" fontId="6" fillId="0" borderId="23" xfId="7" applyNumberFormat="1" applyFont="1" applyBorder="1" applyAlignment="1">
      <alignment horizontal="right"/>
    </xf>
    <xf numFmtId="167" fontId="6" fillId="0" borderId="23" xfId="7" applyNumberFormat="1" applyFont="1" applyBorder="1" applyAlignment="1">
      <alignment horizontal="center"/>
    </xf>
    <xf numFmtId="0" fontId="26" fillId="0" borderId="20" xfId="0" applyFont="1" applyBorder="1" applyAlignment="1">
      <alignment horizontal="right"/>
    </xf>
    <xf numFmtId="166" fontId="26" fillId="0" borderId="20" xfId="0" applyNumberFormat="1" applyFont="1" applyBorder="1" applyAlignment="1">
      <alignment horizontal="right"/>
    </xf>
    <xf numFmtId="4" fontId="26" fillId="0" borderId="20" xfId="0" applyNumberFormat="1" applyFont="1" applyBorder="1" applyAlignment="1">
      <alignment horizontal="right"/>
    </xf>
    <xf numFmtId="10" fontId="26" fillId="0" borderId="20" xfId="0" applyNumberFormat="1" applyFont="1" applyBorder="1" applyAlignment="1">
      <alignment horizontal="right"/>
    </xf>
    <xf numFmtId="0" fontId="26" fillId="0" borderId="0" xfId="0" applyFont="1" applyAlignment="1">
      <alignment horizontal="right" indent="1"/>
    </xf>
    <xf numFmtId="0" fontId="26" fillId="0" borderId="0" xfId="0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0" fontId="27" fillId="0" borderId="0" xfId="0" applyFont="1" applyAlignment="1">
      <alignment horizontal="right" indent="3"/>
    </xf>
    <xf numFmtId="49" fontId="27" fillId="0" borderId="0" xfId="0" applyNumberFormat="1" applyFont="1" applyAlignment="1">
      <alignment horizontal="right"/>
    </xf>
    <xf numFmtId="166" fontId="27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10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2"/>
    </xf>
    <xf numFmtId="0" fontId="6" fillId="0" borderId="0" xfId="0" applyFont="1" applyAlignment="1">
      <alignment horizontal="right" readingOrder="2"/>
    </xf>
    <xf numFmtId="0" fontId="28" fillId="0" borderId="0" xfId="0" applyFont="1" applyAlignment="1">
      <alignment horizontal="right"/>
    </xf>
    <xf numFmtId="2" fontId="26" fillId="0" borderId="20" xfId="0" applyNumberFormat="1" applyFont="1" applyBorder="1" applyAlignment="1">
      <alignment horizontal="right"/>
    </xf>
    <xf numFmtId="2" fontId="26" fillId="0" borderId="0" xfId="0" applyNumberFormat="1" applyFont="1" applyAlignment="1">
      <alignment horizontal="right"/>
    </xf>
    <xf numFmtId="14" fontId="27" fillId="0" borderId="0" xfId="0" applyNumberFormat="1" applyFont="1" applyAlignment="1">
      <alignment horizontal="right"/>
    </xf>
    <xf numFmtId="2" fontId="27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0" fontId="27" fillId="0" borderId="0" xfId="0" applyFont="1" applyAlignment="1">
      <alignment horizontal="right" indent="4"/>
    </xf>
    <xf numFmtId="0" fontId="30" fillId="0" borderId="0" xfId="0" applyFont="1"/>
    <xf numFmtId="2" fontId="30" fillId="0" borderId="0" xfId="0" applyNumberFormat="1" applyFont="1"/>
    <xf numFmtId="10" fontId="30" fillId="0" borderId="0" xfId="14" applyNumberFormat="1" applyFont="1" applyFill="1"/>
    <xf numFmtId="0" fontId="29" fillId="0" borderId="0" xfId="0" applyFont="1" applyAlignment="1">
      <alignment horizontal="right" readingOrder="2"/>
    </xf>
    <xf numFmtId="0" fontId="32" fillId="0" borderId="0" xfId="0" applyFont="1"/>
    <xf numFmtId="0" fontId="27" fillId="0" borderId="0" xfId="0" applyFont="1" applyAlignment="1">
      <alignment horizontal="right" indent="1"/>
    </xf>
    <xf numFmtId="0" fontId="27" fillId="0" borderId="0" xfId="0" applyFont="1" applyAlignment="1">
      <alignment horizontal="right" indent="5"/>
    </xf>
    <xf numFmtId="0" fontId="26" fillId="0" borderId="21" xfId="0" applyFont="1" applyBorder="1" applyAlignment="1">
      <alignment horizontal="right"/>
    </xf>
    <xf numFmtId="0" fontId="26" fillId="0" borderId="22" xfId="0" applyFont="1" applyBorder="1" applyAlignment="1">
      <alignment horizontal="right" indent="1"/>
    </xf>
    <xf numFmtId="0" fontId="26" fillId="0" borderId="22" xfId="0" applyFont="1" applyBorder="1" applyAlignment="1">
      <alignment horizontal="right" indent="2"/>
    </xf>
    <xf numFmtId="0" fontId="27" fillId="0" borderId="22" xfId="0" applyFont="1" applyBorder="1" applyAlignment="1">
      <alignment horizontal="right" indent="3"/>
    </xf>
    <xf numFmtId="10" fontId="27" fillId="0" borderId="0" xfId="14" applyNumberFormat="1" applyFont="1" applyFill="1" applyAlignment="1">
      <alignment horizontal="right"/>
    </xf>
    <xf numFmtId="10" fontId="31" fillId="0" borderId="0" xfId="0" applyNumberFormat="1" applyFont="1" applyAlignment="1">
      <alignment horizontal="right" vertical="center" readingOrder="1"/>
    </xf>
    <xf numFmtId="10" fontId="26" fillId="0" borderId="0" xfId="14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33" fillId="0" borderId="0" xfId="16" applyFont="1" applyAlignment="1">
      <alignment horizontal="right" indent="1"/>
    </xf>
    <xf numFmtId="43" fontId="0" fillId="0" borderId="0" xfId="13" applyFont="1"/>
    <xf numFmtId="0" fontId="8" fillId="2" borderId="10" xfId="7" applyFont="1" applyFill="1" applyBorder="1" applyAlignment="1">
      <alignment horizontal="center" vertical="center" wrapText="1"/>
    </xf>
    <xf numFmtId="168" fontId="5" fillId="0" borderId="0" xfId="7" applyNumberFormat="1" applyFont="1" applyAlignment="1">
      <alignment horizontal="center"/>
    </xf>
    <xf numFmtId="168" fontId="8" fillId="2" borderId="11" xfId="7" applyNumberFormat="1" applyFont="1" applyFill="1" applyBorder="1" applyAlignment="1">
      <alignment horizontal="center" vertical="center" wrapText="1"/>
    </xf>
    <xf numFmtId="168" fontId="8" fillId="2" borderId="4" xfId="7" applyNumberFormat="1" applyFont="1" applyFill="1" applyBorder="1" applyAlignment="1">
      <alignment horizontal="center" vertical="center" wrapText="1"/>
    </xf>
    <xf numFmtId="168" fontId="7" fillId="0" borderId="0" xfId="7" applyNumberFormat="1" applyFont="1" applyAlignment="1">
      <alignment horizontal="center" vertical="center" wrapText="1"/>
    </xf>
    <xf numFmtId="168" fontId="15" fillId="2" borderId="1" xfId="7" applyNumberFormat="1" applyFont="1" applyFill="1" applyBorder="1" applyAlignment="1">
      <alignment horizontal="center" vertical="center" wrapText="1" readingOrder="2"/>
    </xf>
    <xf numFmtId="168" fontId="9" fillId="0" borderId="0" xfId="7" applyNumberFormat="1" applyFont="1" applyAlignment="1">
      <alignment horizontal="center" wrapText="1"/>
    </xf>
    <xf numFmtId="168" fontId="15" fillId="2" borderId="5" xfId="7" applyNumberFormat="1" applyFont="1" applyFill="1" applyBorder="1" applyAlignment="1">
      <alignment horizontal="center" vertical="center" wrapText="1" readingOrder="2"/>
    </xf>
    <xf numFmtId="168" fontId="3" fillId="0" borderId="0" xfId="11" applyNumberFormat="1" applyFill="1" applyBorder="1" applyAlignment="1" applyProtection="1">
      <alignment horizontal="center" readingOrder="2"/>
    </xf>
    <xf numFmtId="168" fontId="6" fillId="0" borderId="23" xfId="14" applyNumberFormat="1" applyFont="1" applyFill="1" applyBorder="1" applyAlignment="1">
      <alignment horizontal="center"/>
    </xf>
    <xf numFmtId="168" fontId="5" fillId="0" borderId="0" xfId="7" applyNumberFormat="1" applyFont="1" applyAlignment="1">
      <alignment horizontal="right"/>
    </xf>
    <xf numFmtId="168" fontId="16" fillId="0" borderId="0" xfId="7" applyNumberFormat="1" applyFont="1" applyAlignment="1">
      <alignment horizontal="justify" readingOrder="2"/>
    </xf>
    <xf numFmtId="168" fontId="10" fillId="2" borderId="1" xfId="0" applyNumberFormat="1" applyFont="1" applyFill="1" applyBorder="1" applyAlignment="1">
      <alignment horizontal="center" vertical="center" wrapText="1"/>
    </xf>
    <xf numFmtId="168" fontId="10" fillId="2" borderId="2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wrapText="1"/>
    </xf>
    <xf numFmtId="168" fontId="26" fillId="0" borderId="20" xfId="0" applyNumberFormat="1" applyFont="1" applyBorder="1" applyAlignment="1">
      <alignment horizontal="right"/>
    </xf>
    <xf numFmtId="168" fontId="26" fillId="0" borderId="0" xfId="0" applyNumberFormat="1" applyFont="1" applyAlignment="1">
      <alignment horizontal="right"/>
    </xf>
    <xf numFmtId="168" fontId="27" fillId="0" borderId="0" xfId="0" applyNumberFormat="1" applyFont="1" applyAlignment="1">
      <alignment horizontal="right"/>
    </xf>
    <xf numFmtId="168" fontId="27" fillId="0" borderId="0" xfId="0" applyNumberFormat="1" applyFont="1" applyAlignment="1">
      <alignment horizontal="right" indent="2"/>
    </xf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3" fontId="6" fillId="3" borderId="9" xfId="0" applyNumberFormat="1" applyFont="1" applyFill="1" applyBorder="1" applyAlignment="1">
      <alignment horizontal="center" vertical="center" wrapText="1"/>
    </xf>
    <xf numFmtId="168" fontId="27" fillId="0" borderId="0" xfId="0" applyNumberFormat="1" applyFont="1" applyAlignment="1">
      <alignment horizontal="right" indent="3"/>
    </xf>
    <xf numFmtId="168" fontId="2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readingOrder="2"/>
    </xf>
    <xf numFmtId="49" fontId="15" fillId="2" borderId="24" xfId="7" applyNumberFormat="1" applyFont="1" applyFill="1" applyBorder="1" applyAlignment="1">
      <alignment horizontal="center" vertical="center" wrapText="1" readingOrder="2"/>
    </xf>
    <xf numFmtId="0" fontId="6" fillId="2" borderId="25" xfId="0" applyFont="1" applyFill="1" applyBorder="1" applyAlignment="1">
      <alignment horizontal="center" vertical="center" wrapText="1"/>
    </xf>
    <xf numFmtId="168" fontId="10" fillId="2" borderId="7" xfId="0" applyNumberFormat="1" applyFont="1" applyFill="1" applyBorder="1" applyAlignment="1">
      <alignment horizontal="center" vertical="center" wrapText="1"/>
    </xf>
    <xf numFmtId="168" fontId="6" fillId="2" borderId="7" xfId="0" applyNumberFormat="1" applyFont="1" applyFill="1" applyBorder="1" applyAlignment="1">
      <alignment horizontal="center" wrapText="1"/>
    </xf>
    <xf numFmtId="49" fontId="6" fillId="2" borderId="9" xfId="0" applyNumberFormat="1" applyFont="1" applyFill="1" applyBorder="1" applyAlignment="1">
      <alignment horizontal="center" wrapText="1"/>
    </xf>
    <xf numFmtId="168" fontId="6" fillId="2" borderId="2" xfId="0" applyNumberFormat="1" applyFont="1" applyFill="1" applyBorder="1" applyAlignment="1">
      <alignment horizontal="center" vertical="center" wrapText="1"/>
    </xf>
    <xf numFmtId="168" fontId="27" fillId="0" borderId="0" xfId="0" applyNumberFormat="1" applyFont="1" applyAlignment="1">
      <alignment horizontal="right" indent="1"/>
    </xf>
    <xf numFmtId="3" fontId="6" fillId="3" borderId="11" xfId="0" applyNumberFormat="1" applyFont="1" applyFill="1" applyBorder="1" applyAlignment="1">
      <alignment horizontal="center" vertical="center" wrapText="1"/>
    </xf>
    <xf numFmtId="168" fontId="27" fillId="0" borderId="22" xfId="0" applyNumberFormat="1" applyFont="1" applyBorder="1" applyAlignment="1">
      <alignment horizontal="right" indent="2"/>
    </xf>
    <xf numFmtId="168" fontId="27" fillId="0" borderId="22" xfId="0" applyNumberFormat="1" applyFont="1" applyBorder="1" applyAlignment="1">
      <alignment horizontal="right" indent="3"/>
    </xf>
    <xf numFmtId="168" fontId="10" fillId="2" borderId="18" xfId="0" applyNumberFormat="1" applyFont="1" applyFill="1" applyBorder="1" applyAlignment="1">
      <alignment horizontal="center" vertical="center" wrapText="1"/>
    </xf>
    <xf numFmtId="168" fontId="10" fillId="2" borderId="3" xfId="0" applyNumberFormat="1" applyFont="1" applyFill="1" applyBorder="1" applyAlignment="1">
      <alignment horizontal="center" vertical="center" wrapText="1"/>
    </xf>
    <xf numFmtId="168" fontId="27" fillId="0" borderId="0" xfId="14" applyNumberFormat="1" applyFont="1" applyFill="1" applyAlignment="1">
      <alignment horizontal="right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0" fontId="21" fillId="2" borderId="15" xfId="0" applyFont="1" applyFill="1" applyBorder="1" applyAlignment="1">
      <alignment horizontal="center" vertical="center" wrapText="1" readingOrder="2"/>
    </xf>
    <xf numFmtId="0" fontId="17" fillId="0" borderId="16" xfId="0" applyFont="1" applyBorder="1" applyAlignment="1">
      <alignment horizontal="center" readingOrder="2"/>
    </xf>
    <xf numFmtId="0" fontId="17" fillId="0" borderId="17" xfId="0" applyFont="1" applyBorder="1" applyAlignment="1">
      <alignment horizontal="center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21" fillId="2" borderId="17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8" fillId="2" borderId="16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8" fillId="2" borderId="26" xfId="0" applyFont="1" applyFill="1" applyBorder="1" applyAlignment="1">
      <alignment horizontal="center" vertical="center" wrapText="1" readingOrder="2"/>
    </xf>
    <xf numFmtId="0" fontId="8" fillId="2" borderId="27" xfId="0" applyFont="1" applyFill="1" applyBorder="1" applyAlignment="1">
      <alignment horizontal="center" vertical="center" wrapText="1" readingOrder="2"/>
    </xf>
    <xf numFmtId="0" fontId="8" fillId="2" borderId="28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0000000}"/>
    <cellStyle name="Comma 3" xfId="15" xr:uid="{866ABE2E-D97B-41C4-98BB-E75C9E7DF7DE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Normal_גיליון2" xfId="16" xr:uid="{D7B391AE-FCAD-4E0A-A608-9758C933354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6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3DBE90-9E0B-4500-A75C-3C1CC3C66E40}" name="RowTitleRegion1.b1.c4.1" displayName="RowTitleRegion1.b1.c4.1" ref="B1:C4" totalsRowShown="0" headerRowDxfId="641" dataDxfId="640" tableBorderDxfId="639" headerRowCellStyle="Normal_2007-16618" dataCellStyle="Normal_2007-16618">
  <autoFilter ref="B1:C4" xr:uid="{593DBE90-9E0B-4500-A75C-3C1CC3C66E40}">
    <filterColumn colId="0" hiddenButton="1"/>
    <filterColumn colId="1" hiddenButton="1"/>
  </autoFilter>
  <tableColumns count="2">
    <tableColumn id="1" xr3:uid="{011A9ADF-18E0-4A2D-969A-A7F6046EC916}" name="תאריך הדיווח" dataDxfId="638" dataCellStyle="Normal_2007-16618"/>
    <tableColumn id="2" xr3:uid="{A7AF9E86-D68F-4ACE-B3FA-067D47BA7AB3}" name="31/12/2023" dataDxfId="637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65C35B-0BBD-4014-93EE-4BDA2C39D907}" name="TitleRegion1.a5.d63.2" displayName="TitleRegion1.a5.d63.2" ref="A5:D63" totalsRowShown="0">
  <autoFilter ref="A5:D63" xr:uid="{9965C35B-0BBD-4014-93EE-4BDA2C39D907}">
    <filterColumn colId="0" hiddenButton="1"/>
    <filterColumn colId="1" hiddenButton="1"/>
    <filterColumn colId="2" hiddenButton="1"/>
    <filterColumn colId="3" hiddenButton="1"/>
  </autoFilter>
  <tableColumns count="4">
    <tableColumn id="1" xr3:uid="{756CC8E4-D984-4A46-8AC3-76B3AECB84C5}" name="ריק במקור" dataDxfId="636" dataCellStyle="Normal_2007-16618"/>
    <tableColumn id="2" xr3:uid="{F058444E-4480-4E9F-AEC9-4F12C6435996}" name="סכום נכסי ההשקעה:" dataDxfId="635" dataCellStyle="Normal_2007-16618"/>
    <tableColumn id="3" xr3:uid="{4DAFA3E6-71FB-4DD0-BAC3-DD79F9942337}" name="ריק במקור2" dataDxfId="634" dataCellStyle="Normal_2007-16618"/>
    <tableColumn id="4" xr3:uid="{A191C14C-15DD-4C6B-B892-0F874A427B33}" name="ריק במקור3" dataDxfId="633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B3D83CC-C8FE-42F4-89C4-998BECD6F722}" name="RowTitleRegion1.a1.b4.1" displayName="RowTitleRegion1.a1.b4.1" ref="A1:B4" totalsRowShown="0" headerRowDxfId="632" dataDxfId="631" tableBorderDxfId="630" headerRowCellStyle="Normal_2007-16618" dataCellStyle="Normal_2007-16618">
  <autoFilter ref="A1:B4" xr:uid="{0B3D83CC-C8FE-42F4-89C4-998BECD6F722}">
    <filterColumn colId="0" hiddenButton="1"/>
    <filterColumn colId="1" hiddenButton="1"/>
  </autoFilter>
  <tableColumns count="2">
    <tableColumn id="1" xr3:uid="{8F427ECC-A5BB-460D-9E20-F85EB8587A29}" name="תאריך הדיווח" dataDxfId="629" dataCellStyle="Normal_2007-16618"/>
    <tableColumn id="2" xr3:uid="{E9639FB7-A0E5-4317-A32F-B6F019B33E6D}" name="31/12/2023" dataDxfId="628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B341647-1CFF-4F05-B274-2662FA1D88EE}" name="TitleRegion1.a5.k62.1" displayName="TitleRegion1.a5.k62.1" ref="A5:K62" totalsRowShown="0" headerRowDxfId="627" dataDxfId="625" headerRowBorderDxfId="626">
  <autoFilter ref="A5:K62" xr:uid="{CB341647-1CFF-4F05-B274-2662FA1D88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397FDEF-5302-44DE-A8B4-00FA429813DE}" name="שם המנפיק/שם נייר ערך " dataDxfId="624"/>
    <tableColumn id="2" xr3:uid="{A42D88AF-A23C-4EE5-9366-0F0A72867B67}" name="מספר ני&quot;ע" dataDxfId="623"/>
    <tableColumn id="3" xr3:uid="{5F2AE9F1-078C-4716-BA3A-C9FD8E88FCC4}" name="מספר מנפיק" dataDxfId="622"/>
    <tableColumn id="4" xr3:uid="{5E5887B6-8870-4C5E-A9C1-0967377D9106}" name="דירוג" dataDxfId="621"/>
    <tableColumn id="5" xr3:uid="{004DDF21-9E09-40C4-835B-DD1CBC2A15C2}" name="שם מדרג" dataDxfId="620"/>
    <tableColumn id="6" xr3:uid="{E52AC311-1D28-4384-B9E4-B67726C15C10}" name="סוג מטבע" dataDxfId="619"/>
    <tableColumn id="7" xr3:uid="{CD02664F-A1F4-411B-8B1C-DC89B4B7EB5F}" name="שיעור ריבית" dataDxfId="618"/>
    <tableColumn id="8" xr3:uid="{3F5E27CA-7E68-43EF-A042-5DBF9D920B24}" name="תשואה לפידיון" dataDxfId="617"/>
    <tableColumn id="9" xr3:uid="{A10F3328-2516-4D7A-B073-20E4C452BF0B}" name="שווי שוק" dataDxfId="616"/>
    <tableColumn id="10" xr3:uid="{A34A67EB-F4DF-4F34-82B8-78CE4D65931B}" name="שעור מנכסי אפיק ההשקעה" dataDxfId="615"/>
    <tableColumn id="11" xr3:uid="{85DF2E0A-DC03-4247-AACA-096B13E86A3C}" name="שעור מסך נכסי השקעה" dataDxfId="614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7B0139-F9DB-4BD3-B135-9DBDD1791FEB}" name="RowTitleRegion1.a1.b4.1" displayName="RowTitleRegion1.a1.b4.1_" ref="A1:B4" totalsRowShown="0" headerRowDxfId="613" dataDxfId="612" tableBorderDxfId="611" headerRowCellStyle="Normal_2007-16618" dataCellStyle="Normal_2007-16618">
  <autoFilter ref="A1:B4" xr:uid="{007B0139-F9DB-4BD3-B135-9DBDD1791FEB}">
    <filterColumn colId="0" hiddenButton="1"/>
    <filterColumn colId="1" hiddenButton="1"/>
  </autoFilter>
  <tableColumns count="2">
    <tableColumn id="1" xr3:uid="{6E0E3C34-53DE-4414-877D-9B58228C4A03}" name="תאריך הדיווח" dataDxfId="610" dataCellStyle="Normal_2007-16618"/>
    <tableColumn id="2" xr3:uid="{87B113FE-1F4B-4CF5-851A-F49102864BF1}" name="31/12/2023" dataDxfId="609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6819459-00D8-4D67-A2A2-8DE0792ED605}" name="TitleRegion1.a6.q65.1" displayName="TitleRegion1.a6.q65.1" ref="A6:Q65" totalsRowShown="0" headerRowDxfId="608" dataDxfId="606" headerRowBorderDxfId="607" tableBorderDxfId="605">
  <autoFilter ref="A6:Q65" xr:uid="{36819459-00D8-4D67-A2A2-8DE0792ED60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2FEAA7D1-4FAE-4D61-A209-68D2A346436C}" name="שם המנפיק/שם נייר ערך " dataDxfId="604"/>
    <tableColumn id="2" xr3:uid="{D151293B-B64B-419B-8F16-87D66861142A}" name="מספר ני&quot;ע"/>
    <tableColumn id="3" xr3:uid="{EA263E7E-29A8-4A40-81DF-B408D455B934}" name="זירת מסחר"/>
    <tableColumn id="4" xr3:uid="{50987115-529B-463A-AD09-D5C28F1C1EF1}" name="דירוג" dataDxfId="603"/>
    <tableColumn id="5" xr3:uid="{8DC56F5A-EF9C-4A2F-8CFA-4A1E80C9BC7F}" name="שם מדרג" dataDxfId="602"/>
    <tableColumn id="6" xr3:uid="{3D59FDAD-ED7A-4918-8E17-EC63CE34B4C1}" name="תאריך רכישה" dataDxfId="601"/>
    <tableColumn id="7" xr3:uid="{3E021179-144B-4BD6-9A98-64A535152182}" name="מח&quot;מ" dataDxfId="600"/>
    <tableColumn id="8" xr3:uid="{76274470-7BC6-4CFA-93D6-682B2102879F}" name="סוג מטבע" dataDxfId="599"/>
    <tableColumn id="9" xr3:uid="{5DDBC911-CB1E-448E-A210-96596A370FB4}" name="שיעור ריבית" dataDxfId="598"/>
    <tableColumn id="10" xr3:uid="{682FDE48-E2E7-4B6D-929A-643357963370}" name="תשואה לפידיון" dataDxfId="597"/>
    <tableColumn id="11" xr3:uid="{B41035F2-85AD-47BB-B2B9-E7FFD8D1B321}" name="ערך נקוב****" dataDxfId="596"/>
    <tableColumn id="12" xr3:uid="{2454F8BC-1D77-4DC4-B15A-636E776AC5B6}" name="שער***" dataDxfId="595"/>
    <tableColumn id="13" xr3:uid="{7D23C76B-3838-4927-97F6-E54FBB8F353A}" name="פדיון/ ריבית/ דיבידנד לקבל*****  " dataDxfId="594"/>
    <tableColumn id="14" xr3:uid="{3FC81836-16EF-4F68-A634-A82166F611D5}" name="שווי שוק" dataDxfId="593"/>
    <tableColumn id="15" xr3:uid="{FDB7B287-6386-4118-9C8A-3222A02B152F}" name="שעור מערך נקוב**** מונפק" dataDxfId="592"/>
    <tableColumn id="16" xr3:uid="{0CCFCA79-9334-4011-9CE1-48281B1B238B}" name="שעור מנכסי אפיק ההשקעה" dataDxfId="591"/>
    <tableColumn id="17" xr3:uid="{5A27299B-DA96-492B-AC96-A8022B2B3900}" name="שעור מסך נכסי השקעה**" dataDxfId="590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71C9630-BFDE-43C9-AD9D-0589046E60E4}" name="RowTitleRegion1.a1.b4.1" displayName="_RowTitleRegion1.a1.b4.1" ref="A1:B4" totalsRowShown="0" headerRowDxfId="589" dataDxfId="588" tableBorderDxfId="587" headerRowCellStyle="Normal_2007-16618" dataCellStyle="Normal_2007-16618">
  <autoFilter ref="A1:B4" xr:uid="{871C9630-BFDE-43C9-AD9D-0589046E60E4}">
    <filterColumn colId="0" hiddenButton="1"/>
    <filterColumn colId="1" hiddenButton="1"/>
  </autoFilter>
  <tableColumns count="2">
    <tableColumn id="1" xr3:uid="{904C5EFA-AFE2-4806-86B7-6753086B22EB}" name="תאריך הדיווח" dataDxfId="586" dataCellStyle="Normal_2007-16618"/>
    <tableColumn id="2" xr3:uid="{AF314D18-E5BF-4310-9C2E-D6443787A884}" name="31/12/2023" dataDxfId="585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3BE1693-ECFD-43ED-BCB5-D8BD12FD0D93}" name="TitleRegion1.a6.s13.1" displayName="TitleRegion1.a6.s13.1" ref="A6:S13" totalsRowShown="0" headerRowDxfId="584" dataDxfId="582" headerRowBorderDxfId="583" tableBorderDxfId="581">
  <autoFilter ref="A6:S13" xr:uid="{53BE1693-ECFD-43ED-BCB5-D8BD12FD0D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D686472C-4967-41CF-AA35-C622EF09DBDD}" name="שם המנפיק/שם נייר ערך " dataDxfId="580"/>
    <tableColumn id="2" xr3:uid="{7487A8FA-E85B-4408-B8EE-A25B5A094CA4}" name="מספר ני&quot;ע" dataDxfId="579"/>
    <tableColumn id="3" xr3:uid="{5AA074F1-928A-49A4-BFE3-9A64D3AF7D6A}" name="זירת מסחר" dataDxfId="578"/>
    <tableColumn id="4" xr3:uid="{CE1941C1-C719-46E3-A585-F6A328146B2C}" name="ספק מידע" dataDxfId="577"/>
    <tableColumn id="5" xr3:uid="{C24AC2D3-7BBF-4491-8170-012887C8A12D}" name="מספר מנפיק" dataDxfId="576"/>
    <tableColumn id="6" xr3:uid="{1F1F1A6B-34CD-45D7-A657-28C38811ECA6}" name="ענף מסחר" dataDxfId="575"/>
    <tableColumn id="7" xr3:uid="{7683E8AE-D864-4AFC-AC11-CE55B7663319}" name="דירוג" dataDxfId="574"/>
    <tableColumn id="8" xr3:uid="{984EEA34-F8CB-4E14-AB7E-79AD758122E3}" name="שם מדרג" dataDxfId="573"/>
    <tableColumn id="9" xr3:uid="{A4EE81EB-5572-4F3B-AFD0-889049BC1CF2}" name="תאריך רכישה" dataDxfId="572"/>
    <tableColumn id="10" xr3:uid="{F1C24511-35F3-4ED1-9530-38BAC8DBCC69}" name="מח&quot;מ" dataDxfId="571"/>
    <tableColumn id="11" xr3:uid="{E820738E-403C-4E75-9298-C1C16A7231D1}" name="סוג מטבע" dataDxfId="570"/>
    <tableColumn id="12" xr3:uid="{B41EF2D8-0CFC-4A97-BFB2-44A9BD354E72}" name="שיעור ריבית" dataDxfId="569"/>
    <tableColumn id="13" xr3:uid="{C197CA90-A656-464E-BC53-FE3A8E5D342B}" name="תשואה לפידיון" dataDxfId="568"/>
    <tableColumn id="14" xr3:uid="{B16AE935-68AD-42B9-9347-C5C46197A4AA}" name="ערך נקוב****" dataDxfId="567"/>
    <tableColumn id="15" xr3:uid="{B1445B70-25B6-4C0D-9174-F9B429E5E33A}" name="שער***" dataDxfId="566"/>
    <tableColumn id="16" xr3:uid="{3CA03B8E-C854-49AE-A005-F8A4DD7BE38C}" name="שווי שוק" dataDxfId="565"/>
    <tableColumn id="17" xr3:uid="{D73A6767-D982-4544-B7F0-B317BFC0F8A2}" name="שעור מערך נקוב מונפק" dataDxfId="564"/>
    <tableColumn id="18" xr3:uid="{180FD326-9D89-429C-B320-E6D9F7934291}" name="שעור מנכסי אפיק ההשקעה" dataDxfId="563"/>
    <tableColumn id="19" xr3:uid="{244F72C1-87E7-4D36-AD58-603D5C6948C4}" name="שעור מסך נכסי השקעה**" dataDxfId="56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37BD79C-7F7B-4A83-9901-78CA4B171A11}" name="RowTitleRegion1.a1.b4.1" displayName="_RowTitleRegion1.a1.b4.1_1" ref="A1:B4" totalsRowShown="0" headerRowDxfId="561" dataDxfId="560" tableBorderDxfId="559" headerRowCellStyle="Normal_2007-16618" dataCellStyle="Normal_2007-16618">
  <autoFilter ref="A1:B4" xr:uid="{A37BD79C-7F7B-4A83-9901-78CA4B171A11}">
    <filterColumn colId="0" hiddenButton="1"/>
    <filterColumn colId="1" hiddenButton="1"/>
  </autoFilter>
  <tableColumns count="2">
    <tableColumn id="1" xr3:uid="{C2870E23-5830-41EA-88BA-B4AA1972ACCC}" name="תאריך הדיווח" dataDxfId="558" dataCellStyle="Normal_2007-16618"/>
    <tableColumn id="2" xr3:uid="{B6BA3F32-5708-4C71-B121-CD663B6975AF}" name="31/12/2023" dataDxfId="557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9CE245D-A557-49DB-9392-817B49E4A93A}" name="TitleRegion1.a6.t320.1" displayName="TitleRegion1.a6.t320.1" ref="A6:T320" totalsRowShown="0" headerRowDxfId="556" dataDxfId="554" headerRowBorderDxfId="555" tableBorderDxfId="553">
  <autoFilter ref="A6:T320" xr:uid="{59CE245D-A557-49DB-9392-817B49E4A9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50F50E5D-AA4C-4B73-8011-E25F9B6E8FA9}" name="שם המנפיק/שם נייר ערך " dataDxfId="552"/>
    <tableColumn id="2" xr3:uid="{6D1943CD-7374-4355-9C73-56371109728F}" name="מספר ני&quot;ע" dataDxfId="551"/>
    <tableColumn id="3" xr3:uid="{66D28A20-84E6-4CFC-AEE9-D35FEF00203E}" name="זירת מסחר" dataDxfId="550"/>
    <tableColumn id="4" xr3:uid="{DADF06BB-7E55-400C-B6BB-C83A0AAE8661}" name="ספק מידע" dataDxfId="549"/>
    <tableColumn id="5" xr3:uid="{3E165175-740C-41C3-A268-9F8B1EBC1111}" name="מספר מנפיק" dataDxfId="548"/>
    <tableColumn id="6" xr3:uid="{8FAA4E6D-B610-4F63-A672-AC33D48EC250}" name="ענף מסחר" dataDxfId="547"/>
    <tableColumn id="7" xr3:uid="{4CF8BC34-573A-4BBB-B4AF-4BB55466C878}" name="דירוג" dataDxfId="546"/>
    <tableColumn id="8" xr3:uid="{7156A8C4-79E3-4B9C-ACAA-0B05C32F40DE}" name="שם מדרג" dataDxfId="545"/>
    <tableColumn id="9" xr3:uid="{03D58AB1-ED1E-4F9E-A581-94FBA62C8C5E}" name="תאריך רכישה" dataDxfId="544"/>
    <tableColumn id="10" xr3:uid="{181971AB-796E-48C8-B656-9190921E5154}" name="מח&quot;מ" dataDxfId="543"/>
    <tableColumn id="11" xr3:uid="{22C189B6-5CED-421E-8D4C-222BA3F806BD}" name="סוג מטבע" dataDxfId="542"/>
    <tableColumn id="12" xr3:uid="{8ADD3B74-008F-4FD3-8E7B-1F5D6ED90011}" name="שיעור ריבית" dataDxfId="541"/>
    <tableColumn id="13" xr3:uid="{216E7C73-3276-46B1-8EDC-8AB1145FD408}" name="תשואה לפידיון" dataDxfId="540"/>
    <tableColumn id="14" xr3:uid="{63F7C8A5-16B6-4A52-BD34-5BE8713A28B5}" name="ערך נקוב****" dataDxfId="539"/>
    <tableColumn id="15" xr3:uid="{B8196B10-8353-4A51-AED7-780881EBF1DF}" name="שער***" dataDxfId="538"/>
    <tableColumn id="16" xr3:uid="{3DAE6609-620D-48ED-82CB-DEEE07C3D251}" name="פדיון/ ריבית/ דיבידנד לקבל*****  " dataDxfId="537"/>
    <tableColumn id="17" xr3:uid="{C794CD30-8CCC-4461-878C-F73A581050FF}" name="שווי שוק" dataDxfId="536"/>
    <tableColumn id="18" xr3:uid="{52270389-CFD6-47E8-A04E-DD63050D7E7E}" name="שעור מערך נקוב מונפק" dataDxfId="535"/>
    <tableColumn id="19" xr3:uid="{C6652CCA-F404-413E-A4F0-48DB0F2F857B}" name="שעור מנכסי אפיק ההשקעה" dataDxfId="534"/>
    <tableColumn id="20" xr3:uid="{9CE92EE5-1D97-4F0E-ADB9-CF072B5CDFEC}" name="שעור מסך נכסי השקעה**" dataDxfId="533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8673988-C5D0-4C5D-BCD2-493347F58A8B}" name="RowTitleRegion1.a1.b4.1" displayName="_RowTitleRegion1.a1.b4.1_2" ref="A1:B4" totalsRowShown="0" headerRowDxfId="532" dataDxfId="531" tableBorderDxfId="530" headerRowCellStyle="Normal_2007-16618" dataCellStyle="Normal_2007-16618">
  <autoFilter ref="A1:B4" xr:uid="{C8673988-C5D0-4C5D-BCD2-493347F58A8B}">
    <filterColumn colId="0" hiddenButton="1"/>
    <filterColumn colId="1" hiddenButton="1"/>
  </autoFilter>
  <tableColumns count="2">
    <tableColumn id="1" xr3:uid="{9F324AE7-CBAC-4268-BBC5-119BF22FE512}" name="תאריך הדיווח" dataDxfId="529" dataCellStyle="Normal_2007-16618"/>
    <tableColumn id="2" xr3:uid="{27DAAF29-5F3A-40A2-8516-5671055C01CA}" name="31/12/2023" dataDxfId="528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5BCD7EA-CEBD-4EA6-B834-CD6B81179A59}" name="TitleRegion1.a6.n266.1" displayName="TitleRegion1.a6.n266.1" ref="A6:N266" totalsRowShown="0" headerRowDxfId="527" dataDxfId="525" headerRowBorderDxfId="526" tableBorderDxfId="524">
  <autoFilter ref="A6:N266" xr:uid="{65BCD7EA-CEBD-4EA6-B834-CD6B81179A5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23CD119-3C45-49C5-A030-122E3A5F12A7}" name="שם המנפיק/שם נייר ערך " dataDxfId="523"/>
    <tableColumn id="2" xr3:uid="{2D21271D-77E6-470A-ADAA-4F34297E2D05}" name="מספר ני&quot;ע" dataDxfId="522"/>
    <tableColumn id="3" xr3:uid="{9CEBA673-50EF-4DB2-BFAA-68638656F583}" name="זירת מסחר" dataDxfId="521"/>
    <tableColumn id="4" xr3:uid="{9C213496-89A5-4753-AF4E-050D32CC8D0B}" name="ספק מידע" dataDxfId="520"/>
    <tableColumn id="5" xr3:uid="{80090F25-053C-4D0B-A318-70B1A8C83ECC}" name="מספר מנפיק" dataDxfId="519"/>
    <tableColumn id="6" xr3:uid="{91399B53-3451-469E-A940-F95B517F6D4A}" name="ענף מסחר" dataDxfId="518"/>
    <tableColumn id="7" xr3:uid="{CAB8B3E7-A899-4EF5-857E-0D96682936A1}" name="סוג מטבע" dataDxfId="517"/>
    <tableColumn id="8" xr3:uid="{9CE836B1-880E-4005-A94F-A652994C23BA}" name="ערך נקוב****" dataDxfId="516"/>
    <tableColumn id="9" xr3:uid="{A184E5B2-3ECD-462C-B3B1-61F072990821}" name="שער***" dataDxfId="515"/>
    <tableColumn id="10" xr3:uid="{84364E9E-BC88-4023-B3A0-C62E8D76354F}" name="פדיון/ ריבית/ דיבידנד לקבל*****  " dataDxfId="514"/>
    <tableColumn id="11" xr3:uid="{391D5707-77DE-478B-BCCF-AD891B4A4AC9}" name="שווי שוק" dataDxfId="513"/>
    <tableColumn id="12" xr3:uid="{1F68B889-A200-4B49-BDF6-470D47D07CD9}" name="שעור מערך נקוב מונפק" dataDxfId="512"/>
    <tableColumn id="13" xr3:uid="{E507D375-98F9-40DA-A099-9029EAD26E3A}" name="שעור מנכסי אפיק ההשקעה" dataDxfId="511"/>
    <tableColumn id="14" xr3:uid="{C93220DF-CE39-40AD-AA4A-EF735F097632}" name="שעור מסך נכסי השקעה**" dataDxfId="510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D845B4A-6491-48AC-87A6-C994D276A66B}" name="RowTitleRegion1.a1.b4.1" displayName="_RowTitleRegion1.a1.b4.1_3" ref="A1:B4" totalsRowShown="0" headerRowDxfId="509" dataDxfId="508" tableBorderDxfId="507" headerRowCellStyle="Normal_2007-16618" dataCellStyle="Normal_2007-16618">
  <autoFilter ref="A1:B4" xr:uid="{2D845B4A-6491-48AC-87A6-C994D276A66B}">
    <filterColumn colId="0" hiddenButton="1"/>
    <filterColumn colId="1" hiddenButton="1"/>
  </autoFilter>
  <tableColumns count="2">
    <tableColumn id="1" xr3:uid="{32A6FD5A-E4D6-49B1-9088-7CD77FF4DA85}" name="תאריך הדיווח" dataDxfId="506" dataCellStyle="Normal_2007-16618"/>
    <tableColumn id="2" xr3:uid="{B13F6462-B9BD-4D7B-B9B2-5CB6A27564E5}" name="31/12/2023" dataDxfId="505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E9134DE-EA3B-4C19-8772-52DA918E9D28}" name="TitleRegion1.a6.m81.1" displayName="TitleRegion1.a6.m81.1" ref="A6:M81" totalsRowShown="0" headerRowDxfId="504" dataDxfId="502" headerRowBorderDxfId="503" tableBorderDxfId="501">
  <autoFilter ref="A6:M81" xr:uid="{CE9134DE-EA3B-4C19-8772-52DA918E9D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D65376-1F82-4523-A57A-9E3CEC5E9336}" name="שם המנפיק/שם נייר ערך " dataDxfId="500"/>
    <tableColumn id="2" xr3:uid="{C88EA6AE-F6AF-4059-9071-847625E81D06}" name="מספר ני&quot;ע" dataDxfId="499"/>
    <tableColumn id="3" xr3:uid="{227D88E4-9307-4144-A002-BD9E128BD0E7}" name="זירת מסחר" dataDxfId="498"/>
    <tableColumn id="4" xr3:uid="{325F1D59-D779-4223-BFBB-00926D09CEED}" name="מספר מנפיק" dataDxfId="497"/>
    <tableColumn id="5" xr3:uid="{061CFB02-1E49-4B5E-A778-0E1E41E9B70A}" name="ענף מסחר" dataDxfId="496"/>
    <tableColumn id="6" xr3:uid="{8DB157D0-C2A1-4782-BD3F-8A6EC92E9C49}" name="סוג מטבע" dataDxfId="495"/>
    <tableColumn id="7" xr3:uid="{8C64B8D8-BB3B-499B-887B-E4CE8EDD39D9}" name="ערך נקוב****" dataDxfId="494"/>
    <tableColumn id="8" xr3:uid="{F84AB1A0-1962-463D-8312-0250CC9E8D54}" name="שער***" dataDxfId="493"/>
    <tableColumn id="9" xr3:uid="{B41967CA-7205-4395-8737-5E60F55F22F9}" name="פדיון/ ריבית/ דיבידנד לקבל*****  " dataDxfId="492"/>
    <tableColumn id="10" xr3:uid="{B068F33B-47D7-40C4-B9D0-F5CB9DB0471B}" name="שווי שוק" dataDxfId="491"/>
    <tableColumn id="11" xr3:uid="{A79672AC-4CC3-49A3-AE17-3A63055A5B3C}" name="שעור מערך נקוב מונפק" dataDxfId="490"/>
    <tableColumn id="12" xr3:uid="{A492A9B1-FBEB-4C47-B077-15F6366AB472}" name="שעור מנכסי אפיק ההשקעה" dataDxfId="489"/>
    <tableColumn id="13" xr3:uid="{12C3140E-0656-49B0-95FB-D531D19F0392}" name="שעור מסך נכסי השקעה**" dataDxfId="488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61E94EE-5904-48A6-B52A-FE8A000D30C5}" name="RowTitleRegion1.a1.b4.1" displayName="_RowTitleRegion1.a1.b4.1_4" ref="A1:B4" totalsRowShown="0" headerRowDxfId="487" dataDxfId="486" tableBorderDxfId="485" headerRowCellStyle="Normal_2007-16618" dataCellStyle="Normal_2007-16618">
  <autoFilter ref="A1:B4" xr:uid="{461E94EE-5904-48A6-B52A-FE8A000D30C5}">
    <filterColumn colId="0" hiddenButton="1"/>
    <filterColumn colId="1" hiddenButton="1"/>
  </autoFilter>
  <tableColumns count="2">
    <tableColumn id="1" xr3:uid="{AEE7EB99-5DAB-4A21-9846-CBC8CB3F35CE}" name="תאריך הדיווח" dataDxfId="484" dataCellStyle="Normal_2007-16618"/>
    <tableColumn id="2" xr3:uid="{AF75AAA9-BE20-46B8-A3AC-9C512DAB6CFA}" name="31/12/2023" dataDxfId="483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4530C7E-E4CE-4047-8444-0A2F809D1685}" name="TitleRegion1.a6.n30.1" displayName="TitleRegion1.a6.n30.1" ref="A6:N30" totalsRowShown="0" headerRowDxfId="482" dataDxfId="480" headerRowBorderDxfId="481" tableBorderDxfId="479">
  <autoFilter ref="A6:N30" xr:uid="{24530C7E-E4CE-4047-8444-0A2F809D16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603CE1C-B18B-4653-AA72-839329C9A653}" name="שם המנפיק/שם נייר ערך " dataDxfId="478"/>
    <tableColumn id="2" xr3:uid="{A9236BCC-A033-4C31-8E8A-16F38A2E392E}" name="מספר ני&quot;ע" dataDxfId="477"/>
    <tableColumn id="3" xr3:uid="{3D7A67A8-E15E-44DB-B4D0-05E5443B3BC8}" name="זירת מסחר" dataDxfId="476"/>
    <tableColumn id="4" xr3:uid="{2C5EBB42-40E1-47BE-B71C-AB9618BC8FB1}" name="מספר מנפיק" dataDxfId="475"/>
    <tableColumn id="5" xr3:uid="{C30FE0B0-A674-4783-99AA-8DC40D1E2616}" name="ענף מסחר" dataDxfId="474"/>
    <tableColumn id="6" xr3:uid="{64429FE7-8BB2-4CE8-9196-839382E750A8}" name="דירוג" dataDxfId="473"/>
    <tableColumn id="7" xr3:uid="{D2E6455B-8C13-477B-B9B6-2573A8C72AF5}" name="שם מדרג" dataDxfId="472"/>
    <tableColumn id="8" xr3:uid="{AD49647A-1530-466E-AA24-7714B0097DFD}" name="סוג מטבע" dataDxfId="471"/>
    <tableColumn id="9" xr3:uid="{4B12CDAB-2F96-4BE7-8F2B-3091F12F3C73}" name="ערך נקוב****" dataDxfId="470"/>
    <tableColumn id="10" xr3:uid="{47457735-085C-4EE9-91AF-8BBB1C635C04}" name="שער***" dataDxfId="469"/>
    <tableColumn id="11" xr3:uid="{BDC6F9F2-E486-4AAE-82A0-A94BDC5EBF5A}" name="שווי שוק" dataDxfId="468"/>
    <tableColumn id="12" xr3:uid="{4AEC0CE3-21AA-4093-AAA4-3BD922A1D920}" name="שעור מערך נקוב מונפק" dataDxfId="467"/>
    <tableColumn id="13" xr3:uid="{33A1A204-278B-4EC9-82C7-7BD53D1BD6F8}" name="שעור מנכסי אפיק ההשקעה" dataDxfId="466"/>
    <tableColumn id="14" xr3:uid="{CB8892CC-9629-4003-86EF-A60337A6101F}" name="שעור מסך נכסי השקעה**" dataDxfId="465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CB0D3B7-DB7B-4753-8B54-96E2DBFA3A92}" name="RowTitleRegion1.a1.b4.1" displayName="_RowTitleRegion1.a1.b4.1_5" ref="A1:B4" totalsRowShown="0" headerRowDxfId="464" dataDxfId="463" tableBorderDxfId="462" headerRowCellStyle="Normal_2007-16618" dataCellStyle="Normal_2007-16618">
  <autoFilter ref="A1:B4" xr:uid="{2CB0D3B7-DB7B-4753-8B54-96E2DBFA3A92}">
    <filterColumn colId="0" hiddenButton="1"/>
    <filterColumn colId="1" hiddenButton="1"/>
  </autoFilter>
  <tableColumns count="2">
    <tableColumn id="1" xr3:uid="{2A12ECB8-FCEA-4521-8AAC-9FC475F3D861}" name="תאריך הדיווח" dataDxfId="461" dataCellStyle="Normal_2007-16618"/>
    <tableColumn id="2" xr3:uid="{7DC45D17-6F00-4211-9B95-DC6F209AEE1D}" name="31/12/2023" dataDxfId="460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D75237A-2341-4BBF-A3CD-405780A7C146}" name="TitleRegion1.a6.k27.1" displayName="TitleRegion1.a6.k27.1" ref="A6:K27" totalsRowShown="0" headerRowDxfId="459" dataDxfId="457" headerRowBorderDxfId="458" tableBorderDxfId="456">
  <autoFilter ref="A6:K27" xr:uid="{DD75237A-2341-4BBF-A3CD-405780A7C14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57AC167-5972-4846-86D7-5C244607E2A5}" name="שם המנפיק/שם נייר ערך" dataDxfId="455"/>
    <tableColumn id="2" xr3:uid="{93B5B09C-13E8-4F33-AF84-4F4831980F02}" name="מספר ני&quot;ע" dataDxfId="454"/>
    <tableColumn id="3" xr3:uid="{7303E5E2-E559-4398-ADBD-0C5DCAB1FB89}" name="זירת מסחר" dataDxfId="453"/>
    <tableColumn id="4" xr3:uid="{4A36FB99-5488-4F71-9451-F7CA67901DD3}" name="ענף מסחר" dataDxfId="452"/>
    <tableColumn id="5" xr3:uid="{9DFAF358-7B30-41D6-BC11-174DE2C75AD9}" name="סוג מטבע" dataDxfId="451"/>
    <tableColumn id="6" xr3:uid="{CF3EA1AF-D98C-40DE-816F-0512020B312A}" name="ערך נקוב****" dataDxfId="450"/>
    <tableColumn id="7" xr3:uid="{F0536CAC-2AE4-4ED1-A362-6CA983425DAE}" name="שער***" dataDxfId="449"/>
    <tableColumn id="8" xr3:uid="{06C8A1D0-2939-4DAD-9368-D9FD1DD3602D}" name="שווי שוק" dataDxfId="448"/>
    <tableColumn id="9" xr3:uid="{6879839F-5417-4406-BB4F-70892EAAD426}" name="שעור מערך נקוב מונפק" dataDxfId="447"/>
    <tableColumn id="10" xr3:uid="{10EDBC58-CAB4-456D-B2FA-E5B14899C9E7}" name="שעור מנכסי אפיק ההשקעה" dataDxfId="446"/>
    <tableColumn id="11" xr3:uid="{7D17B946-31CF-46DA-8799-A5F59A2086FD}" name="שעור מסך נכסי השקעה**" dataDxfId="445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C6B0062-67C1-4DEB-A8F6-AA5E51872A27}" name="RowTitleRegion1.a1.b4.1" displayName="_RowTitleRegion1.a1.b4.1_6" ref="A1:B4" totalsRowShown="0" headerRowDxfId="444" dataDxfId="443" tableBorderDxfId="442" headerRowCellStyle="Normal_2007-16618" dataCellStyle="Normal_2007-16618">
  <autoFilter ref="A1:B4" xr:uid="{5C6B0062-67C1-4DEB-A8F6-AA5E51872A27}">
    <filterColumn colId="0" hiddenButton="1"/>
    <filterColumn colId="1" hiddenButton="1"/>
  </autoFilter>
  <tableColumns count="2">
    <tableColumn id="1" xr3:uid="{9DA9F10C-0743-4265-81EA-CD030F276FAF}" name="תאריך הדיווח" dataDxfId="441" dataCellStyle="Normal_2007-16618"/>
    <tableColumn id="2" xr3:uid="{6F3BB7C3-CE2F-41DE-AE79-0BE7DB97F8A5}" name="31/12/2023" dataDxfId="440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FBCC2BF-B4AB-44ED-86BA-3F0D82F0267B}" name="TitleRegion1.a6.k25.1" displayName="TitleRegion1.a6.k25.1" ref="A6:K25" totalsRowShown="0" headerRowDxfId="439" dataDxfId="437" headerRowBorderDxfId="438" tableBorderDxfId="436">
  <autoFilter ref="A6:K25" xr:uid="{7FBCC2BF-B4AB-44ED-86BA-3F0D82F026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18BCB81-96AA-46F4-8009-C7F59FCB8A9B}" name="שם המנפיק/שם נייר ערך" dataDxfId="435"/>
    <tableColumn id="2" xr3:uid="{CBB48CA8-A7A1-4136-B787-632C2B960986}" name="מספר ני&quot;ע" dataDxfId="434"/>
    <tableColumn id="3" xr3:uid="{F4AD7CDA-981C-4754-B099-5E92B450D855}" name="זירת מסחר" dataDxfId="433"/>
    <tableColumn id="4" xr3:uid="{D69A100A-BCD7-4602-9121-7B2EAB426D7F}" name="ענף מסחר" dataDxfId="432"/>
    <tableColumn id="5" xr3:uid="{64B1E455-C91F-4861-A207-2D069E8639E0}" name="סוג מטבע" dataDxfId="431"/>
    <tableColumn id="6" xr3:uid="{0942294C-8DE1-4AFF-BE42-D3FC48843071}" name="ערך נקוב****" dataDxfId="430"/>
    <tableColumn id="7" xr3:uid="{F4449331-61B8-4AD2-B547-930D5D8B5B0D}" name="שער***" dataDxfId="429"/>
    <tableColumn id="8" xr3:uid="{D6336C42-E19B-4CEF-94B3-05DE67CA9C76}" name="שווי שוק" dataDxfId="428"/>
    <tableColumn id="9" xr3:uid="{23B158F3-68AF-490B-994D-BEFED51D5D1D}" name="שעור מערך נקוב מונפק" dataDxfId="427"/>
    <tableColumn id="10" xr3:uid="{E529F6AE-EFA9-4547-B735-F642769CF49E}" name="שעור מנכסי אפיק ההשקעה" dataDxfId="426"/>
    <tableColumn id="11" xr3:uid="{403D4BDC-8861-49C5-B785-BC9AFC650FA1}" name="שעור מסך נכסי השקעה**" dataDxfId="425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9D4084E-098F-422B-86F0-3F9BA41832AD}" name="RowTitleRegion1.a1.b4.1" displayName="_RowTitleRegion1.a1.b4.1_7" ref="A1:B4" totalsRowShown="0" headerRowDxfId="424" dataDxfId="423" tableBorderDxfId="422" headerRowCellStyle="Normal_2007-16618" dataCellStyle="Normal_2007-16618">
  <autoFilter ref="A1:B4" xr:uid="{49D4084E-098F-422B-86F0-3F9BA41832AD}">
    <filterColumn colId="0" hiddenButton="1"/>
    <filterColumn colId="1" hiddenButton="1"/>
  </autoFilter>
  <tableColumns count="2">
    <tableColumn id="1" xr3:uid="{B2713D57-2071-4240-833E-0785BB42CC8A}" name="תאריך הדיווח" dataDxfId="421" dataCellStyle="Normal_2007-16618"/>
    <tableColumn id="2" xr3:uid="{B0510F11-5D41-4194-A0D3-99CF876A575E}" name="31/12/2023" dataDxfId="420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19ACC2E-5FC5-4117-B9D5-A77D2D4F7CED}" name="TitleRegion1.a6.j24.1" displayName="TitleRegion1.a6.j24.1" ref="A6:J24" totalsRowShown="0" headerRowDxfId="419" dataDxfId="417" headerRowBorderDxfId="418" tableBorderDxfId="416">
  <autoFilter ref="A6:J24" xr:uid="{419ACC2E-5FC5-4117-B9D5-A77D2D4F7C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A342017-0438-4EBD-B15A-1F293EDD2C93}" name="שם המנפיק/שם נייר ערך" dataDxfId="415"/>
    <tableColumn id="2" xr3:uid="{F070F10A-8E73-45FB-880D-6E9DD2CF86C4}" name="מספר ני&quot;ע" dataDxfId="414"/>
    <tableColumn id="3" xr3:uid="{279D8D92-9058-4AD7-8242-0568F63199AE}" name="זירת מסחר" dataDxfId="413"/>
    <tableColumn id="4" xr3:uid="{F4589257-712B-43EA-A048-FD1DC0E24A2C}" name="ענף מסחר" dataDxfId="412"/>
    <tableColumn id="5" xr3:uid="{281EEB52-19D1-481D-9F10-BBF9F148693D}" name="סוג מטבע" dataDxfId="411"/>
    <tableColumn id="6" xr3:uid="{39C2DCE7-B271-46AF-9A45-B34D782D1E48}" name="ערך נקוב****" dataDxfId="410"/>
    <tableColumn id="7" xr3:uid="{F3A2CFB5-7C16-49AB-A43D-AE40D0E18458}" name="שער***" dataDxfId="409"/>
    <tableColumn id="8" xr3:uid="{3B271657-C6DE-47B0-9B46-1F9E40CFEE13}" name="שווי שוק" dataDxfId="408"/>
    <tableColumn id="9" xr3:uid="{BAD3994B-A31C-4463-B31F-A844BF02038D}" name="שעור מנכסי אפיק ההשקעה" dataDxfId="407"/>
    <tableColumn id="10" xr3:uid="{E6A332C1-6E25-4FE5-8256-8B06D041B227}" name="שעור מסך נכסי השקעה**" dataDxfId="406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42F764D-107E-44EC-B89A-E012964ADCAA}" name="RowTitleRegion1.a1.b4.1" displayName="_RowTitleRegion1.a1.b4.1_8" ref="A1:B4" totalsRowShown="0" headerRowDxfId="405" dataDxfId="404" tableBorderDxfId="403" headerRowCellStyle="Normal_2007-16618" dataCellStyle="Normal_2007-16618">
  <autoFilter ref="A1:B4" xr:uid="{042F764D-107E-44EC-B89A-E012964ADCAA}">
    <filterColumn colId="0" hiddenButton="1"/>
    <filterColumn colId="1" hiddenButton="1"/>
  </autoFilter>
  <tableColumns count="2">
    <tableColumn id="1" xr3:uid="{0413A666-C844-4185-893E-CB41EB9E6C4A}" name="תאריך הדיווח" dataDxfId="402" dataCellStyle="Normal_2007-16618"/>
    <tableColumn id="2" xr3:uid="{4CB46857-7A51-4BDE-8B27-21DB28D6563D}" name="31/12/2023" dataDxfId="401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42EA621-1DDE-4892-ADE5-995C2C407AA8}" name="TitleRegion1.a6.p13.1" displayName="TitleRegion1.a6.p13.1" ref="A6:P13" totalsRowShown="0" headerRowDxfId="400" dataDxfId="398" headerRowBorderDxfId="399" tableBorderDxfId="397">
  <autoFilter ref="A6:P13" xr:uid="{C42EA621-1DDE-4892-ADE5-995C2C407A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7623FD8A-EC9E-4508-A607-D30BA577655E}" name="שם המנפיק/שם נייר ערך" dataDxfId="396"/>
    <tableColumn id="2" xr3:uid="{F48E56E7-62FC-423C-8B9F-397CC0021C1A}" name="מספר ני&quot;ע" dataDxfId="395"/>
    <tableColumn id="3" xr3:uid="{A0619AB2-C97E-4B2D-B7D2-D49003B43156}" name="נכס הבסיס" dataDxfId="394"/>
    <tableColumn id="4" xr3:uid="{986382B2-6473-4C19-B86E-E065D8E61C95}" name="דירוג" dataDxfId="393"/>
    <tableColumn id="5" xr3:uid="{FB073690-C298-43C3-92DE-880B1627D9C1}" name="שם מדרג" dataDxfId="392"/>
    <tableColumn id="6" xr3:uid="{21A721A9-C02B-460B-AED4-554A7E1D70E9}" name="תאריך רכישה" dataDxfId="391"/>
    <tableColumn id="7" xr3:uid="{C05797B0-6981-48EF-AF4A-5EAE940F1337}" name="מח&quot;מ" dataDxfId="390"/>
    <tableColumn id="8" xr3:uid="{4A411720-E949-4B42-9C51-111757E673C3}" name="סוג מטבע" dataDxfId="389"/>
    <tableColumn id="9" xr3:uid="{CE82BC87-D5A5-413A-9E99-6CAA4FD7280A}" name="שיעור ריבית" dataDxfId="388"/>
    <tableColumn id="10" xr3:uid="{AC5FA45B-131A-49A0-9306-B3DD558714A9}" name="תשואה לפידיון" dataDxfId="387"/>
    <tableColumn id="11" xr3:uid="{F44000F6-3B77-428E-AEE7-8874B1B0766C}" name="ערך נקוב****" dataDxfId="386"/>
    <tableColumn id="12" xr3:uid="{7A2F747E-36D2-4306-B118-8161052D7D4A}" name="שער***" dataDxfId="385"/>
    <tableColumn id="13" xr3:uid="{4ACE0E4E-420F-449C-80A4-F57257F56395}" name="שווי שוק" dataDxfId="384"/>
    <tableColumn id="14" xr3:uid="{0F61DC2B-0AAE-4FF1-8DAE-C3C20360C8F1}" name="שעור מערך נקוב מונפק" dataDxfId="383"/>
    <tableColumn id="15" xr3:uid="{CA66162C-CACD-44A6-9976-A177B2AD7F75}" name="שעור מנכסי אפיק ההשקעה" dataDxfId="382"/>
    <tableColumn id="16" xr3:uid="{3667DEC9-4D28-47F1-B94C-9F1C90836618}" name="שעור מסך נכסי השקעה**" dataDxfId="381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9C38A85-213B-4C29-9273-4BCC5DBF320F}" name="RowTitleRegion1.a1.b4.1" displayName="_RowTitleRegion1.a1.b4.1_9" ref="A1:B4" totalsRowShown="0" headerRowDxfId="380" dataDxfId="379" tableBorderDxfId="378" headerRowCellStyle="Normal_2007-16618" dataCellStyle="Normal_2007-16618">
  <autoFilter ref="A1:B4" xr:uid="{29C38A85-213B-4C29-9273-4BCC5DBF320F}">
    <filterColumn colId="0" hiddenButton="1"/>
    <filterColumn colId="1" hiddenButton="1"/>
  </autoFilter>
  <tableColumns count="2">
    <tableColumn id="1" xr3:uid="{219E70BC-3C79-4992-9A02-2184C9647F82}" name="תאריך הדיווח" dataDxfId="377" dataCellStyle="Normal_2007-16618"/>
    <tableColumn id="2" xr3:uid="{19F4BAE9-9AEA-4A53-81DC-5AE76304F251}" name="31/12/2023" dataDxfId="376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3EF6F1F-BE78-49AA-9537-01F58D9036F2}" name="TitleRegion1.a6.o12.1" displayName="TitleRegion1.a6.o12.1" ref="A6:O12" totalsRowShown="0" headerRowDxfId="375" dataDxfId="373" headerRowBorderDxfId="374" tableBorderDxfId="372">
  <autoFilter ref="A6:O12" xr:uid="{C3EF6F1F-BE78-49AA-9537-01F58D9036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D5DE8E6-A49C-4396-80E7-7B780C56693D}" name="שם המנפיק/שם נייר ערך" dataDxfId="371"/>
    <tableColumn id="2" xr3:uid="{A905ECCB-49DA-4BCD-BD62-4464B80F248E}" name="מספר ני&quot;ע" dataDxfId="370"/>
    <tableColumn id="3" xr3:uid="{7CCAB409-BE9C-4BF6-9A89-2CE802A67113}" name="דירוג" dataDxfId="369"/>
    <tableColumn id="4" xr3:uid="{635B28B0-5BF6-4287-99EE-A439A65F9BE9}" name="שם מדרג" dataDxfId="368"/>
    <tableColumn id="5" xr3:uid="{D56A8B5E-3B3A-4E9E-AC6E-D72C50388903}" name="תאריך רכישה" dataDxfId="367"/>
    <tableColumn id="6" xr3:uid="{2347CC0D-B710-44F2-84E7-6CC073DD5156}" name="מח&quot;מ" dataDxfId="366"/>
    <tableColumn id="7" xr3:uid="{2E0F98AC-45BE-4FBF-8CF2-8AFAB5B8D174}" name="סוג מטבע" dataDxfId="365"/>
    <tableColumn id="8" xr3:uid="{C1E3C6BC-1FB4-48D1-A29B-56841F3B37C7}" name="שיעור ריבית" dataDxfId="364"/>
    <tableColumn id="9" xr3:uid="{3DD0FA91-E120-49B3-9269-065F8A1FEE1A}" name="תשואה לפידיון" dataDxfId="363"/>
    <tableColumn id="10" xr3:uid="{8E214528-64C8-4B03-AC59-ABDAC99E284F}" name="ערך נקוב****" dataDxfId="362"/>
    <tableColumn id="11" xr3:uid="{FF41BEBA-57AE-4120-9670-4BBA75109E20}" name="שער***" dataDxfId="361"/>
    <tableColumn id="12" xr3:uid="{C509B946-A640-42A4-9E0A-55E2D0996F2C}" name="שווי הוגן" dataDxfId="360"/>
    <tableColumn id="13" xr3:uid="{389E2DC5-A609-42F4-A0B3-8FCD409D4BFF}" name="שעור מערך נקוב מונפק" dataDxfId="359"/>
    <tableColumn id="14" xr3:uid="{67D66BB5-8CE3-42F2-AF7C-E95DAC6863B7}" name="שעור מנכסי אפיק ההשקעה" dataDxfId="358"/>
    <tableColumn id="15" xr3:uid="{CA5C4145-745B-45F8-A604-887CCDAFCFFA}" name="שעור מסך נכסי השקעה**" dataDxfId="357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3572E70-2D8B-4163-A97D-0F9CA1871985}" name="RowTitleRegion1.a1.b4.1" displayName="_RowTitleRegion1.a1.b4.1_10" ref="A1:B4" totalsRowShown="0" headerRowDxfId="356" dataDxfId="355" tableBorderDxfId="354" headerRowCellStyle="Normal_2007-16618" dataCellStyle="Normal_2007-16618">
  <autoFilter ref="A1:B4" xr:uid="{73572E70-2D8B-4163-A97D-0F9CA1871985}">
    <filterColumn colId="0" hiddenButton="1"/>
    <filterColumn colId="1" hiddenButton="1"/>
  </autoFilter>
  <tableColumns count="2">
    <tableColumn id="1" xr3:uid="{9909FF17-045F-4EA2-AC54-BECB53FD7903}" name="תאריך הדיווח" dataDxfId="353" dataCellStyle="Normal_2007-16618"/>
    <tableColumn id="2" xr3:uid="{F6BC5173-6115-4AF8-88B0-946DA5E3A5E0}" name="31/12/2023" dataDxfId="352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61F9311-B45A-440F-AFC2-8F7F1A403F4F}" name="TitleRegion1.a6.r18.1" displayName="TitleRegion1.a6.r18.1" ref="A6:R18" totalsRowShown="0" headerRowDxfId="351" dataDxfId="349" headerRowBorderDxfId="350" tableBorderDxfId="348">
  <autoFilter ref="A6:R18" xr:uid="{061F9311-B45A-440F-AFC2-8F7F1A403F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AAEA218C-0EED-4FE8-99F1-99960C102BA8}" name="שם המנפיק/שם נייר ערך" dataDxfId="347"/>
    <tableColumn id="2" xr3:uid="{7853DBAD-595F-41C4-91DB-1FFD9F3B96A9}" name="מספר ני&quot;ע" dataDxfId="346"/>
    <tableColumn id="3" xr3:uid="{99013A06-F032-407B-BA2B-673597CA5CB1}" name="ספק המידע" dataDxfId="345"/>
    <tableColumn id="4" xr3:uid="{FA110842-2F19-4585-BCA5-814C2E3E7CE9}" name="מספר מנפיק" dataDxfId="344"/>
    <tableColumn id="5" xr3:uid="{6E05EA08-47A6-423C-9FF5-A07E0366D4F0}" name="ענף מסחר" dataDxfId="343"/>
    <tableColumn id="6" xr3:uid="{73866F06-DF14-4B1A-A045-D8D8FC20C080}" name="דירוג" dataDxfId="342"/>
    <tableColumn id="7" xr3:uid="{F54DD68F-4F1D-4C4D-9957-1D8E19FFEF72}" name="שם מדרג" dataDxfId="341"/>
    <tableColumn id="8" xr3:uid="{2CCC914B-6E85-44D9-BA71-708416B38ED2}" name="תאריך רכישה" dataDxfId="340"/>
    <tableColumn id="9" xr3:uid="{6086CF33-A033-4948-B01E-99D8B119A5B6}" name="מח&quot;מ" dataDxfId="339"/>
    <tableColumn id="10" xr3:uid="{82396FED-BC3E-4A76-96D7-364097BF43B4}" name="סוג מטבע" dataDxfId="338"/>
    <tableColumn id="11" xr3:uid="{5EE6A4E6-CFB7-485C-9D7A-332AB83753B1}" name="שיעור ריבית" dataDxfId="337"/>
    <tableColumn id="12" xr3:uid="{D6B87E0A-6D69-457D-A588-F7E9F119D03E}" name="תשואה לפידיון" dataDxfId="336"/>
    <tableColumn id="13" xr3:uid="{45402F28-C373-40AC-98F0-D6DE85767463}" name="ערך נקוב****" dataDxfId="335"/>
    <tableColumn id="14" xr3:uid="{BA6BE51B-5854-4550-B2F5-49C2B80CC5C9}" name="שער***" dataDxfId="334"/>
    <tableColumn id="15" xr3:uid="{38231F15-CADA-44C5-8225-BCCF63514E3E}" name="שווי הוגן" dataDxfId="333"/>
    <tableColumn id="16" xr3:uid="{090AB9EF-A86C-4ABB-81D6-868BA13A5AF5}" name="שעור מערך נקוב מונפק" dataDxfId="332"/>
    <tableColumn id="17" xr3:uid="{1210E328-6EDF-4FF3-87C3-4FE6B840BBA8}" name="שעור מנכסי אפיק ההשקעה" dataDxfId="331"/>
    <tableColumn id="18" xr3:uid="{E4434F6F-D125-4D91-ACA8-91DC962EEDF3}" name="שעור מסך נכסי השקעה**" dataDxfId="330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3794423-402F-4838-BF03-9399B31B1070}" name="RowTitleRegion1.a1.b4.1" displayName="_RowTitleRegion1.a1.b4.1_11" ref="A1:B4" totalsRowShown="0" headerRowDxfId="329" dataDxfId="328" tableBorderDxfId="327" headerRowCellStyle="Normal_2007-16618" dataCellStyle="Normal_2007-16618">
  <autoFilter ref="A1:B4" xr:uid="{73794423-402F-4838-BF03-9399B31B1070}">
    <filterColumn colId="0" hiddenButton="1"/>
    <filterColumn colId="1" hiddenButton="1"/>
  </autoFilter>
  <tableColumns count="2">
    <tableColumn id="1" xr3:uid="{46A6CDF8-E1DD-49FF-BB31-2705177A3D10}" name="תאריך הדיווח" dataDxfId="326" dataCellStyle="Normal_2007-16618"/>
    <tableColumn id="2" xr3:uid="{ADA10026-A6D6-4594-96E7-EACD92529549}" name="31/12/2023" dataDxfId="325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F4584EE-8327-49BE-9682-BBA43F3AAB18}" name="TitleRegion1.a6.r45.1" displayName="TitleRegion1.a6.r45.1" ref="A6:R45" totalsRowShown="0" headerRowDxfId="324" dataDxfId="322" headerRowBorderDxfId="323" tableBorderDxfId="321">
  <autoFilter ref="A6:R45" xr:uid="{EF4584EE-8327-49BE-9682-BBA43F3AAB1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76B8C99D-8F8E-465C-8F95-A105C625FE8E}" name="שם המנפיק/שם נייר ערך" dataDxfId="320"/>
    <tableColumn id="2" xr3:uid="{30F7D5B7-5470-4D7F-980E-399ADBFCC987}" name="מספר ני&quot;ע" dataDxfId="319"/>
    <tableColumn id="3" xr3:uid="{ED4A7BEE-C947-4B1C-89A1-41D4E83EE69E}" name="ספק המידע" dataDxfId="318"/>
    <tableColumn id="4" xr3:uid="{D9AD7F8F-2B31-4EFF-A2D7-A90EA162EA46}" name="מספר מנפיק" dataDxfId="317"/>
    <tableColumn id="5" xr3:uid="{5821C88A-E054-4004-A77F-F1F0D97D67EB}" name="ענף מסחר" dataDxfId="316"/>
    <tableColumn id="6" xr3:uid="{124D5C44-D531-4A89-9D41-D3CEA7F432C4}" name="דירוג" dataDxfId="315"/>
    <tableColumn id="7" xr3:uid="{31DB8DDB-A8CF-4F71-A100-438B96CC3302}" name="שם מדרג" dataDxfId="314"/>
    <tableColumn id="8" xr3:uid="{D3621001-24A6-4B23-BB2B-B43741D6CF27}" name="תאריך רכישה" dataDxfId="313"/>
    <tableColumn id="9" xr3:uid="{122691FA-2FEF-4873-8B84-FDE4BF4E79E6}" name="מח&quot;מ" dataDxfId="312"/>
    <tableColumn id="10" xr3:uid="{43E327A0-2BF3-40B0-8100-2F93DEE30EC7}" name="סוג מטבע" dataDxfId="311"/>
    <tableColumn id="11" xr3:uid="{D48C65BD-2DE1-4D32-8376-EF50B2D0E3CF}" name="שיעור ריבית" dataDxfId="310"/>
    <tableColumn id="12" xr3:uid="{D3202DA5-D2FC-42BF-859B-4C329E5B1EC4}" name="תשואה לפידיון" dataDxfId="309"/>
    <tableColumn id="13" xr3:uid="{52137EA4-CC51-4DC0-A552-891E7A7460E8}" name="ערך נקוב****" dataDxfId="308"/>
    <tableColumn id="14" xr3:uid="{AB2CC838-0FD2-454A-A820-7A1D4E805BEC}" name="שער***" dataDxfId="307"/>
    <tableColumn id="15" xr3:uid="{27F59C1D-52CD-42C9-82E7-7B4C180369F9}" name="שווי הוגן" dataDxfId="306"/>
    <tableColumn id="16" xr3:uid="{89387FF8-F8FF-4A3C-927C-077563A65C74}" name="שעור מערך נקוב מונפק" dataDxfId="305"/>
    <tableColumn id="17" xr3:uid="{7BDAB459-C3EB-43D8-9DDF-DE7ACE3C374A}" name="שעור מנכסי אפיק ההשקעה" dataDxfId="304"/>
    <tableColumn id="18" xr3:uid="{F121D73E-CBA8-458E-A8FB-C7E5C6F3121C}" name="שעור מסך נכסי השקעה**" dataDxfId="303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F3600FB-8956-4B79-9E30-81A172D4FDD8}" name="RowTitleRegion1.a1.b4.1" displayName="_RowTitleRegion1.a1.b4.1_12" ref="A1:B4" totalsRowShown="0" headerRowDxfId="302" dataDxfId="301" tableBorderDxfId="300" headerRowCellStyle="Normal_2007-16618" dataCellStyle="Normal_2007-16618">
  <autoFilter ref="A1:B4" xr:uid="{8F3600FB-8956-4B79-9E30-81A172D4FDD8}">
    <filterColumn colId="0" hiddenButton="1"/>
    <filterColumn colId="1" hiddenButton="1"/>
  </autoFilter>
  <tableColumns count="2">
    <tableColumn id="1" xr3:uid="{D538879D-503C-4F77-BDD6-7A7BD9E3A977}" name="תאריך הדיווח" dataDxfId="299" dataCellStyle="Normal_2007-16618"/>
    <tableColumn id="2" xr3:uid="{0D21B030-01F8-47AA-839F-C9DFDF0E6DE5}" name="31/12/2023" dataDxfId="298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87372CB-1515-4EA5-8C89-9331CB1A3F3D}" name="TitleRegion1.a6.l67.1" displayName="TitleRegion1.a6.l67.1" ref="A6:L67" totalsRowShown="0" headerRowDxfId="297" dataDxfId="295" headerRowBorderDxfId="296" tableBorderDxfId="294">
  <autoFilter ref="A6:L67" xr:uid="{E87372CB-1515-4EA5-8C89-9331CB1A3F3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2471E8B-DE47-44CF-8E89-4CF09C4DA920}" name="שם המנפיק/שם נייר ערך" dataDxfId="293"/>
    <tableColumn id="2" xr3:uid="{E4A0678F-4BA5-43E0-836B-24B4E65B66D9}" name="מספר ני&quot;ע" dataDxfId="292"/>
    <tableColumn id="3" xr3:uid="{411CC7B4-2455-4349-AF0F-8FF37C071FD9}" name="ספק המידע" dataDxfId="291"/>
    <tableColumn id="4" xr3:uid="{5FBA8CBD-5623-4846-ADF4-38225E4D6DD3}" name="מספר מנפיק" dataDxfId="290"/>
    <tableColumn id="5" xr3:uid="{F6A2D257-A917-48C3-A7D6-1BBBA217980B}" name="ענף מסחר" dataDxfId="289"/>
    <tableColumn id="6" xr3:uid="{58897AAA-033E-42F7-8C2F-7823BE430521}" name="סוג מטבע" dataDxfId="288"/>
    <tableColumn id="7" xr3:uid="{80E9540C-396C-4AD0-9B61-D18BBF05E41F}" name="ערך נקוב****" dataDxfId="287"/>
    <tableColumn id="8" xr3:uid="{BE68A099-5459-4092-BDB0-B55257951B4A}" name="שער***" dataDxfId="286"/>
    <tableColumn id="9" xr3:uid="{620B2040-B890-468A-A29D-623E34668112}" name="שווי הוגן" dataDxfId="285"/>
    <tableColumn id="10" xr3:uid="{7D9971D8-E52C-4860-953A-8EB4B9F1A2B2}" name="שעור מערך נקוב מונפק" dataDxfId="284"/>
    <tableColumn id="11" xr3:uid="{52C03E72-E37E-49AD-9F23-238EAA0A360C}" name="שעור מנכסי אפיק ההשקעה" dataDxfId="283"/>
    <tableColumn id="12" xr3:uid="{30E0D5BD-AA57-4FB5-AF5E-680B4FBE654D}" name="שעור מסך נכסי השקעה**" dataDxfId="282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BEA3ED7-4165-4425-A7C6-FBFF1E18C435}" name="RowTitleRegion1.a1.b4.1" displayName="_RowTitleRegion1.a1.b4.1_13" ref="A1:B4" totalsRowShown="0" headerRowDxfId="281" dataDxfId="280" tableBorderDxfId="279" headerRowCellStyle="Normal_2007-16618" dataCellStyle="Normal_2007-16618">
  <autoFilter ref="A1:B4" xr:uid="{ABEA3ED7-4165-4425-A7C6-FBFF1E18C435}">
    <filterColumn colId="0" hiddenButton="1"/>
    <filterColumn colId="1" hiddenButton="1"/>
  </autoFilter>
  <tableColumns count="2">
    <tableColumn id="1" xr3:uid="{1D678C6B-46A7-43F3-9E8B-F55FEF14D821}" name="תאריך הדיווח" dataDxfId="278" dataCellStyle="Normal_2007-16618"/>
    <tableColumn id="2" xr3:uid="{8A8E9DBD-DCBB-4DF2-86F7-E7A37562ED52}" name="31/12/2023" dataDxfId="277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44852B12-EBD4-417A-A222-712C07A43953}" name="TitleRegion1.a6.j253.1" displayName="TitleRegion1.a6.j253.1" ref="A6:J253" totalsRowShown="0" headerRowDxfId="276" dataDxfId="274" headerRowBorderDxfId="275" tableBorderDxfId="273">
  <autoFilter ref="A6:J253" xr:uid="{44852B12-EBD4-417A-A222-712C07A4395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260FE4B-82EC-46A8-AE22-9F0C73F314F2}" name="שם המנפיק/שם נייר ערך" dataDxfId="272"/>
    <tableColumn id="2" xr3:uid="{64B092EF-D698-4A79-B713-830BF6E11E2F}" name="מספר ני&quot;ע" dataDxfId="271"/>
    <tableColumn id="3" xr3:uid="{C35E2D1C-7BFE-45F0-A1DD-CFC00AD9B710}" name="סוג מטבע" dataDxfId="270"/>
    <tableColumn id="4" xr3:uid="{E2B05636-4D99-48AF-906F-45243BAFEA7E}" name="תאריך רכישה" dataDxfId="269"/>
    <tableColumn id="5" xr3:uid="{075F1E48-7357-4514-9FAB-1B2D607A31E7}" name="ערך נקוב****" dataDxfId="268"/>
    <tableColumn id="6" xr3:uid="{ABC1E7DA-6014-441A-A1AA-AB30004A0523}" name="שער***" dataDxfId="267"/>
    <tableColumn id="7" xr3:uid="{5EA3146F-2F31-4338-973A-B8A010C8D866}" name="שווי הוגן" dataDxfId="266"/>
    <tableColumn id="8" xr3:uid="{F777DF2F-31E6-4479-BEE9-23AC032E721A}" name="שעור מערך נקוב מונפק" dataDxfId="265"/>
    <tableColumn id="9" xr3:uid="{67FB10AE-AB11-4B58-BDEA-C17A04D47F9A}" name="שעור מנכסי אפיק ההשקעה" dataDxfId="264"/>
    <tableColumn id="10" xr3:uid="{9A57B510-86F6-4420-BE48-914C8ABBDDAC}" name="שעור מסך נכסי השקעה**" dataDxfId="263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928F20C-0FC4-4A34-B42F-613A2CDE0FFB}" name="RowTitleRegion1.a1.b4.1" displayName="_RowTitleRegion1.a1.b4.1_14" ref="A1:B4" totalsRowShown="0" headerRowDxfId="262" dataDxfId="261" tableBorderDxfId="260" headerRowCellStyle="Normal_2007-16618" dataCellStyle="Normal_2007-16618">
  <autoFilter ref="A1:B4" xr:uid="{C928F20C-0FC4-4A34-B42F-613A2CDE0FFB}">
    <filterColumn colId="0" hiddenButton="1"/>
    <filterColumn colId="1" hiddenButton="1"/>
  </autoFilter>
  <tableColumns count="2">
    <tableColumn id="1" xr3:uid="{3805F3A6-3D72-48D7-805C-1D62CB3BF269}" name="תאריך הדיווח" dataDxfId="259" dataCellStyle="Normal_2007-16618"/>
    <tableColumn id="2" xr3:uid="{F4F9498D-C35E-467E-83B3-F2858A5780B1}" name="31/12/2023" dataDxfId="258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F4C4B9D-7F0B-4CC9-9D18-28539039A0F5}" name="TitleRegion1.a6.k15.1" displayName="TitleRegion1.a6.k15.1" ref="A6:K15" totalsRowShown="0" headerRowDxfId="257" dataDxfId="255" headerRowBorderDxfId="256" tableBorderDxfId="254">
  <autoFilter ref="A6:K15" xr:uid="{BF4C4B9D-7F0B-4CC9-9D18-28539039A0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186A81E-4992-4E6F-9F80-15C8F3524758}" name="שם המנפיק/שם נייר ערך" dataDxfId="253"/>
    <tableColumn id="2" xr3:uid="{0F45B8C4-965D-4989-898C-E0B3BE581DE4}" name="מספר ני&quot;ע" dataDxfId="252"/>
    <tableColumn id="3" xr3:uid="{EBB1BED3-29BA-4E08-87EA-E62D85D6F329}" name="ענף מסחר" dataDxfId="251"/>
    <tableColumn id="4" xr3:uid="{CB9B146A-ED75-4542-AD6F-3D26A56D2FE7}" name="סוג מטבע" dataDxfId="250"/>
    <tableColumn id="5" xr3:uid="{3214FF7E-9730-429A-91F6-4B431AAD8C6F}" name="תאריך רכישה" dataDxfId="249"/>
    <tableColumn id="6" xr3:uid="{B6A1397D-D882-4877-BA6D-BD9A2CA8EE28}" name="ערך נקוב****" dataDxfId="248"/>
    <tableColumn id="7" xr3:uid="{E21F5811-4364-48F8-9061-D3EAA9E31FD2}" name="שער***" dataDxfId="247"/>
    <tableColumn id="8" xr3:uid="{A1769DA5-7A80-4097-AF21-F5966B59924F}" name="שווי הוגן" dataDxfId="246"/>
    <tableColumn id="9" xr3:uid="{696391EE-73F2-4E35-A3AF-08F4FC8D3D3B}" name="שעור מערך נקוב מונפק" dataDxfId="245"/>
    <tableColumn id="10" xr3:uid="{8F246AFE-9AFB-476E-A88C-5D72A7A0E1C2}" name="שעור מנכסי אפיק ההשקעה" dataDxfId="244">
      <calculatedColumnFormula>IFERROR(H7/$H$9,0)</calculatedColumnFormula>
    </tableColumn>
    <tableColumn id="11" xr3:uid="{E95358F3-A54E-44EB-BFBE-AF5FBEF928FB}" name="שעור מסך נכסי השקעה**" dataDxfId="243">
      <calculatedColumnFormula>H7/'סכום נכסי הקרן'!$C$41</calculatedColumnFormula>
    </tableColumn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821F30D-BCF5-48CA-9AB6-7027BAABD14D}" name="RowTitleRegion1.a1.b4.1" displayName="_RowTitleRegion1.a1.b4.1_15" ref="A1:B4" totalsRowShown="0" headerRowDxfId="242" dataDxfId="241" tableBorderDxfId="240" headerRowCellStyle="Normal_2007-16618" dataCellStyle="Normal_2007-16618">
  <autoFilter ref="A1:B4" xr:uid="{C821F30D-BCF5-48CA-9AB6-7027BAABD14D}">
    <filterColumn colId="0" hiddenButton="1"/>
    <filterColumn colId="1" hiddenButton="1"/>
  </autoFilter>
  <tableColumns count="2">
    <tableColumn id="1" xr3:uid="{253FA7F1-913F-4280-A3E8-8316B760A635}" name="תאריך הדיווח" dataDxfId="239" dataCellStyle="Normal_2007-16618"/>
    <tableColumn id="2" xr3:uid="{5568DC9F-FFCF-4635-AD89-3D93091ACAFE}" name="31/12/2023" dataDxfId="238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CFB5925-B0B3-49C5-9F78-8FD432747186}" name="TitleRegion1.a6.k20.1" displayName="TitleRegion1.a6.k20.1" ref="A6:K20" totalsRowShown="0" headerRowDxfId="237" dataDxfId="235" headerRowBorderDxfId="236" tableBorderDxfId="234">
  <autoFilter ref="A6:K20" xr:uid="{8CFB5925-B0B3-49C5-9F78-8FD43274718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6994F2B-6C39-4CC4-B211-331874E0CB8E}" name="שם המנפיק/שם נייר ערך" dataDxfId="233"/>
    <tableColumn id="2" xr3:uid="{DE13F8D0-6EEE-467F-B503-13A8BF4E0293}" name="מספר ני&quot;ע" dataDxfId="232"/>
    <tableColumn id="3" xr3:uid="{CB9CC55E-1B5D-4762-8CB1-09B1379F4F41}" name="ענף מסחר" dataDxfId="231"/>
    <tableColumn id="4" xr3:uid="{B08708CF-EA77-432B-B9EE-20A2B0E6CF2D}" name="סוג מטבע" dataDxfId="230"/>
    <tableColumn id="5" xr3:uid="{69EAB6C5-63AF-407D-B194-2DDC6104EDF4}" name="תאריך רכישה" dataDxfId="229"/>
    <tableColumn id="6" xr3:uid="{7E9C055D-60AE-482C-AFB8-26486E545E64}" name="ערך נקוב****" dataDxfId="228"/>
    <tableColumn id="7" xr3:uid="{8EAE2E98-8ED0-4BAD-AD51-6CB4C741B0EF}" name="שער***" dataDxfId="227"/>
    <tableColumn id="8" xr3:uid="{E3977AFE-5FE7-4671-8AAF-4ECC120E122C}" name="שווי הוגן" dataDxfId="226"/>
    <tableColumn id="9" xr3:uid="{1BADC8CD-49FE-490C-A5BC-732E6ED48E25}" name="שעור מערך נקוב מונפק" dataDxfId="225"/>
    <tableColumn id="10" xr3:uid="{C34A2A08-A55B-41F8-A3FE-9909B3464F04}" name="שעור מנכסי אפיק ההשקעה" dataDxfId="224"/>
    <tableColumn id="11" xr3:uid="{FADF0790-1C94-4A01-9BFA-1BE2CE8CB1A4}" name="שעור מסך נכסי השקעה**" dataDxfId="22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8A6DD1B-7D31-4AAD-A24D-EFA09AF7FA7C}" name="RowTitleRegion1.a1.b4.1" displayName="_RowTitleRegion1.a1.b4.1_16" ref="A1:B4" totalsRowShown="0" headerRowDxfId="222" dataDxfId="221" tableBorderDxfId="220" headerRowCellStyle="Normal_2007-16618" dataCellStyle="Normal_2007-16618">
  <autoFilter ref="A1:B4" xr:uid="{18A6DD1B-7D31-4AAD-A24D-EFA09AF7FA7C}">
    <filterColumn colId="0" hiddenButton="1"/>
    <filterColumn colId="1" hiddenButton="1"/>
  </autoFilter>
  <tableColumns count="2">
    <tableColumn id="1" xr3:uid="{9E75B7D5-2904-4BD3-9030-485951BF6FCD}" name="תאריך הדיווח" dataDxfId="219" dataCellStyle="Normal_2007-16618"/>
    <tableColumn id="2" xr3:uid="{814BC93A-DF72-4325-A024-D2A5BF5A3550}" name="31/12/2023" dataDxfId="218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CE255D67-E37A-4412-B1F8-A9F79E52EB69}" name="TitleRegion1.a6.j367.1" displayName="TitleRegion1.a6.j367.1" ref="A6:J367" totalsRowShown="0" headerRowDxfId="217" dataDxfId="215" headerRowBorderDxfId="216" tableBorderDxfId="214">
  <autoFilter ref="A6:J367" xr:uid="{CE255D67-E37A-4412-B1F8-A9F79E52EB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F3BF490-0BA1-4A54-9F4B-AE23967B871E}" name="שם המנפיק/שם נייר ערך" dataDxfId="213"/>
    <tableColumn id="2" xr3:uid="{F3456E24-1B52-4FE4-9EBD-89249F606EAD}" name="מספר ני&quot;ע" dataDxfId="212"/>
    <tableColumn id="3" xr3:uid="{F6A0401B-6409-49E2-B4CE-AC681ED18D51}" name="ענף מסחר" dataDxfId="211"/>
    <tableColumn id="4" xr3:uid="{333E230E-68D0-4F53-ABB5-91E3531E9A2E}" name="סוג מטבע" dataDxfId="210"/>
    <tableColumn id="5" xr3:uid="{9190CBE2-FC59-4910-A72C-EDC84E1D6D40}" name="תאריך רכישה" dataDxfId="209"/>
    <tableColumn id="6" xr3:uid="{ECD23218-BE36-45E9-AF60-204389E2FF3C}" name="ערך נקוב****" dataDxfId="208"/>
    <tableColumn id="7" xr3:uid="{ECB5FB6C-E9B8-49C3-B47B-A0EAC54E8069}" name="שער***" dataDxfId="207"/>
    <tableColumn id="8" xr3:uid="{AE79CCC9-4FF9-4F86-AAB0-5FD45E600E6E}" name="שווי הוגן" dataDxfId="206"/>
    <tableColumn id="9" xr3:uid="{924F0BB9-EAAE-47D3-AB4B-3B1E1C5B52B2}" name="שעור מנכסי אפיק ההשקעה" dataDxfId="205"/>
    <tableColumn id="10" xr3:uid="{0E54C0D9-E613-4E9D-B24B-52BF1EED3B0B}" name="שעור מסך נכסי השקעה**" dataDxfId="204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C939CC8D-B4F9-4002-96FC-5C4688826CE8}" name="RowTitleRegion1.a1.b4.1" displayName="_RowTitleRegion1.a1.b4.1_17" ref="A1:B4" totalsRowShown="0" headerRowDxfId="203" dataDxfId="202" tableBorderDxfId="201" headerRowCellStyle="Normal_2007-16618" dataCellStyle="Normal_2007-16618">
  <autoFilter ref="A1:B4" xr:uid="{C939CC8D-B4F9-4002-96FC-5C4688826CE8}">
    <filterColumn colId="0" hiddenButton="1"/>
    <filterColumn colId="1" hiddenButton="1"/>
  </autoFilter>
  <tableColumns count="2">
    <tableColumn id="1" xr3:uid="{FEFB056C-3806-492A-A9FA-B31F25A87C84}" name="תאריך הדיווח" dataDxfId="200" dataCellStyle="Normal_2007-16618"/>
    <tableColumn id="2" xr3:uid="{B5BE690F-B821-42A7-811A-B057F0791536}" name="31/12/2023" dataDxfId="199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D015B9CD-021E-4414-B5B2-E762D4439D64}" name="TitleRegion1.a6.p13.1" displayName="TitleRegion1.a6.p13.1_" ref="A6:P13" totalsRowShown="0" headerRowDxfId="198" dataDxfId="196" headerRowBorderDxfId="197" tableBorderDxfId="195">
  <autoFilter ref="A6:P13" xr:uid="{D015B9CD-021E-4414-B5B2-E762D4439D6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3926A9F1-6953-40B6-BF63-5F559B3CDFD6}" name="שם המנפיק/שם נייר ערך" dataDxfId="194"/>
    <tableColumn id="2" xr3:uid="{CCCB64AF-2805-4B5D-A013-41B62D51A96F}" name="מספר ני&quot;ע" dataDxfId="193"/>
    <tableColumn id="3" xr3:uid="{CF3E5AF2-563B-4AA3-B266-33BD9EEC9935}" name="נכס הבסיס" dataDxfId="192"/>
    <tableColumn id="4" xr3:uid="{A62EEF9B-B5E3-4B8C-93E4-6B9883F3F1D8}" name="דירוג" dataDxfId="191"/>
    <tableColumn id="5" xr3:uid="{AA75258B-C13E-4116-8DE7-BB1D8D5003E8}" name="שם מדרג" dataDxfId="190"/>
    <tableColumn id="6" xr3:uid="{4A65A85A-0BD2-404B-92AE-506074F29336}" name="תאריך רכישה" dataDxfId="189"/>
    <tableColumn id="7" xr3:uid="{98E4CE75-A26C-4638-BC83-90203E4EBAC0}" name="מח&quot;מ" dataDxfId="188"/>
    <tableColumn id="8" xr3:uid="{8F442A17-19F4-4AAC-9131-3EBEABF76374}" name="סוג מטבע" dataDxfId="187"/>
    <tableColumn id="9" xr3:uid="{7536E2ED-3C05-4223-9253-D0DDEEC25F53}" name="שיעור ריבית" dataDxfId="186"/>
    <tableColumn id="10" xr3:uid="{7D31E85E-0F7F-4DAA-9A8E-0DD790366C0C}" name="תשואה לפידיון" dataDxfId="185"/>
    <tableColumn id="11" xr3:uid="{1DAA64B7-C513-4737-A23C-1BC7ECEFB289}" name="ערך נקוב****" dataDxfId="184"/>
    <tableColumn id="12" xr3:uid="{C698B6C5-5C81-4558-8F50-460762DBB9A1}" name="שער***" dataDxfId="183"/>
    <tableColumn id="13" xr3:uid="{DB5EA93C-6F6E-4E38-B4F3-C72F2DD40754}" name="שווי הוגן" dataDxfId="182"/>
    <tableColumn id="14" xr3:uid="{9DBBF121-39F2-4D85-9A66-A072D53ADD9A}" name="שעור מערך נקוב מונפק" dataDxfId="181"/>
    <tableColumn id="15" xr3:uid="{3E0A1146-878D-4EA0-9426-5EFA37CD592D}" name="שעור מנכסי אפיק ההשקעה" dataDxfId="180"/>
    <tableColumn id="16" xr3:uid="{5695E40C-4078-4FD1-9719-4933784F1EA8}" name="שעור מסך נכסי השקעה**" dataDxfId="179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0811EA1-AB98-446E-93AD-E31FD1D5AAF1}" name="RowTitleRegion1.a1.b4.1" displayName="_RowTitleRegion1.a1.b4.1_18" ref="A1:B4" totalsRowShown="0" headerRowDxfId="178" dataDxfId="177" tableBorderDxfId="176" headerRowCellStyle="Normal_2007-16618" dataCellStyle="Normal_2007-16618">
  <autoFilter ref="A1:B4" xr:uid="{40811EA1-AB98-446E-93AD-E31FD1D5AAF1}">
    <filterColumn colId="0" hiddenButton="1"/>
    <filterColumn colId="1" hiddenButton="1"/>
  </autoFilter>
  <tableColumns count="2">
    <tableColumn id="1" xr3:uid="{C470E604-D9D8-4F3C-A7A1-95F226FC1800}" name="תאריך הדיווח" dataDxfId="175" dataCellStyle="Normal_2007-16618"/>
    <tableColumn id="2" xr3:uid="{C36FB010-9FEE-4F83-B490-3E3F8EF12599}" name="31/12/2023" dataDxfId="174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A6F67C1-A616-420F-B1DF-A7FC10A37C98}" name="TitleRegion1.a5.q387.1" displayName="TitleRegion1.a5.q387.1" ref="A5:Q387" totalsRowShown="0" headerRowDxfId="173" dataDxfId="171" headerRowBorderDxfId="172">
  <autoFilter ref="A5:Q387" xr:uid="{5A6F67C1-A616-420F-B1DF-A7FC10A37C9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B8D77DAF-C905-46F5-9A1C-A971652C0F2A}" name="שם המנפיק/שם נייר ערך" dataDxfId="170"/>
    <tableColumn id="2" xr3:uid="{FD5DA1A8-43A8-4453-83BB-1B10DB37E37D}" name="קונסורציום כן/לא" dataDxfId="169"/>
    <tableColumn id="3" xr3:uid="{6FE19804-423E-4D83-90E7-0B40B6C2FAB2}" name="מספר ני&quot;ע" dataDxfId="168"/>
    <tableColumn id="4" xr3:uid="{C999D109-3710-4006-A32A-FA8BE3DB49BE}" name="מספר מנפיק" dataDxfId="167"/>
    <tableColumn id="5" xr3:uid="{65E4EB92-6062-4F8A-A170-15589C69DB44}" name="דירוג" dataDxfId="166"/>
    <tableColumn id="6" xr3:uid="{8555E820-FBF0-42E5-953C-004DA806D5E5}" name="תאריך רכישה" dataDxfId="165"/>
    <tableColumn id="7" xr3:uid="{E8769540-7C6A-4E36-A865-116344365076}" name="שם מדרג" dataDxfId="164"/>
    <tableColumn id="8" xr3:uid="{2ADD793C-2E8D-45E3-A140-8CF4E35DA11F}" name="מח&quot;מ" dataDxfId="163"/>
    <tableColumn id="9" xr3:uid="{4E820F45-88A8-4F36-9812-503042857F38}" name="ענף משק" dataDxfId="162"/>
    <tableColumn id="10" xr3:uid="{F8614AF1-72EA-43CB-B089-61DA58128155}" name="סוג מטבע" dataDxfId="161"/>
    <tableColumn id="11" xr3:uid="{590D107B-6635-4924-BEDD-1FC7E57F4120}" name="שיעור ריבית ממוצע" dataDxfId="160"/>
    <tableColumn id="12" xr3:uid="{6B51B41E-D598-4234-A157-B938A7FE4087}" name="תשואה לפידיון" dataDxfId="159"/>
    <tableColumn id="13" xr3:uid="{DCD9E5C6-2FF0-4D43-B6D8-0BD602CABE03}" name="ערך נקוב****" dataDxfId="158"/>
    <tableColumn id="14" xr3:uid="{896137EB-976C-46A3-B340-77FCF38214D2}" name="שער***" dataDxfId="157"/>
    <tableColumn id="15" xr3:uid="{663EA438-262D-477B-8D95-55BF22FEA6E3}" name="שווי הוגן" dataDxfId="156"/>
    <tableColumn id="16" xr3:uid="{B1A60322-6030-427F-9769-7BECFF09E3AB}" name="שעור מנכסי אפיק ההשקעה" dataDxfId="155"/>
    <tableColumn id="17" xr3:uid="{58AD68CF-5DF9-40FB-9D9B-75EAFB197527}" name="שעור מסך נכסי השקעה**" dataDxfId="15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B6E78B6-A956-4641-A499-1A7C9B33870A}" name="RowTitleRegion1.a1.b4.1" displayName="_RowTitleRegion1.a1.b4.1_19" ref="A1:B4" totalsRowShown="0" headerRowDxfId="153" dataDxfId="152" tableBorderDxfId="151" headerRowCellStyle="Normal_2007-16618" dataCellStyle="Normal_2007-16618">
  <autoFilter ref="A1:B4" xr:uid="{FB6E78B6-A956-4641-A499-1A7C9B33870A}">
    <filterColumn colId="0" hiddenButton="1"/>
    <filterColumn colId="1" hiddenButton="1"/>
  </autoFilter>
  <tableColumns count="2">
    <tableColumn id="1" xr3:uid="{320612DB-12D2-4E6B-B275-FC77F1556065}" name="תאריך הדיווח" dataDxfId="150" dataCellStyle="Normal_2007-16618"/>
    <tableColumn id="2" xr3:uid="{B2146077-E55F-4542-8669-75C8C569861C}" name="31/12/2023" dataDxfId="149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3C2A3455-A38C-4AE3-B891-DEF391F9E844}" name="TitleRegion1.a5.n12.1" displayName="TitleRegion1.a5.n12.1" ref="A5:N12" totalsRowShown="0" headerRowDxfId="148" dataDxfId="146" headerRowBorderDxfId="147">
  <autoFilter ref="A5:N12" xr:uid="{3C2A3455-A38C-4AE3-B891-DEF391F9E8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CBA71AB-A100-4A70-899F-53E9D376C59C}" name="שם המנפיק/שם נייר ערך" dataDxfId="145"/>
    <tableColumn id="2" xr3:uid="{D2315DD4-5330-42AC-910A-71A10944DA4C}" name="מספר ני&quot;ע" dataDxfId="144"/>
    <tableColumn id="3" xr3:uid="{12702442-43C5-41E4-A165-7BDAA6394D5C}" name="מספר מנפיק" dataDxfId="143"/>
    <tableColumn id="4" xr3:uid="{09313CF9-3607-4705-8972-98AC1C3C4027}" name="דירוג" dataDxfId="142"/>
    <tableColumn id="5" xr3:uid="{EEE0B819-A1F1-4950-83A9-E18214C26E62}" name="שם מדרג" dataDxfId="141"/>
    <tableColumn id="6" xr3:uid="{75F75220-0105-43AC-ABBD-5E1650B1BE6E}" name="מח&quot;מ" dataDxfId="140"/>
    <tableColumn id="7" xr3:uid="{0CA76A1C-E8A2-498E-90A4-17C764CC71BD}" name="סוג מטבע" dataDxfId="139"/>
    <tableColumn id="8" xr3:uid="{3D157C4F-F46B-408F-BC65-FDD3D8574C42}" name="תנאי ושיעור ריבית" dataDxfId="138"/>
    <tableColumn id="9" xr3:uid="{975848FC-DF1E-4B56-B01C-39D067FDA4D3}" name="תשואה לפידיון" dataDxfId="137"/>
    <tableColumn id="10" xr3:uid="{AA1269BA-D232-4D3A-BDE9-CAAB9DD951DF}" name="ערך נקוב****" dataDxfId="136"/>
    <tableColumn id="11" xr3:uid="{1AC4F9AB-FDE3-4A19-9F63-1CF5F8FC7F30}" name="שער***" dataDxfId="135"/>
    <tableColumn id="12" xr3:uid="{1AD5BA40-2F8E-4B44-84F5-5585A977154E}" name="שווי הוגן" dataDxfId="134"/>
    <tableColumn id="13" xr3:uid="{5116A4BB-B16B-4B1D-B0D5-EF08CE49FB76}" name="שעור מנכסי אפיק ההשקעה" dataDxfId="133"/>
    <tableColumn id="14" xr3:uid="{744A4A2F-79D9-4F59-BF03-38D054A56163}" name="שעור מסך נכסי השקעה**" dataDxfId="132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0994B6A-026C-40FC-BA0A-8F5DEDB6D194}" name="RowTitleRegion1.a1.b4.1" displayName="_RowTitleRegion1.a1.b4.1_20" ref="A1:B4" totalsRowShown="0" headerRowDxfId="131" dataDxfId="130" tableBorderDxfId="129" headerRowCellStyle="Normal_2007-16618" dataCellStyle="Normal_2007-16618">
  <autoFilter ref="A1:B4" xr:uid="{60994B6A-026C-40FC-BA0A-8F5DEDB6D194}">
    <filterColumn colId="0" hiddenButton="1"/>
    <filterColumn colId="1" hiddenButton="1"/>
  </autoFilter>
  <tableColumns count="2">
    <tableColumn id="1" xr3:uid="{79C095F8-9B20-49F7-BDB4-419CF2792DA1}" name="תאריך הדיווח" dataDxfId="128" dataCellStyle="Normal_2007-16618"/>
    <tableColumn id="2" xr3:uid="{6A8F2BAA-62D6-45C1-83AA-1C50EE249FC3}" name="31/12/2023" dataDxfId="127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A71ECE0-EC73-46F1-9EC3-92C130036D20}" name="TitleRegion1.a5.i24.1" displayName="TitleRegion1.a5.i24.1" ref="A5:I24" totalsRowShown="0" headerRowDxfId="126" dataDxfId="124" headerRowBorderDxfId="125">
  <autoFilter ref="A5:I24" xr:uid="{DA71ECE0-EC73-46F1-9EC3-92C130036D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C190F0F7-25C0-4405-B332-D8A573C930EF}" name="שם המנפיק/שם נייר ערך" dataDxfId="123"/>
    <tableColumn id="2" xr3:uid="{A7C2E16B-3505-4098-9FAE-6D79C605A2F5}" name="תאריך שערוך אחרון" dataDxfId="122"/>
    <tableColumn id="3" xr3:uid="{FB7D4E8D-3953-416B-8972-5D177A9F321F}" name="אופי הנכס" dataDxfId="121"/>
    <tableColumn id="4" xr3:uid="{3020FA39-1AAC-4E88-8FA3-FCD389C323D8}" name="שעור תשואה במהלך התקופה" dataDxfId="120" dataCellStyle="Percent"/>
    <tableColumn id="5" xr3:uid="{0C452FA8-2065-45C3-97A0-81DABC974660}" name="סוג מטבע" dataDxfId="119"/>
    <tableColumn id="6" xr3:uid="{FE8CFD75-09A9-4E46-AFF3-5011E210AB76}" name="שווי משוערך" dataDxfId="118"/>
    <tableColumn id="7" xr3:uid="{C9A4D7E8-DD04-41F4-A300-1B188FF9E4D5}" name="שעור מנכסי אפיק ההשקעה" dataDxfId="117">
      <calculatedColumnFormula>IFERROR(F6/$F$8,0)</calculatedColumnFormula>
    </tableColumn>
    <tableColumn id="8" xr3:uid="{E155419A-AA13-446C-B1A5-F698176B1016}" name="שעור מסך נכסי השקעה" dataDxfId="116">
      <calculatedColumnFormula>F6/'סכום נכסי הקרן'!$C$41</calculatedColumnFormula>
    </tableColumn>
    <tableColumn id="9" xr3:uid="{7DA3D708-E9BF-4198-98EF-D2781BBF3851}" name="כתובת הנכס" dataDxfId="115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26A4EDAD-F70E-4663-8375-18EC66D70166}" name="RowTitleRegion1.a1.b4.1" displayName="_RowTitleRegion1.a1.b4.1_21" ref="A1:B4" totalsRowShown="0" headerRowDxfId="114" dataDxfId="113" tableBorderDxfId="112" headerRowCellStyle="Normal_2007-16618" dataCellStyle="Normal_2007-16618">
  <autoFilter ref="A1:B4" xr:uid="{26A4EDAD-F70E-4663-8375-18EC66D70166}">
    <filterColumn colId="0" hiddenButton="1"/>
    <filterColumn colId="1" hiddenButton="1"/>
  </autoFilter>
  <tableColumns count="2">
    <tableColumn id="1" xr3:uid="{26FA353E-A446-4466-BAF6-309556DB9239}" name="תאריך הדיווח" dataDxfId="111" dataCellStyle="Normal_2007-16618"/>
    <tableColumn id="2" xr3:uid="{15E2287F-FD5F-48EC-B7B1-8025E4A97E50}" name="31/12/2023" dataDxfId="110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AC1B6266-D51B-4FE8-8D0E-823F7F3B7AD5}" name="TitleRegion1.a5.j8.1" displayName="TitleRegion1.a5.j8.1" ref="A5:J8" totalsRowShown="0" headerRowDxfId="109" headerRowBorderDxfId="108">
  <autoFilter ref="A5:J8" xr:uid="{AC1B6266-D51B-4FE8-8D0E-823F7F3B7AD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48920A9-4D8F-4838-8F99-8CAB89E98169}" name="שם המנפיק/שם נייר ערך"/>
    <tableColumn id="2" xr3:uid="{CD88D21C-5535-4818-90C9-1AF3362ABE6C}" name="מספר מנפיק"/>
    <tableColumn id="3" xr3:uid="{1B7EDFB3-DB0A-448E-8E33-362596B6136C}" name="דירוג"/>
    <tableColumn id="4" xr3:uid="{326F379A-FE04-4144-9713-1705E46BAD21}" name="שם המדרג"/>
    <tableColumn id="5" xr3:uid="{69C32571-C5EA-48C5-8840-16D8FD0B2CED}" name="שעור הריבית"/>
    <tableColumn id="6" xr3:uid="{12ABEC0B-7F65-4BB4-B3E1-8AF077BD1F42}" name="סוג מטבע"/>
    <tableColumn id="7" xr3:uid="{4EFC2655-6B7E-4A71-AA58-76A2E876A7FD}" name="תשואה לפדיון"/>
    <tableColumn id="8" xr3:uid="{A7A6E36A-1999-43C8-8FE1-2BAF262452C3}" name="שווי הוגן"/>
    <tableColumn id="9" xr3:uid="{F4B9D752-2E39-4266-8314-CCE8D4F53269}" name="שעור מנכסי אפיק ההשקעה"/>
    <tableColumn id="10" xr3:uid="{66D9C930-55AF-49E8-9B5B-5DB8EB612B8E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82203247-A2B0-4FD6-A4E6-31A5448AA0E2}" name="RowTitleRegion1.a1.b4.1" displayName="_RowTitleRegion1.a1.b4.1_22" ref="A1:B4" totalsRowShown="0" headerRowDxfId="107" dataDxfId="106" tableBorderDxfId="105" headerRowCellStyle="Normal_2007-16618" dataCellStyle="Normal_2007-16618">
  <autoFilter ref="A1:B4" xr:uid="{82203247-A2B0-4FD6-A4E6-31A5448AA0E2}">
    <filterColumn colId="0" hiddenButton="1"/>
    <filterColumn colId="1" hiddenButton="1"/>
  </autoFilter>
  <tableColumns count="2">
    <tableColumn id="1" xr3:uid="{869DB214-5681-462D-A3D7-6061689BCF14}" name="תאריך הדיווח" dataDxfId="104" dataCellStyle="Normal_2007-16618"/>
    <tableColumn id="2" xr3:uid="{BC7B5B48-2583-464C-B763-85EC4A0382DA}" name="31/12/2023" dataDxfId="103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85A03891-695E-47BA-ABE8-DD40A5A65F69}" name="TitleRegion1.a5.j23.1" displayName="TitleRegion1.a5.j23.1" ref="A5:J23" totalsRowShown="0" headerRowDxfId="102" dataDxfId="100" headerRowBorderDxfId="101">
  <autoFilter ref="A5:J23" xr:uid="{85A03891-695E-47BA-ABE8-DD40A5A65F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3B115FE-1AC6-4A16-9C53-9A8BED263D2F}" name="שם המנפיק/שם נייר ערך" dataDxfId="99"/>
    <tableColumn id="2" xr3:uid="{5F855EF6-C33D-4796-98EF-71F738080125}" name="מספר ני&quot;ע" dataDxfId="98"/>
    <tableColumn id="3" xr3:uid="{72F02CCD-972D-48E9-9CAE-97C3F9B65F4F}" name="דירוג" dataDxfId="97"/>
    <tableColumn id="4" xr3:uid="{7A96D5DA-F768-49EA-B088-4A479A3E9B30}" name="שם המדרג" dataDxfId="96"/>
    <tableColumn id="5" xr3:uid="{30EABD99-EF75-46E0-8E14-2838906A935A}" name="שעור הריבית" dataDxfId="95"/>
    <tableColumn id="6" xr3:uid="{2E719664-96EE-47BE-A628-D382AD305FD8}" name="סוג מטבע" dataDxfId="94"/>
    <tableColumn id="7" xr3:uid="{0B2F1EE1-3640-45B1-94CC-840E55052106}" name="תשואה לפדיון" dataDxfId="93"/>
    <tableColumn id="8" xr3:uid="{D427C961-EBD6-4012-B304-5186E7222631}" name="שווי הוגן" dataDxfId="92"/>
    <tableColumn id="9" xr3:uid="{0F6DA67E-8774-4C03-92D2-2846114EAC0E}" name="שעור מנכסי אפיק ההשקעה" dataDxfId="91">
      <calculatedColumnFormula>IFERROR(H6/$H$8,0)</calculatedColumnFormula>
    </tableColumn>
    <tableColumn id="10" xr3:uid="{06EC8952-CCE8-461B-A836-AD0A603F982E}" name="שעור מסך נכסי השקעה" dataDxfId="90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A910899-1396-4764-AB2D-2E0630C87AAD}" name="RowTitleRegion1.a1.b4.1" displayName="_RowTitleRegion1.a1.b4.1_23" ref="A1:B4" totalsRowShown="0" headerRowDxfId="89" dataDxfId="88" tableBorderDxfId="87" headerRowCellStyle="Normal_2007-16618" dataCellStyle="Normal_2007-16618">
  <autoFilter ref="A1:B4" xr:uid="{3A910899-1396-4764-AB2D-2E0630C87AAD}">
    <filterColumn colId="0" hiddenButton="1"/>
    <filterColumn colId="1" hiddenButton="1"/>
  </autoFilter>
  <tableColumns count="2">
    <tableColumn id="1" xr3:uid="{85DB1819-A3BC-4256-85A5-A710568654BA}" name="תאריך הדיווח" dataDxfId="86" dataCellStyle="Normal_2007-16618"/>
    <tableColumn id="2" xr3:uid="{25317D92-FE78-406F-88CC-4BFC09B86BE1}" name="31/12/2023" dataDxfId="85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CCE111D9-C66A-4B97-BE1E-77938809402F}" name="TitleRegion1.a5.c188.1" displayName="TitleRegion1.a5.c188.1" ref="A5:C188" totalsRowShown="0" headerRowBorderDxfId="84">
  <autoFilter ref="A5:C188" xr:uid="{CCE111D9-C66A-4B97-BE1E-77938809402F}">
    <filterColumn colId="0" hiddenButton="1"/>
    <filterColumn colId="1" hiddenButton="1"/>
    <filterColumn colId="2" hiddenButton="1"/>
  </autoFilter>
  <tableColumns count="3">
    <tableColumn id="1" xr3:uid="{B6B2C645-0C98-4614-BE4B-C6CFA76F31A0}" name="שם המנפיק/שם נייר ערך" dataDxfId="83"/>
    <tableColumn id="2" xr3:uid="{94918EC1-44AF-4E63-9246-1ECC0A90375F}" name="סכום ההתחייבות" dataDxfId="82"/>
    <tableColumn id="3" xr3:uid="{0A56755B-CDD7-4905-A0FF-28EFC640D4E9}" name="תאריך סיום ההתחייבות" dataDxfId="81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883CD763-B1D1-4B5A-9ED9-7CBD331E9BA5}" name="RowTitleRegion1.a1.b4.1" displayName="_RowTitleRegion1.a1.b4.1_24" ref="A1:B4" totalsRowShown="0" headerRowDxfId="80" dataDxfId="79" tableBorderDxfId="78" headerRowCellStyle="Normal_2007-16618" dataCellStyle="Normal_2007-16618">
  <autoFilter ref="A1:B4" xr:uid="{883CD763-B1D1-4B5A-9ED9-7CBD331E9BA5}">
    <filterColumn colId="0" hiddenButton="1"/>
    <filterColumn colId="1" hiddenButton="1"/>
  </autoFilter>
  <tableColumns count="2">
    <tableColumn id="1" xr3:uid="{CAFD1395-724B-4E46-9365-25B2CDBC065C}" name="תאריך הדיווח" dataDxfId="77" dataCellStyle="Normal_2007-16618"/>
    <tableColumn id="2" xr3:uid="{0B7A0B9C-DE81-4D9F-B998-6DB924C61B6E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106020E-C4B4-40FC-9EDD-963F91A1D581}" name="TitleRegion1.a5.o11.1" displayName="TitleRegion1.a5.o11.1" ref="A5:O11" totalsRowShown="0" headerRowDxfId="75" dataDxfId="73" headerRowBorderDxfId="74" tableBorderDxfId="72">
  <autoFilter ref="A5:O11" xr:uid="{9106020E-C4B4-40FC-9EDD-963F91A1D58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79101E6-CFAB-4C17-9C51-6F01FD85D971}" name="שם המנפיק/שם נייר ערך" dataDxfId="71"/>
    <tableColumn id="2" xr3:uid="{537A1420-DAF9-4938-8A7B-9B4429B0A2DD}" name="מספר ני&quot;ע" dataDxfId="70"/>
    <tableColumn id="3" xr3:uid="{7922C567-1118-4B68-AA35-F8C84D54E477}" name="ענף מסחר" dataDxfId="69"/>
    <tableColumn id="4" xr3:uid="{6477B40F-6434-47B9-8A39-3A0548576C4E}" name="דירוג" dataDxfId="68"/>
    <tableColumn id="5" xr3:uid="{7635A938-59E3-469B-AC3D-DFDDE062809B}" name="שם מדרג" dataDxfId="67"/>
    <tableColumn id="6" xr3:uid="{EB640A2F-E1F6-473C-AF10-A49863256F5D}" name="תאריך רכישה" dataDxfId="66"/>
    <tableColumn id="7" xr3:uid="{69CFF93F-0CFD-47E7-84AF-D41A419069FD}" name="מח&quot;מ" dataDxfId="65"/>
    <tableColumn id="8" xr3:uid="{A8C31525-1947-40D2-BD6B-2D119CADB34D}" name="סוג מטבע" dataDxfId="64"/>
    <tableColumn id="9" xr3:uid="{19344399-A03F-4511-BCF3-CB37CE21B909}" name="שיעור ריבית" dataDxfId="63"/>
    <tableColumn id="10" xr3:uid="{717AA159-72FF-40FC-8962-73D2DE26798D}" name="ריבית אפקטיבית" dataDxfId="62"/>
    <tableColumn id="11" xr3:uid="{102384C9-EA2C-4659-93AC-FDAD1E9A6CF4}" name="ערך נקוב ****" dataDxfId="61"/>
    <tableColumn id="12" xr3:uid="{7B4D7301-9824-48FE-879F-73A89E6112B4}" name="עלות מתואמת" dataDxfId="60"/>
    <tableColumn id="13" xr3:uid="{7C52E696-2366-4FE3-AD3D-3827541BE606}" name="שעור מערך נקוב מונפק" dataDxfId="59"/>
    <tableColumn id="14" xr3:uid="{7741FFB1-4B9C-41B7-9853-7760F23B1CA1}" name="שעור מנכסי אפיק ההשקעה" dataDxfId="58"/>
    <tableColumn id="15" xr3:uid="{1C536C4D-355B-4F50-BCB9-606DDA656D15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E934D4CD-F1A5-4561-AFFD-A82DA3EDF010}" name="RowTitleRegion1.a1.b4.1" displayName="_RowTitleRegion1.a1.b4.1_25" ref="A1:B4" totalsRowShown="0" headerRowDxfId="56" dataDxfId="55" tableBorderDxfId="54" headerRowCellStyle="Normal_2007-16618" dataCellStyle="Normal_2007-16618">
  <autoFilter ref="A1:B4" xr:uid="{E934D4CD-F1A5-4561-AFFD-A82DA3EDF010}">
    <filterColumn colId="0" hiddenButton="1"/>
    <filterColumn colId="1" hiddenButton="1"/>
  </autoFilter>
  <tableColumns count="2">
    <tableColumn id="1" xr3:uid="{E70BFDE5-2EBB-4511-8909-DDA9D0579CC8}" name="תאריך הדיווח" dataDxfId="53" dataCellStyle="Normal_2007-16618"/>
    <tableColumn id="2" xr3:uid="{49C0399D-6BD9-4596-8A8C-2EF5D537F25F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8DBEED7-35C9-477D-B1AC-24876F9E9D1E}" name="TitleRegion1.a5.o11.1" displayName="TitleRegion1.a5.o11.1_" ref="A5:O11" totalsRowShown="0" headerRowDxfId="51" dataDxfId="49" headerRowBorderDxfId="50" tableBorderDxfId="48">
  <autoFilter ref="A5:O11" xr:uid="{C8DBEED7-35C9-477D-B1AC-24876F9E9D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F1602A72-6AAB-426C-B523-149D5F6A123B}" name="שם המנפיק/שם נייר ערך" dataDxfId="47"/>
    <tableColumn id="2" xr3:uid="{D5519E5A-8C47-4F87-BE7C-3368FD7F6EC7}" name="מספר ני&quot;ע" dataDxfId="46"/>
    <tableColumn id="3" xr3:uid="{237B995B-CB64-4065-B249-8F8EDF27AF6A}" name="ענף מסחר" dataDxfId="45"/>
    <tableColumn id="4" xr3:uid="{A5E152FA-416C-4644-AE19-34E3751575BB}" name="דירוג" dataDxfId="44"/>
    <tableColumn id="5" xr3:uid="{D309D486-7869-44F4-AC6F-53ED173BDFE0}" name="שם מדרג" dataDxfId="43"/>
    <tableColumn id="6" xr3:uid="{DD20CB9F-DABF-4A7A-A593-A048310DA64F}" name="תאריך רכישה" dataDxfId="42"/>
    <tableColumn id="7" xr3:uid="{83DA3DA7-0EB4-4287-8A69-9C889D0173E0}" name="מח&quot;מ" dataDxfId="41"/>
    <tableColumn id="8" xr3:uid="{172DFF21-FB8A-4113-8228-137DCB6F3DB9}" name="סוג מטבע" dataDxfId="40"/>
    <tableColumn id="9" xr3:uid="{97AD868E-FCF0-45E5-8C06-F4214B06DBA0}" name="שיעור ריבית" dataDxfId="39"/>
    <tableColumn id="10" xr3:uid="{58300F4D-359D-4A67-8AA3-41D7C003A02A}" name="ריבית אפקטיבית" dataDxfId="38"/>
    <tableColumn id="11" xr3:uid="{387E655C-28B4-461A-9E01-A8B6FD2BE3F6}" name="ערך נקוב****" dataDxfId="37"/>
    <tableColumn id="12" xr3:uid="{0A9FEB7C-936A-4557-AD87-062F4FB944AC}" name="עלות מתואמת" dataDxfId="36"/>
    <tableColumn id="13" xr3:uid="{FEFF8D2F-45AB-496A-876B-A3322DC7AF95}" name="שעור מערך נקוב מונפק" dataDxfId="35"/>
    <tableColumn id="14" xr3:uid="{E276EFF5-05E0-4891-8120-4450CE4D82C9}" name="שעור מנכסי אפיק ההשקעה" dataDxfId="34"/>
    <tableColumn id="15" xr3:uid="{101531F3-56AC-44A2-8EB1-09D2C87931E0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1B7E0E3-254B-4A93-B339-093C0D66A8CA}" name="RowTitleRegion1.a1.b4.1" displayName="_RowTitleRegion1.a1.b4.1_26" ref="A1:B4" totalsRowShown="0" headerRowDxfId="32" dataDxfId="31" tableBorderDxfId="30" headerRowCellStyle="Normal_2007-16618" dataCellStyle="Normal_2007-16618">
  <autoFilter ref="A1:B4" xr:uid="{31B7E0E3-254B-4A93-B339-093C0D66A8CA}">
    <filterColumn colId="0" hiddenButton="1"/>
    <filterColumn colId="1" hiddenButton="1"/>
  </autoFilter>
  <tableColumns count="2">
    <tableColumn id="1" xr3:uid="{8CD410B7-84E0-4E46-BB7F-944349E79D3F}" name="תאריך הדיווח" dataDxfId="29" dataCellStyle="Normal_2007-16618"/>
    <tableColumn id="2" xr3:uid="{73017DB6-A578-40D2-B6A6-5908B7696607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BDEFEE0-006D-40DB-99EA-11275140E30E}" name="TitleRegion1.a5.o11.1" displayName="_TitleRegion1.a5.o11.1" ref="A5:O11" totalsRowShown="0" headerRowDxfId="27" dataDxfId="25" headerRowBorderDxfId="26" tableBorderDxfId="24">
  <autoFilter ref="A5:O11" xr:uid="{5BDEFEE0-006D-40DB-99EA-11275140E3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5C963B7-60A2-4FC9-B450-72671D0CBE52}" name="שם המנפיק/שם נייר ערך" dataDxfId="23"/>
    <tableColumn id="2" xr3:uid="{E0F64B53-2ABE-45A7-85A9-8C4D5816A12C}" name="מספר ני&quot;ע" dataDxfId="22"/>
    <tableColumn id="3" xr3:uid="{B3722071-3861-4EDE-B4F3-45CE07A7E333}" name="ענף מסחר" dataDxfId="21"/>
    <tableColumn id="4" xr3:uid="{09E6F927-1E30-4E14-A5DC-4B4910E6F10C}" name="דירוג" dataDxfId="20"/>
    <tableColumn id="5" xr3:uid="{68DF39A3-367D-4A78-8B90-7C9D001584A9}" name="שם מדרג" dataDxfId="19"/>
    <tableColumn id="6" xr3:uid="{FCA1A92B-22EB-4D76-9EF3-B1D774099C0E}" name="תאריך רכישה" dataDxfId="18"/>
    <tableColumn id="7" xr3:uid="{A309F63C-081E-45ED-B478-3DA3A92CAC0D}" name="מח&quot;מ" dataDxfId="17"/>
    <tableColumn id="8" xr3:uid="{692C33AC-6E72-4A59-A4F0-0EDC66E3F0BF}" name="סוג מטבע" dataDxfId="16"/>
    <tableColumn id="9" xr3:uid="{D714CEF9-D1A1-40B0-8157-56CE12F3F679}" name="שיעור ריבית" dataDxfId="15"/>
    <tableColumn id="10" xr3:uid="{48F0D055-A60C-4130-980B-FA701715DEB5}" name="ריבית אפקטיבית" dataDxfId="14"/>
    <tableColumn id="11" xr3:uid="{B32DF77D-0CA5-4EEB-A18D-BF786F5F45D2}" name="ערך נקוב****" dataDxfId="13"/>
    <tableColumn id="12" xr3:uid="{F5D32004-E967-4AC9-83E4-1345B447FC94}" name="עלות מתואמת" dataDxfId="12"/>
    <tableColumn id="13" xr3:uid="{63299DC9-D123-445E-9AD5-60ABD7B68CFC}" name="שעור מערך נקוב מונפק" dataDxfId="11"/>
    <tableColumn id="14" xr3:uid="{C183BF56-3148-45A2-B4AE-E40A0297AC7D}" name="שעור מנכסי אפיק ההשקעה" dataDxfId="10"/>
    <tableColumn id="15" xr3:uid="{914BD629-EA23-4484-8110-06613D286C20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XFC10000"/>
  <sheetViews>
    <sheetView rightToLeft="1" tabSelected="1" workbookViewId="0">
      <selection activeCell="XFD6" sqref="XFD6"/>
    </sheetView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18" style="8" customWidth="1"/>
    <col min="4" max="4" width="20.140625" style="8" customWidth="1"/>
    <col min="5" max="52" width="0" style="8" hidden="1"/>
    <col min="53" max="16383" width="9.140625" style="8" hidden="1"/>
    <col min="16384" max="16384" width="29.7109375" style="8" customWidth="1"/>
  </cols>
  <sheetData>
    <row r="1" spans="1:4">
      <c r="B1" s="36" t="s">
        <v>148</v>
      </c>
      <c r="C1" s="36" t="s" vm="1">
        <v>221</v>
      </c>
    </row>
    <row r="2" spans="1:4">
      <c r="B2" s="36" t="s">
        <v>147</v>
      </c>
      <c r="C2" s="36" t="s">
        <v>222</v>
      </c>
    </row>
    <row r="3" spans="1:4">
      <c r="B3" s="36" t="s">
        <v>149</v>
      </c>
      <c r="C3" s="36" t="s">
        <v>223</v>
      </c>
    </row>
    <row r="4" spans="1:4">
      <c r="B4" s="36" t="s">
        <v>150</v>
      </c>
      <c r="C4" s="36">
        <v>9453</v>
      </c>
    </row>
    <row r="5" spans="1:4" ht="18.75">
      <c r="A5" s="101" t="s">
        <v>3357</v>
      </c>
      <c r="B5" s="100" t="s">
        <v>162</v>
      </c>
      <c r="C5" s="102" t="s">
        <v>3358</v>
      </c>
      <c r="D5" s="103" t="s">
        <v>3359</v>
      </c>
    </row>
    <row r="6" spans="1:4" s="9" customFormat="1">
      <c r="A6" s="104" t="s">
        <v>3357</v>
      </c>
      <c r="B6" s="105" t="s">
        <v>3357</v>
      </c>
      <c r="C6" s="18" t="s">
        <v>114</v>
      </c>
      <c r="D6" s="19" t="s">
        <v>112</v>
      </c>
    </row>
    <row r="7" spans="1:4" s="9" customFormat="1">
      <c r="A7" s="104" t="s">
        <v>3357</v>
      </c>
      <c r="B7" s="105" t="s">
        <v>3357</v>
      </c>
      <c r="C7" s="20" t="s">
        <v>201</v>
      </c>
      <c r="D7" s="21" t="s">
        <v>19</v>
      </c>
    </row>
    <row r="8" spans="1:4" s="10" customFormat="1" ht="20.25">
      <c r="A8" s="106" t="s">
        <v>3357</v>
      </c>
      <c r="B8" s="107" t="s">
        <v>3357</v>
      </c>
      <c r="C8" s="14" t="s">
        <v>0</v>
      </c>
      <c r="D8" s="22" t="s">
        <v>1</v>
      </c>
    </row>
    <row r="9" spans="1:4" s="10" customFormat="1" ht="20.25">
      <c r="A9" s="106" t="s">
        <v>3357</v>
      </c>
      <c r="B9" s="44" t="s">
        <v>161</v>
      </c>
      <c r="C9" s="55">
        <f>C10+C11+C22+C32+C34+C36</f>
        <v>926719.83680821769</v>
      </c>
      <c r="D9" s="56">
        <f>C9/$C$41</f>
        <v>1</v>
      </c>
    </row>
    <row r="10" spans="1:4">
      <c r="A10" s="32" t="s">
        <v>128</v>
      </c>
      <c r="B10" s="23" t="s">
        <v>163</v>
      </c>
      <c r="C10" s="55">
        <f>מזומנים!I8</f>
        <v>154285.75102035899</v>
      </c>
      <c r="D10" s="56">
        <f t="shared" ref="D10:D12" si="0">C10/$C$41</f>
        <v>0.16648586216924591</v>
      </c>
    </row>
    <row r="11" spans="1:4">
      <c r="A11" s="101" t="s">
        <v>3357</v>
      </c>
      <c r="B11" s="23" t="s">
        <v>164</v>
      </c>
      <c r="C11" s="55">
        <f>SUM(C12:C20)</f>
        <v>567032.1564601619</v>
      </c>
      <c r="D11" s="56">
        <f t="shared" si="0"/>
        <v>0.61187009702211415</v>
      </c>
    </row>
    <row r="12" spans="1:4">
      <c r="A12" s="34" t="s">
        <v>128</v>
      </c>
      <c r="B12" s="24" t="s">
        <v>73</v>
      </c>
      <c r="C12" s="55" vm="2">
        <v>69041.726865338991</v>
      </c>
      <c r="D12" s="56">
        <f t="shared" si="0"/>
        <v>7.450118592813397E-2</v>
      </c>
    </row>
    <row r="13" spans="1:4">
      <c r="A13" s="34" t="s">
        <v>128</v>
      </c>
      <c r="B13" s="24" t="s">
        <v>74</v>
      </c>
      <c r="C13" s="55" t="s" vm="3">
        <v>2820</v>
      </c>
      <c r="D13" s="56" t="s" vm="4">
        <v>2820</v>
      </c>
    </row>
    <row r="14" spans="1:4">
      <c r="A14" s="34" t="s">
        <v>128</v>
      </c>
      <c r="B14" s="24" t="s">
        <v>75</v>
      </c>
      <c r="C14" s="55" vm="5">
        <v>168818.19153125802</v>
      </c>
      <c r="D14" s="56">
        <f t="shared" ref="D14:D20" si="1">C14/$C$41</f>
        <v>0.1821674521532817</v>
      </c>
    </row>
    <row r="15" spans="1:4">
      <c r="A15" s="34" t="s">
        <v>128</v>
      </c>
      <c r="B15" s="24" t="s">
        <v>76</v>
      </c>
      <c r="C15" s="55" vm="6">
        <v>165930.46544742599</v>
      </c>
      <c r="D15" s="56">
        <f t="shared" si="1"/>
        <v>0.17905137977721403</v>
      </c>
    </row>
    <row r="16" spans="1:4">
      <c r="A16" s="34" t="s">
        <v>128</v>
      </c>
      <c r="B16" s="24" t="s">
        <v>214</v>
      </c>
      <c r="C16" s="55" vm="7">
        <v>148571.04647813801</v>
      </c>
      <c r="D16" s="56">
        <f t="shared" si="1"/>
        <v>0.1603192686474072</v>
      </c>
    </row>
    <row r="17" spans="1:4">
      <c r="A17" s="34" t="s">
        <v>128</v>
      </c>
      <c r="B17" s="24" t="s">
        <v>77</v>
      </c>
      <c r="C17" s="55" vm="8">
        <v>10687.754903898</v>
      </c>
      <c r="D17" s="56">
        <f t="shared" si="1"/>
        <v>1.1532886725192442E-2</v>
      </c>
    </row>
    <row r="18" spans="1:4">
      <c r="A18" s="34" t="s">
        <v>128</v>
      </c>
      <c r="B18" s="24" t="s">
        <v>78</v>
      </c>
      <c r="C18" s="55" vm="9">
        <v>17.6302044</v>
      </c>
      <c r="D18" s="56">
        <f t="shared" si="1"/>
        <v>1.9024308857703372E-5</v>
      </c>
    </row>
    <row r="19" spans="1:4">
      <c r="A19" s="34" t="s">
        <v>128</v>
      </c>
      <c r="B19" s="24" t="s">
        <v>79</v>
      </c>
      <c r="C19" s="55" vm="10">
        <v>453.66094553800002</v>
      </c>
      <c r="D19" s="56">
        <f t="shared" si="1"/>
        <v>4.8953408303040776E-4</v>
      </c>
    </row>
    <row r="20" spans="1:4">
      <c r="A20" s="34" t="s">
        <v>128</v>
      </c>
      <c r="B20" s="24" t="s">
        <v>80</v>
      </c>
      <c r="C20" s="55" vm="11">
        <v>3511.6800841649997</v>
      </c>
      <c r="D20" s="56">
        <f t="shared" si="1"/>
        <v>3.7893653989967769E-3</v>
      </c>
    </row>
    <row r="21" spans="1:4">
      <c r="A21" s="34" t="s">
        <v>128</v>
      </c>
      <c r="B21" s="24" t="s">
        <v>81</v>
      </c>
      <c r="C21" s="55" t="s" vm="12">
        <v>2820</v>
      </c>
      <c r="D21" s="56" t="s" vm="13">
        <v>2820</v>
      </c>
    </row>
    <row r="22" spans="1:4">
      <c r="A22" s="101" t="s">
        <v>3357</v>
      </c>
      <c r="B22" s="23" t="s">
        <v>165</v>
      </c>
      <c r="C22" s="55">
        <f>SUM(C24:C30)</f>
        <v>107564.05091338704</v>
      </c>
      <c r="D22" s="56">
        <f>C22/$C$41</f>
        <v>0.11606965410803777</v>
      </c>
    </row>
    <row r="23" spans="1:4">
      <c r="A23" s="34" t="s">
        <v>128</v>
      </c>
      <c r="B23" s="24" t="s">
        <v>82</v>
      </c>
      <c r="C23" s="55" t="s" vm="14">
        <v>2820</v>
      </c>
      <c r="D23" s="56" t="s" vm="15">
        <v>2820</v>
      </c>
    </row>
    <row r="24" spans="1:4">
      <c r="A24" s="34" t="s">
        <v>128</v>
      </c>
      <c r="B24" s="24" t="s">
        <v>83</v>
      </c>
      <c r="C24" s="55" vm="16">
        <v>1088.3462441910001</v>
      </c>
      <c r="D24" s="56">
        <f t="shared" ref="D24:D30" si="2">C24/$C$41</f>
        <v>1.1744069792866973E-3</v>
      </c>
    </row>
    <row r="25" spans="1:4">
      <c r="A25" s="34" t="s">
        <v>128</v>
      </c>
      <c r="B25" s="24" t="s">
        <v>75</v>
      </c>
      <c r="C25" s="55" vm="17">
        <v>9724.7899883139999</v>
      </c>
      <c r="D25" s="56">
        <f t="shared" si="2"/>
        <v>1.0493775574943822E-2</v>
      </c>
    </row>
    <row r="26" spans="1:4">
      <c r="A26" s="34" t="s">
        <v>128</v>
      </c>
      <c r="B26" s="24" t="s">
        <v>84</v>
      </c>
      <c r="C26" s="55">
        <f>'לא סחיר - מניות'!I9</f>
        <v>11629.033052633002</v>
      </c>
      <c r="D26" s="56">
        <f t="shared" si="2"/>
        <v>1.254859623236877E-2</v>
      </c>
    </row>
    <row r="27" spans="1:4">
      <c r="A27" s="34" t="s">
        <v>128</v>
      </c>
      <c r="B27" s="24" t="s">
        <v>85</v>
      </c>
      <c r="C27" s="55" vm="18">
        <v>75716.297055209012</v>
      </c>
      <c r="D27" s="56">
        <f t="shared" si="2"/>
        <v>8.1703546258369675E-2</v>
      </c>
    </row>
    <row r="28" spans="1:4">
      <c r="A28" s="34" t="s">
        <v>128</v>
      </c>
      <c r="B28" s="24" t="s">
        <v>86</v>
      </c>
      <c r="C28" s="55" vm="19">
        <v>30.512830000000001</v>
      </c>
      <c r="D28" s="56">
        <f t="shared" si="2"/>
        <v>3.29256251868865E-5</v>
      </c>
    </row>
    <row r="29" spans="1:4">
      <c r="A29" s="34" t="s">
        <v>128</v>
      </c>
      <c r="B29" s="24" t="s">
        <v>177</v>
      </c>
      <c r="C29" s="55" vm="20">
        <v>4.9370198019999991</v>
      </c>
      <c r="D29" s="56">
        <f t="shared" si="2"/>
        <v>5.3274135352534844E-6</v>
      </c>
    </row>
    <row r="30" spans="1:4">
      <c r="A30" s="34" t="s">
        <v>128</v>
      </c>
      <c r="B30" s="24" t="s">
        <v>109</v>
      </c>
      <c r="C30" s="55" vm="21">
        <v>9370.1347232379994</v>
      </c>
      <c r="D30" s="56">
        <f t="shared" si="2"/>
        <v>1.0111076024346639E-2</v>
      </c>
    </row>
    <row r="31" spans="1:4">
      <c r="A31" s="34" t="s">
        <v>128</v>
      </c>
      <c r="B31" s="24" t="s">
        <v>87</v>
      </c>
      <c r="C31" s="55" t="s" vm="22">
        <v>2820</v>
      </c>
      <c r="D31" s="56" t="s" vm="23">
        <v>2820</v>
      </c>
    </row>
    <row r="32" spans="1:4">
      <c r="A32" s="34" t="s">
        <v>128</v>
      </c>
      <c r="B32" s="23" t="s">
        <v>166</v>
      </c>
      <c r="C32" s="55">
        <f>הלוואות!O8</f>
        <v>89145.685891108995</v>
      </c>
      <c r="D32" s="56">
        <f>C32/$C$41</f>
        <v>9.6194861003668655E-2</v>
      </c>
    </row>
    <row r="33" spans="1:4">
      <c r="A33" s="34" t="s">
        <v>128</v>
      </c>
      <c r="B33" s="23" t="s">
        <v>167</v>
      </c>
      <c r="C33" s="55" t="s" vm="24">
        <v>2820</v>
      </c>
      <c r="D33" s="56" t="s" vm="25">
        <v>2820</v>
      </c>
    </row>
    <row r="34" spans="1:4">
      <c r="A34" s="34" t="s">
        <v>128</v>
      </c>
      <c r="B34" s="23" t="s">
        <v>168</v>
      </c>
      <c r="C34" s="55" vm="26">
        <v>8981.063540000001</v>
      </c>
      <c r="D34" s="56">
        <f>C34/$C$41</f>
        <v>9.6912391245797935E-3</v>
      </c>
    </row>
    <row r="35" spans="1:4">
      <c r="A35" s="34" t="s">
        <v>128</v>
      </c>
      <c r="B35" s="35" t="s">
        <v>169</v>
      </c>
      <c r="C35" s="55" t="s" vm="27">
        <v>2820</v>
      </c>
      <c r="D35" s="56" t="s" vm="28">
        <v>2820</v>
      </c>
    </row>
    <row r="36" spans="1:4">
      <c r="A36" s="34" t="s">
        <v>128</v>
      </c>
      <c r="B36" s="23" t="s">
        <v>170</v>
      </c>
      <c r="C36" s="55">
        <f>'השקעות אחרות '!H8</f>
        <v>-288.87101679925257</v>
      </c>
      <c r="D36" s="56">
        <f t="shared" ref="D36:D37" si="3">C36/$C$41</f>
        <v>-3.1171342764623876E-4</v>
      </c>
    </row>
    <row r="37" spans="1:4">
      <c r="A37" s="108" t="s">
        <v>3357</v>
      </c>
      <c r="B37" s="45" t="s">
        <v>172</v>
      </c>
      <c r="C37" s="55">
        <v>0</v>
      </c>
      <c r="D37" s="56">
        <f t="shared" si="3"/>
        <v>0</v>
      </c>
    </row>
    <row r="38" spans="1:4">
      <c r="A38" s="34" t="s">
        <v>128</v>
      </c>
      <c r="B38" s="46" t="s">
        <v>173</v>
      </c>
      <c r="C38" s="55" t="s" vm="29">
        <v>2820</v>
      </c>
      <c r="D38" s="56" t="s" vm="30">
        <v>2820</v>
      </c>
    </row>
    <row r="39" spans="1:4">
      <c r="A39" s="34" t="s">
        <v>128</v>
      </c>
      <c r="B39" s="46" t="s">
        <v>199</v>
      </c>
      <c r="C39" s="55" t="s" vm="31">
        <v>2820</v>
      </c>
      <c r="D39" s="56" t="s" vm="32">
        <v>2820</v>
      </c>
    </row>
    <row r="40" spans="1:4">
      <c r="A40" s="34" t="s">
        <v>128</v>
      </c>
      <c r="B40" s="46" t="s">
        <v>174</v>
      </c>
      <c r="C40" s="55" t="s" vm="33">
        <v>2820</v>
      </c>
      <c r="D40" s="56" t="s" vm="34">
        <v>2820</v>
      </c>
    </row>
    <row r="41" spans="1:4">
      <c r="A41" s="101" t="s">
        <v>3357</v>
      </c>
      <c r="B41" s="46" t="s">
        <v>88</v>
      </c>
      <c r="C41" s="55">
        <f>C9</f>
        <v>926719.83680821769</v>
      </c>
      <c r="D41" s="56">
        <f>C41/$C$41</f>
        <v>1</v>
      </c>
    </row>
    <row r="42" spans="1:4">
      <c r="A42" s="34" t="s">
        <v>128</v>
      </c>
      <c r="B42" s="46" t="s">
        <v>171</v>
      </c>
      <c r="C42" s="55">
        <f>'יתרת התחייבות להשקעה'!B8</f>
        <v>65957.006597790125</v>
      </c>
      <c r="D42" s="109" t="s">
        <v>3357</v>
      </c>
    </row>
    <row r="43" spans="1:4">
      <c r="A43" s="101" t="s">
        <v>3357</v>
      </c>
      <c r="B43" s="5" t="s">
        <v>113</v>
      </c>
      <c r="C43" s="101" t="s">
        <v>3357</v>
      </c>
      <c r="D43" s="101" t="s">
        <v>3357</v>
      </c>
    </row>
    <row r="44" spans="1:4">
      <c r="A44" s="101" t="s">
        <v>3357</v>
      </c>
      <c r="B44" s="110" t="s">
        <v>3357</v>
      </c>
      <c r="C44" s="49" t="s">
        <v>155</v>
      </c>
      <c r="D44" s="29" t="s">
        <v>108</v>
      </c>
    </row>
    <row r="45" spans="1:4">
      <c r="A45" s="101" t="s">
        <v>3357</v>
      </c>
      <c r="B45" s="110" t="s">
        <v>3357</v>
      </c>
      <c r="C45" s="50" t="s">
        <v>0</v>
      </c>
      <c r="D45" s="19" t="s">
        <v>1</v>
      </c>
    </row>
    <row r="46" spans="1:4">
      <c r="A46" s="101" t="s">
        <v>3357</v>
      </c>
      <c r="B46" s="110" t="s">
        <v>3357</v>
      </c>
      <c r="C46" s="57" t="s">
        <v>138</v>
      </c>
      <c r="D46" s="58" vm="35">
        <v>2.4752999999999998</v>
      </c>
    </row>
    <row r="47" spans="1:4">
      <c r="A47" s="101" t="s">
        <v>3357</v>
      </c>
      <c r="B47" s="110" t="s">
        <v>3357</v>
      </c>
      <c r="C47" s="57" t="s">
        <v>145</v>
      </c>
      <c r="D47" s="58">
        <v>0.74744976816074182</v>
      </c>
    </row>
    <row r="48" spans="1:4">
      <c r="A48" s="101" t="s">
        <v>3357</v>
      </c>
      <c r="B48" s="110" t="s">
        <v>3357</v>
      </c>
      <c r="C48" s="57" t="s">
        <v>142</v>
      </c>
      <c r="D48" s="58" vm="36">
        <v>2.7391000000000001</v>
      </c>
    </row>
    <row r="49" spans="1:4">
      <c r="A49" s="101" t="s">
        <v>3357</v>
      </c>
      <c r="B49" s="111" t="s">
        <v>3357</v>
      </c>
      <c r="C49" s="57" t="s">
        <v>2821</v>
      </c>
      <c r="D49" s="58" vm="37">
        <v>4.3135000000000003</v>
      </c>
    </row>
    <row r="50" spans="1:4">
      <c r="A50" s="101" t="s">
        <v>3357</v>
      </c>
      <c r="B50" s="110" t="s">
        <v>3357</v>
      </c>
      <c r="C50" s="57" t="s">
        <v>136</v>
      </c>
      <c r="D50" s="58" vm="38">
        <v>4.0115999999999996</v>
      </c>
    </row>
    <row r="51" spans="1:4">
      <c r="A51" s="101" t="s">
        <v>3357</v>
      </c>
      <c r="B51" s="110" t="s">
        <v>3357</v>
      </c>
      <c r="C51" s="57" t="s">
        <v>137</v>
      </c>
      <c r="D51" s="58" vm="39">
        <v>4.6208999999999998</v>
      </c>
    </row>
    <row r="52" spans="1:4">
      <c r="A52" s="101" t="s">
        <v>3357</v>
      </c>
      <c r="B52" s="110" t="s">
        <v>3357</v>
      </c>
      <c r="C52" s="57" t="s">
        <v>139</v>
      </c>
      <c r="D52" s="58">
        <v>0.46448192400783739</v>
      </c>
    </row>
    <row r="53" spans="1:4">
      <c r="A53" s="101" t="s">
        <v>3357</v>
      </c>
      <c r="B53" s="110" t="s">
        <v>3357</v>
      </c>
      <c r="C53" s="57" t="s">
        <v>143</v>
      </c>
      <c r="D53" s="58">
        <v>2.5637E-2</v>
      </c>
    </row>
    <row r="54" spans="1:4">
      <c r="A54" s="101" t="s">
        <v>3357</v>
      </c>
      <c r="B54" s="110" t="s">
        <v>3357</v>
      </c>
      <c r="C54" s="57" t="s">
        <v>144</v>
      </c>
      <c r="D54" s="58">
        <v>0.2137704222363675</v>
      </c>
    </row>
    <row r="55" spans="1:4">
      <c r="A55" s="101" t="s">
        <v>3357</v>
      </c>
      <c r="B55" s="110" t="s">
        <v>3357</v>
      </c>
      <c r="C55" s="57" t="s">
        <v>141</v>
      </c>
      <c r="D55" s="58" vm="40">
        <v>0.53820000000000001</v>
      </c>
    </row>
    <row r="56" spans="1:4">
      <c r="A56" s="101" t="s">
        <v>3357</v>
      </c>
      <c r="B56" s="110" t="s">
        <v>3357</v>
      </c>
      <c r="C56" s="57" t="s">
        <v>2822</v>
      </c>
      <c r="D56" s="58">
        <v>2.2929893999999997</v>
      </c>
    </row>
    <row r="57" spans="1:4">
      <c r="A57" s="101" t="s">
        <v>3357</v>
      </c>
      <c r="B57" s="110" t="s">
        <v>3357</v>
      </c>
      <c r="C57" s="57" t="s">
        <v>140</v>
      </c>
      <c r="D57" s="58" vm="41">
        <v>0.36270000000000002</v>
      </c>
    </row>
    <row r="58" spans="1:4">
      <c r="A58" s="101" t="s">
        <v>3357</v>
      </c>
      <c r="B58" s="110" t="s">
        <v>3357</v>
      </c>
      <c r="C58" s="57" t="s">
        <v>134</v>
      </c>
      <c r="D58" s="58" vm="42">
        <v>3.6269999999999998</v>
      </c>
    </row>
    <row r="59" spans="1:4">
      <c r="A59" s="101" t="s">
        <v>3357</v>
      </c>
      <c r="B59" s="110" t="s">
        <v>3357</v>
      </c>
      <c r="C59" s="57" t="s">
        <v>146</v>
      </c>
      <c r="D59" s="58" vm="43">
        <v>0.19539999999999999</v>
      </c>
    </row>
    <row r="60" spans="1:4">
      <c r="A60" s="101" t="s">
        <v>3357</v>
      </c>
      <c r="B60" s="110" t="s">
        <v>3357</v>
      </c>
      <c r="C60" s="57" t="s">
        <v>2823</v>
      </c>
      <c r="D60" s="58" vm="44">
        <v>0.35589999999999999</v>
      </c>
    </row>
    <row r="61" spans="1:4">
      <c r="A61" s="101" t="s">
        <v>3357</v>
      </c>
      <c r="B61" s="110" t="s">
        <v>3357</v>
      </c>
      <c r="C61" s="57" t="s">
        <v>2824</v>
      </c>
      <c r="D61" s="58">
        <v>4.0537957812358541E-2</v>
      </c>
    </row>
    <row r="62" spans="1:4">
      <c r="A62" s="101" t="s">
        <v>3357</v>
      </c>
      <c r="B62" s="110" t="s">
        <v>3357</v>
      </c>
      <c r="C62" s="57" t="s">
        <v>2825</v>
      </c>
      <c r="D62" s="58">
        <v>0.51084507042253524</v>
      </c>
    </row>
    <row r="63" spans="1:4">
      <c r="A63" s="101" t="s">
        <v>3357</v>
      </c>
      <c r="B63" s="110" t="s">
        <v>3357</v>
      </c>
      <c r="C63" s="57" t="s">
        <v>135</v>
      </c>
      <c r="D63" s="58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44.5703125" style="2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85546875" style="1" customWidth="1"/>
    <col min="8" max="8" width="15.5703125" style="1" customWidth="1"/>
    <col min="9" max="9" width="11.28515625" style="1" bestFit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148</v>
      </c>
      <c r="B1" s="36" t="s" vm="1">
        <v>221</v>
      </c>
    </row>
    <row r="2" spans="1:11">
      <c r="A2" s="36" t="s">
        <v>147</v>
      </c>
      <c r="B2" s="36" t="s">
        <v>222</v>
      </c>
    </row>
    <row r="3" spans="1:11">
      <c r="A3" s="36" t="s">
        <v>149</v>
      </c>
      <c r="B3" s="36" t="s">
        <v>223</v>
      </c>
    </row>
    <row r="4" spans="1:11">
      <c r="A4" s="36" t="s">
        <v>150</v>
      </c>
      <c r="B4" s="36">
        <v>9453</v>
      </c>
    </row>
    <row r="5" spans="1:11" s="3" customFormat="1">
      <c r="A5" s="53" t="s">
        <v>118</v>
      </c>
      <c r="B5" s="39" t="s">
        <v>48</v>
      </c>
      <c r="C5" s="39" t="s">
        <v>120</v>
      </c>
      <c r="D5" s="39" t="s">
        <v>14</v>
      </c>
      <c r="E5" s="39" t="s">
        <v>71</v>
      </c>
      <c r="F5" s="39" t="s">
        <v>106</v>
      </c>
      <c r="G5" s="39" t="s">
        <v>16</v>
      </c>
      <c r="H5" s="39" t="s">
        <v>18</v>
      </c>
      <c r="I5" s="39" t="s">
        <v>66</v>
      </c>
      <c r="J5" s="39" t="s">
        <v>151</v>
      </c>
      <c r="K5" s="41" t="s">
        <v>152</v>
      </c>
    </row>
    <row r="6" spans="1:11" s="3" customFormat="1">
      <c r="A6" s="112" t="s">
        <v>3357</v>
      </c>
      <c r="B6" s="113" t="s">
        <v>3357</v>
      </c>
      <c r="C6" s="113" t="s">
        <v>3357</v>
      </c>
      <c r="D6" s="113" t="s">
        <v>3357</v>
      </c>
      <c r="E6" s="113" t="s">
        <v>3357</v>
      </c>
      <c r="F6" s="113" t="s">
        <v>3357</v>
      </c>
      <c r="G6" s="12" t="s">
        <v>19</v>
      </c>
      <c r="H6" s="12" t="s">
        <v>19</v>
      </c>
      <c r="I6" s="12" t="s">
        <v>201</v>
      </c>
      <c r="J6" s="12" t="s">
        <v>19</v>
      </c>
      <c r="K6" s="13" t="s">
        <v>19</v>
      </c>
    </row>
    <row r="7" spans="1:11" s="4" customFormat="1" ht="20.25">
      <c r="A7" s="114" t="s">
        <v>3357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9" t="s">
        <v>47</v>
      </c>
      <c r="B8" s="115" t="s">
        <v>3357</v>
      </c>
      <c r="C8" s="115" t="s">
        <v>3357</v>
      </c>
      <c r="D8" s="115" t="s">
        <v>3357</v>
      </c>
      <c r="E8" s="115" t="s">
        <v>3357</v>
      </c>
      <c r="F8" s="115" t="s">
        <v>3357</v>
      </c>
      <c r="G8" s="115" t="s">
        <v>3357</v>
      </c>
      <c r="H8" s="115" t="s">
        <v>3357</v>
      </c>
      <c r="I8" s="61">
        <f>I9+I54</f>
        <v>154285.75102035899</v>
      </c>
      <c r="J8" s="62">
        <f>IFERROR(I8/$I$8,0)</f>
        <v>1</v>
      </c>
      <c r="K8" s="62">
        <f>I8/'סכום נכסי הקרן'!$C$41</f>
        <v>0.16648586216924591</v>
      </c>
    </row>
    <row r="9" spans="1:11">
      <c r="A9" s="63" t="s">
        <v>190</v>
      </c>
      <c r="B9" s="116" t="s">
        <v>3357</v>
      </c>
      <c r="C9" s="116" t="s">
        <v>3357</v>
      </c>
      <c r="D9" s="116" t="s">
        <v>3357</v>
      </c>
      <c r="E9" s="116" t="s">
        <v>3357</v>
      </c>
      <c r="F9" s="116" t="s">
        <v>3357</v>
      </c>
      <c r="G9" s="116" t="s">
        <v>3357</v>
      </c>
      <c r="H9" s="116" t="s">
        <v>3357</v>
      </c>
      <c r="I9" s="66">
        <f>I10+I19</f>
        <v>147320.94808516899</v>
      </c>
      <c r="J9" s="67">
        <f t="shared" ref="J9:J58" si="0">IFERROR(I9/$I$8,0)</f>
        <v>0.95485776950153389</v>
      </c>
      <c r="K9" s="67">
        <f>I9/'סכום נכסי הקרן'!$C$41</f>
        <v>0.15897031900446595</v>
      </c>
    </row>
    <row r="10" spans="1:11">
      <c r="A10" s="68" t="s">
        <v>45</v>
      </c>
      <c r="B10" s="116" t="s">
        <v>3357</v>
      </c>
      <c r="C10" s="116" t="s">
        <v>3357</v>
      </c>
      <c r="D10" s="116" t="s">
        <v>3357</v>
      </c>
      <c r="E10" s="116" t="s">
        <v>3357</v>
      </c>
      <c r="F10" s="116" t="s">
        <v>3357</v>
      </c>
      <c r="G10" s="116" t="s">
        <v>3357</v>
      </c>
      <c r="H10" s="116" t="s">
        <v>3357</v>
      </c>
      <c r="I10" s="66">
        <f>SUM(I11:I17)</f>
        <v>101395.15485584098</v>
      </c>
      <c r="J10" s="67">
        <f t="shared" si="0"/>
        <v>0.6571906620363227</v>
      </c>
      <c r="K10" s="67">
        <f>I10/'סכום נכסי הקרן'!$C$41</f>
        <v>0.1094129539786947</v>
      </c>
    </row>
    <row r="11" spans="1:11">
      <c r="A11" s="69" t="s">
        <v>2826</v>
      </c>
      <c r="B11" s="54" t="s">
        <v>2827</v>
      </c>
      <c r="C11" s="54">
        <v>11</v>
      </c>
      <c r="D11" s="54" t="s">
        <v>311</v>
      </c>
      <c r="E11" s="54" t="s">
        <v>312</v>
      </c>
      <c r="F11" s="70" t="s">
        <v>135</v>
      </c>
      <c r="G11" s="117" t="s">
        <v>3357</v>
      </c>
      <c r="H11" s="117" t="s">
        <v>3357</v>
      </c>
      <c r="I11" s="72">
        <v>8025.2974664840012</v>
      </c>
      <c r="J11" s="73">
        <f t="shared" si="0"/>
        <v>5.2015804527697516E-2</v>
      </c>
      <c r="K11" s="73">
        <f>I11/'סכום נכסי הקרן'!$C$41</f>
        <v>8.6598960632206859E-3</v>
      </c>
    </row>
    <row r="12" spans="1:11">
      <c r="A12" s="69" t="s">
        <v>2828</v>
      </c>
      <c r="B12" s="54" t="s">
        <v>2829</v>
      </c>
      <c r="C12" s="54">
        <v>12</v>
      </c>
      <c r="D12" s="54" t="s">
        <v>311</v>
      </c>
      <c r="E12" s="54" t="s">
        <v>312</v>
      </c>
      <c r="F12" s="70" t="s">
        <v>135</v>
      </c>
      <c r="G12" s="117" t="s">
        <v>3357</v>
      </c>
      <c r="H12" s="117" t="s">
        <v>3357</v>
      </c>
      <c r="I12" s="72">
        <v>9405.4998762100004</v>
      </c>
      <c r="J12" s="73">
        <f t="shared" si="0"/>
        <v>6.0961558757094067E-2</v>
      </c>
      <c r="K12" s="73">
        <f>I12/'סכום נכסי הקרן'!$C$41</f>
        <v>1.0149237668855948E-2</v>
      </c>
    </row>
    <row r="13" spans="1:11">
      <c r="A13" s="69" t="s">
        <v>2828</v>
      </c>
      <c r="B13" s="54" t="s">
        <v>2830</v>
      </c>
      <c r="C13" s="54">
        <v>12</v>
      </c>
      <c r="D13" s="54" t="s">
        <v>311</v>
      </c>
      <c r="E13" s="54" t="s">
        <v>312</v>
      </c>
      <c r="F13" s="70" t="s">
        <v>135</v>
      </c>
      <c r="G13" s="117" t="s">
        <v>3357</v>
      </c>
      <c r="H13" s="117" t="s">
        <v>3357</v>
      </c>
      <c r="I13" s="72">
        <v>2162.3145</v>
      </c>
      <c r="J13" s="73">
        <f t="shared" si="0"/>
        <v>1.4014998051989058E-2</v>
      </c>
      <c r="K13" s="73">
        <f>I13/'סכום נכסי הקרן'!$C$41</f>
        <v>2.3332990339857002E-3</v>
      </c>
    </row>
    <row r="14" spans="1:11">
      <c r="A14" s="69" t="s">
        <v>2831</v>
      </c>
      <c r="B14" s="54" t="s">
        <v>2832</v>
      </c>
      <c r="C14" s="54">
        <v>10</v>
      </c>
      <c r="D14" s="54" t="s">
        <v>311</v>
      </c>
      <c r="E14" s="54" t="s">
        <v>312</v>
      </c>
      <c r="F14" s="70" t="s">
        <v>135</v>
      </c>
      <c r="G14" s="117" t="s">
        <v>3357</v>
      </c>
      <c r="H14" s="117" t="s">
        <v>3357</v>
      </c>
      <c r="I14" s="72">
        <v>1733.410384002</v>
      </c>
      <c r="J14" s="73">
        <f t="shared" si="0"/>
        <v>1.123506462870486E-2</v>
      </c>
      <c r="K14" s="73">
        <f>I14/'סכום נכסי הקרן'!$C$41</f>
        <v>1.8704794212371272E-3</v>
      </c>
    </row>
    <row r="15" spans="1:11">
      <c r="A15" s="69" t="s">
        <v>2831</v>
      </c>
      <c r="B15" s="54" t="s">
        <v>2833</v>
      </c>
      <c r="C15" s="54">
        <v>10</v>
      </c>
      <c r="D15" s="54" t="s">
        <v>311</v>
      </c>
      <c r="E15" s="54" t="s">
        <v>312</v>
      </c>
      <c r="F15" s="70" t="s">
        <v>135</v>
      </c>
      <c r="G15" s="117" t="s">
        <v>3357</v>
      </c>
      <c r="H15" s="117" t="s">
        <v>3357</v>
      </c>
      <c r="I15" s="72">
        <v>11294.479160550003</v>
      </c>
      <c r="J15" s="73">
        <f t="shared" si="0"/>
        <v>7.3204940092359047E-2</v>
      </c>
      <c r="K15" s="73">
        <f>I15/'סכום נכסי הקרן'!$C$41</f>
        <v>1.2187587566324392E-2</v>
      </c>
    </row>
    <row r="16" spans="1:11">
      <c r="A16" s="69" t="s">
        <v>2831</v>
      </c>
      <c r="B16" s="54" t="s">
        <v>2834</v>
      </c>
      <c r="C16" s="54">
        <v>10</v>
      </c>
      <c r="D16" s="54" t="s">
        <v>311</v>
      </c>
      <c r="E16" s="54" t="s">
        <v>312</v>
      </c>
      <c r="F16" s="70" t="s">
        <v>135</v>
      </c>
      <c r="G16" s="117" t="s">
        <v>3357</v>
      </c>
      <c r="H16" s="117" t="s">
        <v>3357</v>
      </c>
      <c r="I16" s="72">
        <v>67036.740139999994</v>
      </c>
      <c r="J16" s="73">
        <f t="shared" si="0"/>
        <v>0.43449728634469992</v>
      </c>
      <c r="K16" s="73">
        <f>I16/'סכום נכסי הקרן'!$C$41</f>
        <v>7.2337655327295081E-2</v>
      </c>
    </row>
    <row r="17" spans="1:11">
      <c r="A17" s="69" t="s">
        <v>2835</v>
      </c>
      <c r="B17" s="54" t="s">
        <v>2836</v>
      </c>
      <c r="C17" s="54">
        <v>20</v>
      </c>
      <c r="D17" s="54" t="s">
        <v>311</v>
      </c>
      <c r="E17" s="54" t="s">
        <v>312</v>
      </c>
      <c r="F17" s="70" t="s">
        <v>135</v>
      </c>
      <c r="G17" s="117" t="s">
        <v>3357</v>
      </c>
      <c r="H17" s="117" t="s">
        <v>3357</v>
      </c>
      <c r="I17" s="72">
        <v>1737.4133285949999</v>
      </c>
      <c r="J17" s="73">
        <f t="shared" si="0"/>
        <v>1.1261009633778411E-2</v>
      </c>
      <c r="K17" s="73">
        <f>I17/'סכום נכסי הקרן'!$C$41</f>
        <v>1.874798897775783E-3</v>
      </c>
    </row>
    <row r="18" spans="1:11">
      <c r="A18" s="118" t="s">
        <v>3357</v>
      </c>
      <c r="B18" s="117" t="s">
        <v>3357</v>
      </c>
      <c r="C18" s="117" t="s">
        <v>3357</v>
      </c>
      <c r="D18" s="117" t="s">
        <v>3357</v>
      </c>
      <c r="E18" s="117" t="s">
        <v>3357</v>
      </c>
      <c r="F18" s="117" t="s">
        <v>3357</v>
      </c>
      <c r="G18" s="117" t="s">
        <v>3357</v>
      </c>
      <c r="H18" s="117" t="s">
        <v>3357</v>
      </c>
      <c r="I18" s="117" t="s">
        <v>3357</v>
      </c>
      <c r="J18" s="117" t="s">
        <v>3357</v>
      </c>
      <c r="K18" s="117" t="s">
        <v>3357</v>
      </c>
    </row>
    <row r="19" spans="1:11">
      <c r="A19" s="68" t="s">
        <v>46</v>
      </c>
      <c r="B19" s="116" t="s">
        <v>3357</v>
      </c>
      <c r="C19" s="116" t="s">
        <v>3357</v>
      </c>
      <c r="D19" s="116" t="s">
        <v>3357</v>
      </c>
      <c r="E19" s="116" t="s">
        <v>3357</v>
      </c>
      <c r="F19" s="116" t="s">
        <v>3357</v>
      </c>
      <c r="G19" s="116" t="s">
        <v>3357</v>
      </c>
      <c r="H19" s="117" t="s">
        <v>3357</v>
      </c>
      <c r="I19" s="66">
        <f>SUM(I20:I52)</f>
        <v>45925.793229327996</v>
      </c>
      <c r="J19" s="67">
        <f t="shared" si="0"/>
        <v>0.29766710746521108</v>
      </c>
      <c r="K19" s="67">
        <f>I19/'סכום נכסי הקרן'!$C$41</f>
        <v>4.9557365025771238E-2</v>
      </c>
    </row>
    <row r="20" spans="1:11">
      <c r="A20" s="69" t="s">
        <v>2826</v>
      </c>
      <c r="B20" s="54" t="s">
        <v>2837</v>
      </c>
      <c r="C20" s="54">
        <v>11</v>
      </c>
      <c r="D20" s="54" t="s">
        <v>311</v>
      </c>
      <c r="E20" s="54" t="s">
        <v>312</v>
      </c>
      <c r="F20" s="70" t="s">
        <v>136</v>
      </c>
      <c r="G20" s="117" t="s">
        <v>3357</v>
      </c>
      <c r="H20" s="117" t="s">
        <v>3357</v>
      </c>
      <c r="I20" s="72">
        <v>326.402253067</v>
      </c>
      <c r="J20" s="73">
        <f t="shared" si="0"/>
        <v>2.1155696550612061E-3</v>
      </c>
      <c r="K20" s="73">
        <f>I20/'סכום נכסי הקרן'!$C$41</f>
        <v>3.5221243800195905E-4</v>
      </c>
    </row>
    <row r="21" spans="1:11">
      <c r="A21" s="69" t="s">
        <v>2826</v>
      </c>
      <c r="B21" s="54" t="s">
        <v>2838</v>
      </c>
      <c r="C21" s="54">
        <v>11</v>
      </c>
      <c r="D21" s="54" t="s">
        <v>311</v>
      </c>
      <c r="E21" s="54" t="s">
        <v>312</v>
      </c>
      <c r="F21" s="70" t="s">
        <v>138</v>
      </c>
      <c r="G21" s="117" t="s">
        <v>3357</v>
      </c>
      <c r="H21" s="117" t="s">
        <v>3357</v>
      </c>
      <c r="I21" s="72">
        <v>6.3463073149999989</v>
      </c>
      <c r="J21" s="73">
        <f t="shared" si="0"/>
        <v>4.1133463544294272E-5</v>
      </c>
      <c r="K21" s="73">
        <f>I21/'סכום נכסי הקרן'!$C$41</f>
        <v>6.848140142179077E-6</v>
      </c>
    </row>
    <row r="22" spans="1:11">
      <c r="A22" s="69" t="s">
        <v>2826</v>
      </c>
      <c r="B22" s="54" t="s">
        <v>2839</v>
      </c>
      <c r="C22" s="54">
        <v>11</v>
      </c>
      <c r="D22" s="54" t="s">
        <v>311</v>
      </c>
      <c r="E22" s="54" t="s">
        <v>312</v>
      </c>
      <c r="F22" s="70" t="s">
        <v>137</v>
      </c>
      <c r="G22" s="117" t="s">
        <v>3357</v>
      </c>
      <c r="H22" s="117" t="s">
        <v>3357</v>
      </c>
      <c r="I22" s="72">
        <v>1.7162059390000002</v>
      </c>
      <c r="J22" s="73">
        <f t="shared" si="0"/>
        <v>1.1123554363575259E-5</v>
      </c>
      <c r="K22" s="73">
        <f>I22/'סכום נכסי הקרן'!$C$41</f>
        <v>1.8519145386063045E-6</v>
      </c>
    </row>
    <row r="23" spans="1:11">
      <c r="A23" s="69" t="s">
        <v>2826</v>
      </c>
      <c r="B23" s="54" t="s">
        <v>2840</v>
      </c>
      <c r="C23" s="54">
        <v>11</v>
      </c>
      <c r="D23" s="54" t="s">
        <v>311</v>
      </c>
      <c r="E23" s="54" t="s">
        <v>312</v>
      </c>
      <c r="F23" s="70" t="s">
        <v>134</v>
      </c>
      <c r="G23" s="117" t="s">
        <v>3357</v>
      </c>
      <c r="H23" s="117" t="s">
        <v>3357</v>
      </c>
      <c r="I23" s="72">
        <v>5730.9817287760006</v>
      </c>
      <c r="J23" s="73">
        <f t="shared" si="0"/>
        <v>3.714524310167671E-2</v>
      </c>
      <c r="K23" s="73">
        <f>I23/'סכום נכסי הקרן'!$C$41</f>
        <v>6.1841578232688819E-3</v>
      </c>
    </row>
    <row r="24" spans="1:11">
      <c r="A24" s="69" t="s">
        <v>2828</v>
      </c>
      <c r="B24" s="54" t="s">
        <v>2841</v>
      </c>
      <c r="C24" s="54">
        <v>12</v>
      </c>
      <c r="D24" s="54" t="s">
        <v>311</v>
      </c>
      <c r="E24" s="54" t="s">
        <v>312</v>
      </c>
      <c r="F24" s="70" t="s">
        <v>136</v>
      </c>
      <c r="G24" s="117" t="s">
        <v>3357</v>
      </c>
      <c r="H24" s="117" t="s">
        <v>3357</v>
      </c>
      <c r="I24" s="72">
        <v>525.42005461200006</v>
      </c>
      <c r="J24" s="73">
        <f t="shared" si="0"/>
        <v>3.405499543134528E-3</v>
      </c>
      <c r="K24" s="73">
        <f>I24/'סכום נכסי הקרן'!$C$41</f>
        <v>5.6696752755572494E-4</v>
      </c>
    </row>
    <row r="25" spans="1:11">
      <c r="A25" s="69" t="s">
        <v>2828</v>
      </c>
      <c r="B25" s="54" t="s">
        <v>2842</v>
      </c>
      <c r="C25" s="54">
        <v>12</v>
      </c>
      <c r="D25" s="54" t="s">
        <v>311</v>
      </c>
      <c r="E25" s="54" t="s">
        <v>312</v>
      </c>
      <c r="F25" s="70" t="s">
        <v>138</v>
      </c>
      <c r="G25" s="117" t="s">
        <v>3357</v>
      </c>
      <c r="H25" s="117" t="s">
        <v>3357</v>
      </c>
      <c r="I25" s="72">
        <v>7.6113200000000001</v>
      </c>
      <c r="J25" s="73">
        <f t="shared" si="0"/>
        <v>4.9332617883783954E-5</v>
      </c>
      <c r="K25" s="73">
        <f>I25/'סכום נכסי הקרן'!$C$41</f>
        <v>8.2131834214477309E-6</v>
      </c>
    </row>
    <row r="26" spans="1:11">
      <c r="A26" s="69" t="s">
        <v>2828</v>
      </c>
      <c r="B26" s="54" t="s">
        <v>2843</v>
      </c>
      <c r="C26" s="54">
        <v>12</v>
      </c>
      <c r="D26" s="54" t="s">
        <v>311</v>
      </c>
      <c r="E26" s="54" t="s">
        <v>312</v>
      </c>
      <c r="F26" s="70" t="s">
        <v>134</v>
      </c>
      <c r="G26" s="117" t="s">
        <v>3357</v>
      </c>
      <c r="H26" s="117" t="s">
        <v>3357</v>
      </c>
      <c r="I26" s="72">
        <v>8052.8205539049986</v>
      </c>
      <c r="J26" s="73">
        <f t="shared" si="0"/>
        <v>5.2194194866656073E-2</v>
      </c>
      <c r="K26" s="73">
        <f>I26/'סכום נכסי הקרן'!$C$41</f>
        <v>8.6895955326048661E-3</v>
      </c>
    </row>
    <row r="27" spans="1:11">
      <c r="A27" s="69" t="s">
        <v>2828</v>
      </c>
      <c r="B27" s="54" t="s">
        <v>2844</v>
      </c>
      <c r="C27" s="54">
        <v>12</v>
      </c>
      <c r="D27" s="54" t="s">
        <v>311</v>
      </c>
      <c r="E27" s="54" t="s">
        <v>312</v>
      </c>
      <c r="F27" s="70" t="s">
        <v>137</v>
      </c>
      <c r="G27" s="117" t="s">
        <v>3357</v>
      </c>
      <c r="H27" s="117" t="s">
        <v>3357</v>
      </c>
      <c r="I27" s="72">
        <v>288.65610171499998</v>
      </c>
      <c r="J27" s="73">
        <f t="shared" si="0"/>
        <v>1.8709187323261624E-3</v>
      </c>
      <c r="K27" s="73">
        <f>I27/'סכום נכסי הקרן'!$C$41</f>
        <v>3.1148151819991376E-4</v>
      </c>
    </row>
    <row r="28" spans="1:11">
      <c r="A28" s="69" t="s">
        <v>2828</v>
      </c>
      <c r="B28" s="54" t="s">
        <v>2845</v>
      </c>
      <c r="C28" s="54">
        <v>12</v>
      </c>
      <c r="D28" s="54" t="s">
        <v>311</v>
      </c>
      <c r="E28" s="54" t="s">
        <v>312</v>
      </c>
      <c r="F28" s="70" t="s">
        <v>143</v>
      </c>
      <c r="G28" s="117" t="s">
        <v>3357</v>
      </c>
      <c r="H28" s="117" t="s">
        <v>3357</v>
      </c>
      <c r="I28" s="72">
        <v>1.0681256479999999</v>
      </c>
      <c r="J28" s="73">
        <f t="shared" si="0"/>
        <v>6.9230349590679557E-6</v>
      </c>
      <c r="K28" s="73">
        <f>I28/'סכום נכסי הקרן'!$C$41</f>
        <v>1.1525874439882588E-6</v>
      </c>
    </row>
    <row r="29" spans="1:11">
      <c r="A29" s="69" t="s">
        <v>2828</v>
      </c>
      <c r="B29" s="54" t="s">
        <v>2846</v>
      </c>
      <c r="C29" s="54">
        <v>12</v>
      </c>
      <c r="D29" s="54" t="s">
        <v>311</v>
      </c>
      <c r="E29" s="54" t="s">
        <v>312</v>
      </c>
      <c r="F29" s="70" t="s">
        <v>142</v>
      </c>
      <c r="G29" s="117" t="s">
        <v>3357</v>
      </c>
      <c r="H29" s="117" t="s">
        <v>3357</v>
      </c>
      <c r="I29" s="72">
        <v>0.24066045600000002</v>
      </c>
      <c r="J29" s="73">
        <f t="shared" si="0"/>
        <v>1.559835917499882E-6</v>
      </c>
      <c r="K29" s="73">
        <f>I29/'סכום נכסי הקרן'!$C$41</f>
        <v>2.5969062756752458E-7</v>
      </c>
    </row>
    <row r="30" spans="1:11">
      <c r="A30" s="69" t="s">
        <v>2831</v>
      </c>
      <c r="B30" s="54" t="s">
        <v>2847</v>
      </c>
      <c r="C30" s="54">
        <v>10</v>
      </c>
      <c r="D30" s="54" t="s">
        <v>311</v>
      </c>
      <c r="E30" s="54" t="s">
        <v>312</v>
      </c>
      <c r="F30" s="70" t="s">
        <v>139</v>
      </c>
      <c r="G30" s="117" t="s">
        <v>3357</v>
      </c>
      <c r="H30" s="117" t="s">
        <v>3357</v>
      </c>
      <c r="I30" s="72">
        <v>3.0710526999999998E-2</v>
      </c>
      <c r="J30" s="73">
        <f t="shared" si="0"/>
        <v>1.9904966464432316E-7</v>
      </c>
      <c r="K30" s="73">
        <f>I30/'סכום נכסי הקרן'!$C$41</f>
        <v>3.313895503280941E-8</v>
      </c>
    </row>
    <row r="31" spans="1:11">
      <c r="A31" s="69" t="s">
        <v>2831</v>
      </c>
      <c r="B31" s="54" t="s">
        <v>2848</v>
      </c>
      <c r="C31" s="54">
        <v>10</v>
      </c>
      <c r="D31" s="54" t="s">
        <v>311</v>
      </c>
      <c r="E31" s="54" t="s">
        <v>312</v>
      </c>
      <c r="F31" s="70" t="s">
        <v>136</v>
      </c>
      <c r="G31" s="117" t="s">
        <v>3357</v>
      </c>
      <c r="H31" s="117" t="s">
        <v>3357</v>
      </c>
      <c r="I31" s="72">
        <v>1510.535029741</v>
      </c>
      <c r="J31" s="73">
        <f t="shared" si="0"/>
        <v>9.7905024913264686E-3</v>
      </c>
      <c r="K31" s="73">
        <f>I31/'סכום נכסי הקרן'!$C$41</f>
        <v>1.6299802483386373E-3</v>
      </c>
    </row>
    <row r="32" spans="1:11">
      <c r="A32" s="69" t="s">
        <v>2831</v>
      </c>
      <c r="B32" s="54" t="s">
        <v>2849</v>
      </c>
      <c r="C32" s="54">
        <v>10</v>
      </c>
      <c r="D32" s="54" t="s">
        <v>311</v>
      </c>
      <c r="E32" s="54" t="s">
        <v>312</v>
      </c>
      <c r="F32" s="70" t="s">
        <v>134</v>
      </c>
      <c r="G32" s="117" t="s">
        <v>3357</v>
      </c>
      <c r="H32" s="117" t="s">
        <v>3357</v>
      </c>
      <c r="I32" s="72">
        <v>318.08590999999996</v>
      </c>
      <c r="J32" s="73">
        <f t="shared" si="0"/>
        <v>2.061667444312641E-3</v>
      </c>
      <c r="K32" s="73">
        <f>I32/'סכום נכסי הקרן'!$C$41</f>
        <v>3.4323848197265579E-4</v>
      </c>
    </row>
    <row r="33" spans="1:11">
      <c r="A33" s="69" t="s">
        <v>2831</v>
      </c>
      <c r="B33" s="54" t="s">
        <v>2850</v>
      </c>
      <c r="C33" s="54">
        <v>10</v>
      </c>
      <c r="D33" s="54" t="s">
        <v>311</v>
      </c>
      <c r="E33" s="54" t="s">
        <v>312</v>
      </c>
      <c r="F33" s="70" t="s">
        <v>136</v>
      </c>
      <c r="G33" s="117" t="s">
        <v>3357</v>
      </c>
      <c r="H33" s="117" t="s">
        <v>3357</v>
      </c>
      <c r="I33" s="72">
        <v>14.83999</v>
      </c>
      <c r="J33" s="73">
        <f t="shared" si="0"/>
        <v>9.6185097469187345E-5</v>
      </c>
      <c r="K33" s="73">
        <f>I33/'סכום נכסי הקרן'!$C$41</f>
        <v>1.6013458879990606E-5</v>
      </c>
    </row>
    <row r="34" spans="1:11">
      <c r="A34" s="69" t="s">
        <v>2831</v>
      </c>
      <c r="B34" s="54" t="s">
        <v>2851</v>
      </c>
      <c r="C34" s="54">
        <v>10</v>
      </c>
      <c r="D34" s="54" t="s">
        <v>311</v>
      </c>
      <c r="E34" s="54" t="s">
        <v>312</v>
      </c>
      <c r="F34" s="70" t="s">
        <v>137</v>
      </c>
      <c r="G34" s="117" t="s">
        <v>3357</v>
      </c>
      <c r="H34" s="117" t="s">
        <v>3357</v>
      </c>
      <c r="I34" s="72">
        <v>78.924084965000006</v>
      </c>
      <c r="J34" s="73">
        <f t="shared" si="0"/>
        <v>5.1154487334728323E-4</v>
      </c>
      <c r="K34" s="73">
        <f>I34/'סכום נכסי הקרן'!$C$41</f>
        <v>8.5164989277480138E-5</v>
      </c>
    </row>
    <row r="35" spans="1:11">
      <c r="A35" s="69" t="s">
        <v>2831</v>
      </c>
      <c r="B35" s="54" t="s">
        <v>2852</v>
      </c>
      <c r="C35" s="54">
        <v>10</v>
      </c>
      <c r="D35" s="54" t="s">
        <v>311</v>
      </c>
      <c r="E35" s="54" t="s">
        <v>312</v>
      </c>
      <c r="F35" s="70" t="s">
        <v>142</v>
      </c>
      <c r="G35" s="117" t="s">
        <v>3357</v>
      </c>
      <c r="H35" s="117" t="s">
        <v>3357</v>
      </c>
      <c r="I35" s="72">
        <v>0.49525999999999998</v>
      </c>
      <c r="J35" s="73">
        <f t="shared" si="0"/>
        <v>3.2100177542296001E-6</v>
      </c>
      <c r="K35" s="73">
        <f>I35/'סכום נכסי הקרן'!$C$41</f>
        <v>5.3442257339150144E-7</v>
      </c>
    </row>
    <row r="36" spans="1:11">
      <c r="A36" s="69" t="s">
        <v>2831</v>
      </c>
      <c r="B36" s="54" t="s">
        <v>2853</v>
      </c>
      <c r="C36" s="54">
        <v>10</v>
      </c>
      <c r="D36" s="54" t="s">
        <v>311</v>
      </c>
      <c r="E36" s="54" t="s">
        <v>312</v>
      </c>
      <c r="F36" s="70" t="s">
        <v>138</v>
      </c>
      <c r="G36" s="117" t="s">
        <v>3357</v>
      </c>
      <c r="H36" s="117" t="s">
        <v>3357</v>
      </c>
      <c r="I36" s="72">
        <v>44.459456615000001</v>
      </c>
      <c r="J36" s="73">
        <f t="shared" si="0"/>
        <v>2.8816307611668747E-4</v>
      </c>
      <c r="K36" s="73">
        <f>I36/'סכום נכסי הקרן'!$C$41</f>
        <v>4.7975078172628751E-5</v>
      </c>
    </row>
    <row r="37" spans="1:11">
      <c r="A37" s="69" t="s">
        <v>2831</v>
      </c>
      <c r="B37" s="54" t="s">
        <v>2854</v>
      </c>
      <c r="C37" s="54">
        <v>10</v>
      </c>
      <c r="D37" s="54" t="s">
        <v>311</v>
      </c>
      <c r="E37" s="54" t="s">
        <v>312</v>
      </c>
      <c r="F37" s="70" t="s">
        <v>143</v>
      </c>
      <c r="G37" s="117" t="s">
        <v>3357</v>
      </c>
      <c r="H37" s="117" t="s">
        <v>3357</v>
      </c>
      <c r="I37" s="72">
        <v>591.39520400000004</v>
      </c>
      <c r="J37" s="73">
        <f t="shared" si="0"/>
        <v>3.8331161503174825E-3</v>
      </c>
      <c r="K37" s="73">
        <f>I37/'סכום נכסי הקרן'!$C$41</f>
        <v>6.3815964708046681E-4</v>
      </c>
    </row>
    <row r="38" spans="1:11">
      <c r="A38" s="69" t="s">
        <v>2831</v>
      </c>
      <c r="B38" s="54" t="s">
        <v>2855</v>
      </c>
      <c r="C38" s="54">
        <v>10</v>
      </c>
      <c r="D38" s="54" t="s">
        <v>311</v>
      </c>
      <c r="E38" s="54" t="s">
        <v>312</v>
      </c>
      <c r="F38" s="70" t="s">
        <v>2821</v>
      </c>
      <c r="G38" s="117" t="s">
        <v>3357</v>
      </c>
      <c r="H38" s="117" t="s">
        <v>3357</v>
      </c>
      <c r="I38" s="72">
        <v>0.11232389199999999</v>
      </c>
      <c r="J38" s="73">
        <f t="shared" si="0"/>
        <v>7.2802505258685967E-7</v>
      </c>
      <c r="K38" s="73">
        <f>I38/'סכום נכסי הקרן'!$C$41</f>
        <v>1.2120587856073392E-7</v>
      </c>
    </row>
    <row r="39" spans="1:11">
      <c r="A39" s="69" t="s">
        <v>2831</v>
      </c>
      <c r="B39" s="54" t="s">
        <v>2856</v>
      </c>
      <c r="C39" s="54">
        <v>10</v>
      </c>
      <c r="D39" s="54" t="s">
        <v>311</v>
      </c>
      <c r="E39" s="54" t="s">
        <v>312</v>
      </c>
      <c r="F39" s="70" t="s">
        <v>137</v>
      </c>
      <c r="G39" s="117" t="s">
        <v>3357</v>
      </c>
      <c r="H39" s="117" t="s">
        <v>3357</v>
      </c>
      <c r="I39" s="72">
        <v>1.1915899999999999</v>
      </c>
      <c r="J39" s="73">
        <f t="shared" si="0"/>
        <v>7.7232666796479609E-6</v>
      </c>
      <c r="K39" s="73">
        <f>I39/'סכום נכסי הקרן'!$C$41</f>
        <v>1.2858147119241999E-6</v>
      </c>
    </row>
    <row r="40" spans="1:11">
      <c r="A40" s="69" t="s">
        <v>2831</v>
      </c>
      <c r="B40" s="54" t="s">
        <v>2857</v>
      </c>
      <c r="C40" s="54">
        <v>10</v>
      </c>
      <c r="D40" s="54" t="s">
        <v>311</v>
      </c>
      <c r="E40" s="54" t="s">
        <v>312</v>
      </c>
      <c r="F40" s="70" t="s">
        <v>142</v>
      </c>
      <c r="G40" s="117" t="s">
        <v>3357</v>
      </c>
      <c r="H40" s="117" t="s">
        <v>3357</v>
      </c>
      <c r="I40" s="72">
        <v>30.883930711000005</v>
      </c>
      <c r="J40" s="73">
        <f t="shared" si="0"/>
        <v>2.0017357731839198E-4</v>
      </c>
      <c r="K40" s="73">
        <f>I40/'סכום נכסי הקרן'!$C$41</f>
        <v>3.3326070603354698E-5</v>
      </c>
    </row>
    <row r="41" spans="1:11">
      <c r="A41" s="69" t="s">
        <v>2831</v>
      </c>
      <c r="B41" s="54" t="s">
        <v>2858</v>
      </c>
      <c r="C41" s="54">
        <v>10</v>
      </c>
      <c r="D41" s="54" t="s">
        <v>311</v>
      </c>
      <c r="E41" s="54" t="s">
        <v>312</v>
      </c>
      <c r="F41" s="70" t="s">
        <v>134</v>
      </c>
      <c r="G41" s="117" t="s">
        <v>3357</v>
      </c>
      <c r="H41" s="117" t="s">
        <v>3357</v>
      </c>
      <c r="I41" s="72">
        <v>150.22528379400001</v>
      </c>
      <c r="J41" s="73">
        <f t="shared" si="0"/>
        <v>9.7368216313233503E-4</v>
      </c>
      <c r="K41" s="73">
        <f>I41/'סכום נכסי הקרן'!$C$41</f>
        <v>1.6210431440790313E-4</v>
      </c>
    </row>
    <row r="42" spans="1:11">
      <c r="A42" s="69" t="s">
        <v>2831</v>
      </c>
      <c r="B42" s="54" t="s">
        <v>2859</v>
      </c>
      <c r="C42" s="54">
        <v>10</v>
      </c>
      <c r="D42" s="54" t="s">
        <v>311</v>
      </c>
      <c r="E42" s="54" t="s">
        <v>312</v>
      </c>
      <c r="F42" s="70" t="s">
        <v>2823</v>
      </c>
      <c r="G42" s="117" t="s">
        <v>3357</v>
      </c>
      <c r="H42" s="117" t="s">
        <v>3357</v>
      </c>
      <c r="I42" s="72">
        <v>20.532198018999999</v>
      </c>
      <c r="J42" s="73">
        <f t="shared" si="0"/>
        <v>1.3307902954881845E-4</v>
      </c>
      <c r="K42" s="73">
        <f>I42/'סכום נכסי הקרן'!$C$41</f>
        <v>2.215577697108159E-5</v>
      </c>
    </row>
    <row r="43" spans="1:11">
      <c r="A43" s="69" t="s">
        <v>2831</v>
      </c>
      <c r="B43" s="54" t="s">
        <v>2860</v>
      </c>
      <c r="C43" s="54">
        <v>10</v>
      </c>
      <c r="D43" s="54" t="s">
        <v>311</v>
      </c>
      <c r="E43" s="54" t="s">
        <v>312</v>
      </c>
      <c r="F43" s="70" t="s">
        <v>134</v>
      </c>
      <c r="G43" s="117" t="s">
        <v>3357</v>
      </c>
      <c r="H43" s="117" t="s">
        <v>3357</v>
      </c>
      <c r="I43" s="72">
        <v>15725.528328732998</v>
      </c>
      <c r="J43" s="73">
        <f t="shared" si="0"/>
        <v>0.101924696381443</v>
      </c>
      <c r="K43" s="73">
        <f>I43/'סכום נכסי הקרן'!$C$41</f>
        <v>1.6969020953403156E-2</v>
      </c>
    </row>
    <row r="44" spans="1:11">
      <c r="A44" s="69" t="s">
        <v>2831</v>
      </c>
      <c r="B44" s="54" t="s">
        <v>2861</v>
      </c>
      <c r="C44" s="54">
        <v>10</v>
      </c>
      <c r="D44" s="54" t="s">
        <v>311</v>
      </c>
      <c r="E44" s="54" t="s">
        <v>312</v>
      </c>
      <c r="F44" s="70" t="s">
        <v>140</v>
      </c>
      <c r="G44" s="117" t="s">
        <v>3357</v>
      </c>
      <c r="H44" s="117" t="s">
        <v>3357</v>
      </c>
      <c r="I44" s="72">
        <v>0.19192331600000001</v>
      </c>
      <c r="J44" s="73">
        <f t="shared" si="0"/>
        <v>1.2439471223410287E-6</v>
      </c>
      <c r="K44" s="73">
        <f>I44/'סכום נכסי הקרן'!$C$41</f>
        <v>2.0709960915589859E-7</v>
      </c>
    </row>
    <row r="45" spans="1:11">
      <c r="A45" s="69" t="s">
        <v>2835</v>
      </c>
      <c r="B45" s="54" t="s">
        <v>2862</v>
      </c>
      <c r="C45" s="54">
        <v>20</v>
      </c>
      <c r="D45" s="54" t="s">
        <v>311</v>
      </c>
      <c r="E45" s="54" t="s">
        <v>312</v>
      </c>
      <c r="F45" s="70" t="s">
        <v>137</v>
      </c>
      <c r="G45" s="117" t="s">
        <v>3357</v>
      </c>
      <c r="H45" s="117" t="s">
        <v>3357</v>
      </c>
      <c r="I45" s="72">
        <v>3.3596960000000001E-3</v>
      </c>
      <c r="J45" s="73">
        <f t="shared" si="0"/>
        <v>2.1775802222699532E-8</v>
      </c>
      <c r="K45" s="73">
        <f>I45/'סכום נכסי הקרן'!$C$41</f>
        <v>3.6253632074731134E-9</v>
      </c>
    </row>
    <row r="46" spans="1:11">
      <c r="A46" s="69" t="s">
        <v>2835</v>
      </c>
      <c r="B46" s="54" t="s">
        <v>2863</v>
      </c>
      <c r="C46" s="54">
        <v>20</v>
      </c>
      <c r="D46" s="54" t="s">
        <v>311</v>
      </c>
      <c r="E46" s="54" t="s">
        <v>312</v>
      </c>
      <c r="F46" s="70" t="s">
        <v>143</v>
      </c>
      <c r="G46" s="117" t="s">
        <v>3357</v>
      </c>
      <c r="H46" s="117" t="s">
        <v>3357</v>
      </c>
      <c r="I46" s="72">
        <v>21.464465580999999</v>
      </c>
      <c r="J46" s="73">
        <f t="shared" si="0"/>
        <v>1.391215030490251E-4</v>
      </c>
      <c r="K46" s="73">
        <f>I46/'סכום נכסי הקרן'!$C$41</f>
        <v>2.3161763381398314E-5</v>
      </c>
    </row>
    <row r="47" spans="1:11">
      <c r="A47" s="69" t="s">
        <v>2835</v>
      </c>
      <c r="B47" s="54" t="s">
        <v>2864</v>
      </c>
      <c r="C47" s="54">
        <v>20</v>
      </c>
      <c r="D47" s="54" t="s">
        <v>311</v>
      </c>
      <c r="E47" s="54" t="s">
        <v>312</v>
      </c>
      <c r="F47" s="70" t="s">
        <v>136</v>
      </c>
      <c r="G47" s="117" t="s">
        <v>3357</v>
      </c>
      <c r="H47" s="117" t="s">
        <v>3357</v>
      </c>
      <c r="I47" s="72">
        <v>3.2003649999999997E-3</v>
      </c>
      <c r="J47" s="73">
        <f t="shared" si="0"/>
        <v>2.0743101542654389E-8</v>
      </c>
      <c r="K47" s="73">
        <f>I47/'סכום נכסי הקרן'!$C$41</f>
        <v>3.453433144393031E-9</v>
      </c>
    </row>
    <row r="48" spans="1:11">
      <c r="A48" s="69" t="s">
        <v>2835</v>
      </c>
      <c r="B48" s="54" t="s">
        <v>2865</v>
      </c>
      <c r="C48" s="54">
        <v>20</v>
      </c>
      <c r="D48" s="54" t="s">
        <v>311</v>
      </c>
      <c r="E48" s="54" t="s">
        <v>312</v>
      </c>
      <c r="F48" s="70" t="s">
        <v>134</v>
      </c>
      <c r="G48" s="117" t="s">
        <v>3357</v>
      </c>
      <c r="H48" s="117" t="s">
        <v>3357</v>
      </c>
      <c r="I48" s="72">
        <v>12467.586513090004</v>
      </c>
      <c r="J48" s="73">
        <f t="shared" si="0"/>
        <v>8.0808411863288826E-2</v>
      </c>
      <c r="K48" s="73">
        <f>I48/'סכום נכסי הקרן'!$C$41</f>
        <v>1.3453458119587159E-2</v>
      </c>
    </row>
    <row r="49" spans="1:11">
      <c r="A49" s="69" t="s">
        <v>2835</v>
      </c>
      <c r="B49" s="54" t="s">
        <v>2866</v>
      </c>
      <c r="C49" s="54">
        <v>20</v>
      </c>
      <c r="D49" s="54" t="s">
        <v>311</v>
      </c>
      <c r="E49" s="54" t="s">
        <v>312</v>
      </c>
      <c r="F49" s="70" t="s">
        <v>140</v>
      </c>
      <c r="G49" s="117" t="s">
        <v>3357</v>
      </c>
      <c r="H49" s="117" t="s">
        <v>3357</v>
      </c>
      <c r="I49" s="72">
        <v>4.1349999999999994E-6</v>
      </c>
      <c r="J49" s="73">
        <f t="shared" si="0"/>
        <v>2.6800919544763142E-11</v>
      </c>
      <c r="K49" s="73">
        <f>I49/'סכום נכסי הקרן'!$C$41</f>
        <v>4.4619741973384856E-12</v>
      </c>
    </row>
    <row r="50" spans="1:11">
      <c r="A50" s="69" t="s">
        <v>2835</v>
      </c>
      <c r="B50" s="54" t="s">
        <v>2867</v>
      </c>
      <c r="C50" s="54">
        <v>20</v>
      </c>
      <c r="D50" s="54" t="s">
        <v>311</v>
      </c>
      <c r="E50" s="54" t="s">
        <v>312</v>
      </c>
      <c r="F50" s="70" t="s">
        <v>136</v>
      </c>
      <c r="G50" s="117" t="s">
        <v>3357</v>
      </c>
      <c r="H50" s="117" t="s">
        <v>3357</v>
      </c>
      <c r="I50" s="72">
        <v>4.4747997029999995</v>
      </c>
      <c r="J50" s="73">
        <f t="shared" si="0"/>
        <v>2.9003324502789121E-5</v>
      </c>
      <c r="K50" s="73">
        <f>I50/'סכום נכסי הקרן'!$C$41</f>
        <v>4.8286434856212621E-6</v>
      </c>
    </row>
    <row r="51" spans="1:11">
      <c r="A51" s="69" t="s">
        <v>2835</v>
      </c>
      <c r="B51" s="54" t="s">
        <v>2868</v>
      </c>
      <c r="C51" s="54">
        <v>20</v>
      </c>
      <c r="D51" s="54" t="s">
        <v>311</v>
      </c>
      <c r="E51" s="54" t="s">
        <v>312</v>
      </c>
      <c r="F51" s="70" t="s">
        <v>142</v>
      </c>
      <c r="G51" s="117" t="s">
        <v>3357</v>
      </c>
      <c r="H51" s="117" t="s">
        <v>3357</v>
      </c>
      <c r="I51" s="72">
        <v>3.5136237280000002</v>
      </c>
      <c r="J51" s="73">
        <f t="shared" si="0"/>
        <v>2.2773481703675636E-5</v>
      </c>
      <c r="K51" s="73">
        <f>I51/'סכום נכסי הקרן'!$C$41</f>
        <v>3.7914627360319856E-6</v>
      </c>
    </row>
    <row r="52" spans="1:11">
      <c r="A52" s="69" t="s">
        <v>2835</v>
      </c>
      <c r="B52" s="54" t="s">
        <v>2869</v>
      </c>
      <c r="C52" s="54">
        <v>20</v>
      </c>
      <c r="D52" s="54" t="s">
        <v>311</v>
      </c>
      <c r="E52" s="54" t="s">
        <v>312</v>
      </c>
      <c r="F52" s="70" t="s">
        <v>138</v>
      </c>
      <c r="G52" s="117" t="s">
        <v>3357</v>
      </c>
      <c r="H52" s="117" t="s">
        <v>3357</v>
      </c>
      <c r="I52" s="72">
        <v>5.2727283999999999E-2</v>
      </c>
      <c r="J52" s="73">
        <f t="shared" si="0"/>
        <v>3.4175083344567767E-7</v>
      </c>
      <c r="K52" s="73">
        <f>I52/'סכום נכסי הקרן'!$C$41</f>
        <v>5.689668215326201E-8</v>
      </c>
    </row>
    <row r="53" spans="1:11">
      <c r="A53" s="118" t="s">
        <v>3357</v>
      </c>
      <c r="B53" s="117" t="s">
        <v>3357</v>
      </c>
      <c r="C53" s="117" t="s">
        <v>3357</v>
      </c>
      <c r="D53" s="117" t="s">
        <v>3357</v>
      </c>
      <c r="E53" s="117" t="s">
        <v>3357</v>
      </c>
      <c r="F53" s="117" t="s">
        <v>3357</v>
      </c>
      <c r="G53" s="117" t="s">
        <v>3357</v>
      </c>
      <c r="H53" s="117" t="s">
        <v>3357</v>
      </c>
      <c r="I53" s="117" t="s">
        <v>3357</v>
      </c>
      <c r="J53" s="117" t="s">
        <v>3357</v>
      </c>
      <c r="K53" s="117" t="s">
        <v>3357</v>
      </c>
    </row>
    <row r="54" spans="1:11">
      <c r="A54" s="63" t="s">
        <v>189</v>
      </c>
      <c r="B54" s="116" t="s">
        <v>3357</v>
      </c>
      <c r="C54" s="116" t="s">
        <v>3357</v>
      </c>
      <c r="D54" s="116" t="s">
        <v>3357</v>
      </c>
      <c r="E54" s="116" t="s">
        <v>3357</v>
      </c>
      <c r="F54" s="116" t="s">
        <v>3357</v>
      </c>
      <c r="G54" s="116" t="s">
        <v>3357</v>
      </c>
      <c r="H54" s="117" t="s">
        <v>3357</v>
      </c>
      <c r="I54" s="66">
        <f>I55</f>
        <v>6964.8029351900004</v>
      </c>
      <c r="J54" s="67">
        <f t="shared" si="0"/>
        <v>4.5142230498466121E-2</v>
      </c>
      <c r="K54" s="67">
        <f>I54/'סכום נכסי הקרן'!$C$41</f>
        <v>7.51554316477996E-3</v>
      </c>
    </row>
    <row r="55" spans="1:11">
      <c r="A55" s="68" t="s">
        <v>46</v>
      </c>
      <c r="B55" s="116" t="s">
        <v>3357</v>
      </c>
      <c r="C55" s="116" t="s">
        <v>3357</v>
      </c>
      <c r="D55" s="116" t="s">
        <v>3357</v>
      </c>
      <c r="E55" s="116" t="s">
        <v>3357</v>
      </c>
      <c r="F55" s="116" t="s">
        <v>3357</v>
      </c>
      <c r="G55" s="116" t="s">
        <v>3357</v>
      </c>
      <c r="H55" s="116" t="s">
        <v>3357</v>
      </c>
      <c r="I55" s="66">
        <f>SUM(I56:I58)</f>
        <v>6964.8029351900004</v>
      </c>
      <c r="J55" s="67">
        <f t="shared" ref="J55" si="1">IFERROR(I55/$I$8,0)</f>
        <v>4.5142230498466121E-2</v>
      </c>
      <c r="K55" s="67">
        <f>I55/'סכום נכסי הקרן'!$C$41</f>
        <v>7.51554316477996E-3</v>
      </c>
    </row>
    <row r="56" spans="1:11">
      <c r="A56" s="69" t="s">
        <v>2870</v>
      </c>
      <c r="B56" s="54" t="s">
        <v>2871</v>
      </c>
      <c r="C56" s="54">
        <v>85</v>
      </c>
      <c r="D56" s="54" t="s">
        <v>847</v>
      </c>
      <c r="E56" s="54" t="s">
        <v>805</v>
      </c>
      <c r="F56" s="70" t="s">
        <v>143</v>
      </c>
      <c r="G56" s="117" t="s">
        <v>3357</v>
      </c>
      <c r="H56" s="117" t="s">
        <v>3357</v>
      </c>
      <c r="I56" s="72">
        <v>157.13286020200002</v>
      </c>
      <c r="J56" s="73">
        <f t="shared" si="0"/>
        <v>1.0184534810428821E-3</v>
      </c>
      <c r="K56" s="73">
        <f>I56/'סכום נכסי הקרן'!$C$41</f>
        <v>1.6955810587069398E-4</v>
      </c>
    </row>
    <row r="57" spans="1:11">
      <c r="A57" s="69" t="s">
        <v>2870</v>
      </c>
      <c r="B57" s="54" t="s">
        <v>2872</v>
      </c>
      <c r="C57" s="54">
        <v>85</v>
      </c>
      <c r="D57" s="54" t="s">
        <v>847</v>
      </c>
      <c r="E57" s="54" t="s">
        <v>805</v>
      </c>
      <c r="F57" s="70" t="s">
        <v>136</v>
      </c>
      <c r="G57" s="117" t="s">
        <v>3357</v>
      </c>
      <c r="H57" s="117" t="s">
        <v>3357</v>
      </c>
      <c r="I57" s="72">
        <v>368.06093240000007</v>
      </c>
      <c r="J57" s="73">
        <f t="shared" si="0"/>
        <v>2.3855795494130373E-3</v>
      </c>
      <c r="K57" s="73">
        <f>I57/'סכום נכסי הקרן'!$C$41</f>
        <v>3.9716526805735067E-4</v>
      </c>
    </row>
    <row r="58" spans="1:11">
      <c r="A58" s="69" t="s">
        <v>2870</v>
      </c>
      <c r="B58" s="54" t="s">
        <v>2873</v>
      </c>
      <c r="C58" s="54">
        <v>85</v>
      </c>
      <c r="D58" s="54" t="s">
        <v>847</v>
      </c>
      <c r="E58" s="54" t="s">
        <v>805</v>
      </c>
      <c r="F58" s="70" t="s">
        <v>134</v>
      </c>
      <c r="G58" s="117" t="s">
        <v>3357</v>
      </c>
      <c r="H58" s="117" t="s">
        <v>3357</v>
      </c>
      <c r="I58" s="72">
        <v>6439.6091425880004</v>
      </c>
      <c r="J58" s="73">
        <f t="shared" si="0"/>
        <v>4.1738197468010205E-2</v>
      </c>
      <c r="K58" s="73">
        <f>I58/'סכום נכסי הקרן'!$C$41</f>
        <v>6.9488197908519154E-3</v>
      </c>
    </row>
    <row r="59" spans="1:11">
      <c r="A59" s="119" t="s">
        <v>3357</v>
      </c>
      <c r="B59" s="119" t="s">
        <v>3357</v>
      </c>
      <c r="C59" s="120" t="s">
        <v>3357</v>
      </c>
      <c r="D59" s="120" t="s">
        <v>3357</v>
      </c>
      <c r="E59" s="120" t="s">
        <v>3357</v>
      </c>
      <c r="F59" s="120" t="s">
        <v>3357</v>
      </c>
      <c r="G59" s="120" t="s">
        <v>3357</v>
      </c>
      <c r="H59" s="120" t="s">
        <v>3357</v>
      </c>
      <c r="I59" s="120" t="s">
        <v>3357</v>
      </c>
      <c r="J59" s="120" t="s">
        <v>3357</v>
      </c>
      <c r="K59" s="120" t="s">
        <v>3357</v>
      </c>
    </row>
    <row r="60" spans="1:11">
      <c r="A60" s="119" t="s">
        <v>3357</v>
      </c>
      <c r="B60" s="119" t="s">
        <v>3357</v>
      </c>
      <c r="C60" s="120" t="s">
        <v>3357</v>
      </c>
      <c r="D60" s="120" t="s">
        <v>3357</v>
      </c>
      <c r="E60" s="120" t="s">
        <v>3357</v>
      </c>
      <c r="F60" s="120" t="s">
        <v>3357</v>
      </c>
      <c r="G60" s="120" t="s">
        <v>3357</v>
      </c>
      <c r="H60" s="120" t="s">
        <v>3357</v>
      </c>
      <c r="I60" s="120" t="s">
        <v>3357</v>
      </c>
      <c r="J60" s="120" t="s">
        <v>3357</v>
      </c>
      <c r="K60" s="120" t="s">
        <v>3357</v>
      </c>
    </row>
    <row r="61" spans="1:11">
      <c r="A61" s="119" t="s">
        <v>3357</v>
      </c>
      <c r="B61" s="119" t="s">
        <v>3357</v>
      </c>
      <c r="C61" s="120" t="s">
        <v>3357</v>
      </c>
      <c r="D61" s="120" t="s">
        <v>3357</v>
      </c>
      <c r="E61" s="120" t="s">
        <v>3357</v>
      </c>
      <c r="F61" s="120" t="s">
        <v>3357</v>
      </c>
      <c r="G61" s="120" t="s">
        <v>3357</v>
      </c>
      <c r="H61" s="120" t="s">
        <v>3357</v>
      </c>
      <c r="I61" s="120" t="s">
        <v>3357</v>
      </c>
      <c r="J61" s="120" t="s">
        <v>3357</v>
      </c>
      <c r="K61" s="120" t="s">
        <v>3357</v>
      </c>
    </row>
    <row r="62" spans="1:11">
      <c r="A62" s="75" t="s">
        <v>213</v>
      </c>
      <c r="B62" s="119" t="s">
        <v>3357</v>
      </c>
      <c r="C62" s="120" t="s">
        <v>3357</v>
      </c>
      <c r="D62" s="120" t="s">
        <v>3357</v>
      </c>
      <c r="E62" s="120" t="s">
        <v>3357</v>
      </c>
      <c r="F62" s="120" t="s">
        <v>3357</v>
      </c>
      <c r="G62" s="120" t="s">
        <v>3357</v>
      </c>
      <c r="H62" s="120" t="s">
        <v>3357</v>
      </c>
      <c r="I62" s="120" t="s">
        <v>3357</v>
      </c>
      <c r="J62" s="120" t="s">
        <v>3357</v>
      </c>
      <c r="K62" s="120" t="s">
        <v>3357</v>
      </c>
    </row>
    <row r="63" spans="1:11" hidden="1">
      <c r="A63" s="76"/>
      <c r="C63" s="1"/>
    </row>
    <row r="64" spans="1:11" hidden="1">
      <c r="C64" s="1"/>
    </row>
    <row r="65" spans="3:3" hidden="1">
      <c r="C65" s="1"/>
    </row>
    <row r="66" spans="3:3" hidden="1">
      <c r="C66" s="1"/>
    </row>
    <row r="67" spans="3:3" hidden="1">
      <c r="C67" s="1"/>
    </row>
    <row r="68" spans="3:3" hidden="1">
      <c r="C68" s="1"/>
    </row>
    <row r="69" spans="3:3" hidden="1">
      <c r="C69" s="1"/>
    </row>
    <row r="70" spans="3:3" hidden="1">
      <c r="C70" s="1"/>
    </row>
    <row r="71" spans="3:3" hidden="1">
      <c r="C71" s="1"/>
    </row>
    <row r="72" spans="3:3" hidden="1">
      <c r="C72" s="1"/>
    </row>
    <row r="73" spans="3:3" hidden="1">
      <c r="C73" s="1"/>
    </row>
    <row r="74" spans="3:3" hidden="1">
      <c r="C74" s="1"/>
    </row>
    <row r="75" spans="3:3" hidden="1">
      <c r="C75" s="1"/>
    </row>
    <row r="76" spans="3:3" hidden="1">
      <c r="C76" s="1"/>
    </row>
    <row r="77" spans="3:3" hidden="1">
      <c r="C77" s="1"/>
    </row>
    <row r="78" spans="3:3" hidden="1">
      <c r="C78" s="1"/>
    </row>
    <row r="79" spans="3:3" hidden="1">
      <c r="C79" s="1"/>
    </row>
    <row r="80" spans="3:3" hidden="1"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4" hidden="1">
      <c r="C497" s="1"/>
    </row>
    <row r="498" spans="3:4" hidden="1">
      <c r="C498" s="1"/>
    </row>
    <row r="499" spans="3:4" hidden="1">
      <c r="C499" s="1"/>
    </row>
    <row r="500" spans="3:4" hidden="1">
      <c r="C500" s="1"/>
    </row>
    <row r="501" spans="3:4" hidden="1">
      <c r="C501" s="1"/>
    </row>
    <row r="502" spans="3:4" hidden="1">
      <c r="C502" s="1"/>
    </row>
    <row r="503" spans="3:4" hidden="1">
      <c r="C503" s="1"/>
    </row>
    <row r="504" spans="3:4" hidden="1">
      <c r="D504" s="2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85546875" style="2" bestFit="1" customWidth="1"/>
    <col min="2" max="2" width="41.42578125" style="2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2" style="1" bestFit="1" customWidth="1"/>
    <col min="9" max="9" width="13.85546875" style="1" customWidth="1"/>
    <col min="10" max="10" width="15.5703125" style="1" customWidth="1"/>
    <col min="11" max="11" width="14.28515625" style="1" bestFit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148</v>
      </c>
      <c r="B1" s="36" t="s" vm="1">
        <v>221</v>
      </c>
    </row>
    <row r="2" spans="1:17">
      <c r="A2" s="36" t="s">
        <v>147</v>
      </c>
      <c r="B2" s="36" t="s">
        <v>222</v>
      </c>
    </row>
    <row r="3" spans="1:17">
      <c r="A3" s="36" t="s">
        <v>149</v>
      </c>
      <c r="B3" s="36" t="s">
        <v>223</v>
      </c>
    </row>
    <row r="4" spans="1:17">
      <c r="A4" s="36" t="s">
        <v>150</v>
      </c>
      <c r="B4" s="36">
        <v>9453</v>
      </c>
    </row>
    <row r="5" spans="1:17">
      <c r="A5" s="140" t="s">
        <v>92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2"/>
    </row>
    <row r="6" spans="1:17" s="3" customFormat="1">
      <c r="A6" s="37" t="s">
        <v>118</v>
      </c>
      <c r="B6" s="38" t="s">
        <v>48</v>
      </c>
      <c r="C6" s="38" t="s">
        <v>122</v>
      </c>
      <c r="D6" s="38" t="s">
        <v>14</v>
      </c>
      <c r="E6" s="38" t="s">
        <v>71</v>
      </c>
      <c r="F6" s="38" t="s">
        <v>107</v>
      </c>
      <c r="G6" s="38" t="s">
        <v>17</v>
      </c>
      <c r="H6" s="38" t="s">
        <v>106</v>
      </c>
      <c r="I6" s="38" t="s">
        <v>16</v>
      </c>
      <c r="J6" s="38" t="s">
        <v>18</v>
      </c>
      <c r="K6" s="38" t="s">
        <v>198</v>
      </c>
      <c r="L6" s="38" t="s">
        <v>197</v>
      </c>
      <c r="M6" s="38" t="s">
        <v>212</v>
      </c>
      <c r="N6" s="38" t="s">
        <v>66</v>
      </c>
      <c r="O6" s="38" t="s">
        <v>200</v>
      </c>
      <c r="P6" s="38" t="s">
        <v>151</v>
      </c>
      <c r="Q6" s="121" t="s">
        <v>153</v>
      </c>
    </row>
    <row r="7" spans="1:17" s="3" customFormat="1">
      <c r="A7" s="112" t="s">
        <v>3357</v>
      </c>
      <c r="B7" s="113" t="s">
        <v>3357</v>
      </c>
      <c r="C7" s="113" t="s">
        <v>3357</v>
      </c>
      <c r="D7" s="113" t="s">
        <v>3357</v>
      </c>
      <c r="E7" s="113" t="s">
        <v>3357</v>
      </c>
      <c r="F7" s="26" t="s">
        <v>21</v>
      </c>
      <c r="G7" s="26" t="s">
        <v>20</v>
      </c>
      <c r="H7" s="113" t="s">
        <v>3357</v>
      </c>
      <c r="I7" s="26" t="s">
        <v>19</v>
      </c>
      <c r="J7" s="26" t="s">
        <v>19</v>
      </c>
      <c r="K7" s="26" t="s">
        <v>205</v>
      </c>
      <c r="L7" s="113" t="s">
        <v>3357</v>
      </c>
      <c r="M7" s="12" t="s">
        <v>201</v>
      </c>
      <c r="N7" s="26" t="s">
        <v>206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14" t="s">
        <v>3357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116</v>
      </c>
      <c r="Q8" s="15" t="s">
        <v>117</v>
      </c>
    </row>
    <row r="9" spans="1:17" s="4" customFormat="1" ht="20.25">
      <c r="A9" s="59" t="s">
        <v>28</v>
      </c>
      <c r="B9" s="115" t="s">
        <v>3357</v>
      </c>
      <c r="C9" s="115" t="s">
        <v>3357</v>
      </c>
      <c r="D9" s="115" t="s">
        <v>3357</v>
      </c>
      <c r="E9" s="115" t="s">
        <v>3357</v>
      </c>
      <c r="F9" s="115" t="s">
        <v>3357</v>
      </c>
      <c r="G9" s="61">
        <v>7.6057736633188515</v>
      </c>
      <c r="H9" s="115" t="s">
        <v>3357</v>
      </c>
      <c r="I9" s="115" t="s">
        <v>3357</v>
      </c>
      <c r="J9" s="62">
        <v>3.2765480789897709E-2</v>
      </c>
      <c r="K9" s="115" t="s">
        <v>3357</v>
      </c>
      <c r="L9" s="115" t="s">
        <v>3357</v>
      </c>
      <c r="M9" s="115" t="s">
        <v>3357</v>
      </c>
      <c r="N9" s="61">
        <v>69041.726865338991</v>
      </c>
      <c r="O9" s="115" t="s">
        <v>3357</v>
      </c>
      <c r="P9" s="62">
        <f>IFERROR(N9/$N$9,0)</f>
        <v>1</v>
      </c>
      <c r="Q9" s="62">
        <f>N9/'סכום נכסי הקרן'!$C$41</f>
        <v>7.450118592813397E-2</v>
      </c>
    </row>
    <row r="10" spans="1:17">
      <c r="A10" s="63" t="s">
        <v>190</v>
      </c>
      <c r="B10" s="116" t="s">
        <v>3357</v>
      </c>
      <c r="C10" s="116" t="s">
        <v>3357</v>
      </c>
      <c r="D10" s="116" t="s">
        <v>3357</v>
      </c>
      <c r="E10" s="116" t="s">
        <v>3357</v>
      </c>
      <c r="F10" s="116" t="s">
        <v>3357</v>
      </c>
      <c r="G10" s="66">
        <v>7.5976477123037753</v>
      </c>
      <c r="H10" s="116" t="s">
        <v>3357</v>
      </c>
      <c r="I10" s="116" t="s">
        <v>3357</v>
      </c>
      <c r="J10" s="67">
        <v>3.2628552552095492E-2</v>
      </c>
      <c r="K10" s="116" t="s">
        <v>3357</v>
      </c>
      <c r="L10" s="116" t="s">
        <v>3357</v>
      </c>
      <c r="M10" s="116" t="s">
        <v>3357</v>
      </c>
      <c r="N10" s="66">
        <v>68596.533348723009</v>
      </c>
      <c r="O10" s="116" t="s">
        <v>3357</v>
      </c>
      <c r="P10" s="67">
        <f t="shared" ref="P10:P59" si="0">IFERROR(N10/$N$9,0)</f>
        <v>0.99355181950352578</v>
      </c>
      <c r="Q10" s="67">
        <f>N10/'סכום נכסי הקרן'!$C$41</f>
        <v>7.4020788834067971E-2</v>
      </c>
    </row>
    <row r="11" spans="1:17">
      <c r="A11" s="74" t="s">
        <v>26</v>
      </c>
      <c r="B11" s="117" t="s">
        <v>3357</v>
      </c>
      <c r="C11" s="117" t="s">
        <v>3357</v>
      </c>
      <c r="D11" s="117" t="s">
        <v>3357</v>
      </c>
      <c r="E11" s="117" t="s">
        <v>3357</v>
      </c>
      <c r="F11" s="117" t="s">
        <v>3357</v>
      </c>
      <c r="G11" s="72">
        <v>6.4369348871246368</v>
      </c>
      <c r="H11" s="117" t="s">
        <v>3357</v>
      </c>
      <c r="I11" s="117" t="s">
        <v>3357</v>
      </c>
      <c r="J11" s="73">
        <v>1.3152099804704489E-2</v>
      </c>
      <c r="K11" s="117" t="s">
        <v>3357</v>
      </c>
      <c r="L11" s="117" t="s">
        <v>3357</v>
      </c>
      <c r="M11" s="117" t="s">
        <v>3357</v>
      </c>
      <c r="N11" s="72">
        <v>20915.422493334001</v>
      </c>
      <c r="O11" s="117" t="s">
        <v>3357</v>
      </c>
      <c r="P11" s="73">
        <f t="shared" si="0"/>
        <v>0.30293886672516251</v>
      </c>
      <c r="Q11" s="73">
        <f>N11/'סכום נכסי הקרן'!$C$41</f>
        <v>2.2569304834749528E-2</v>
      </c>
    </row>
    <row r="12" spans="1:17">
      <c r="A12" s="81" t="s">
        <v>25</v>
      </c>
      <c r="B12" s="116" t="s">
        <v>3357</v>
      </c>
      <c r="C12" s="116" t="s">
        <v>3357</v>
      </c>
      <c r="D12" s="116" t="s">
        <v>3357</v>
      </c>
      <c r="E12" s="116" t="s">
        <v>3357</v>
      </c>
      <c r="F12" s="116" t="s">
        <v>3357</v>
      </c>
      <c r="G12" s="66">
        <v>6.4369348871246368</v>
      </c>
      <c r="H12" s="116" t="s">
        <v>3357</v>
      </c>
      <c r="I12" s="116" t="s">
        <v>3357</v>
      </c>
      <c r="J12" s="67">
        <v>1.3152099804704489E-2</v>
      </c>
      <c r="K12" s="116" t="s">
        <v>3357</v>
      </c>
      <c r="L12" s="116" t="s">
        <v>3357</v>
      </c>
      <c r="M12" s="116" t="s">
        <v>3357</v>
      </c>
      <c r="N12" s="66">
        <v>20915.422493334001</v>
      </c>
      <c r="O12" s="116" t="s">
        <v>3357</v>
      </c>
      <c r="P12" s="67">
        <f t="shared" si="0"/>
        <v>0.30293886672516251</v>
      </c>
      <c r="Q12" s="67">
        <f>N12/'סכום נכסי הקרן'!$C$41</f>
        <v>2.2569304834749528E-2</v>
      </c>
    </row>
    <row r="13" spans="1:17">
      <c r="A13" s="82" t="s">
        <v>224</v>
      </c>
      <c r="B13" s="54" t="s">
        <v>225</v>
      </c>
      <c r="C13" s="70" t="s">
        <v>123</v>
      </c>
      <c r="D13" s="54" t="s">
        <v>226</v>
      </c>
      <c r="E13" s="117" t="s">
        <v>3357</v>
      </c>
      <c r="F13" s="117" t="s">
        <v>3357</v>
      </c>
      <c r="G13" s="72">
        <v>0.57999999980605621</v>
      </c>
      <c r="H13" s="70" t="s">
        <v>135</v>
      </c>
      <c r="I13" s="71">
        <v>0.04</v>
      </c>
      <c r="J13" s="73">
        <v>8.1000000001264835E-3</v>
      </c>
      <c r="K13" s="72">
        <v>1664.085797</v>
      </c>
      <c r="L13" s="80">
        <v>142.53</v>
      </c>
      <c r="M13" s="117" t="s">
        <v>3357</v>
      </c>
      <c r="N13" s="72">
        <v>2.3718214369999999</v>
      </c>
      <c r="O13" s="73">
        <v>1.9011511644639243E-7</v>
      </c>
      <c r="P13" s="73">
        <f t="shared" si="0"/>
        <v>3.435344891685676E-5</v>
      </c>
      <c r="Q13" s="73">
        <f>N13/'סכום נכסי הקרן'!$C$41</f>
        <v>2.5593726850273976E-6</v>
      </c>
    </row>
    <row r="14" spans="1:17">
      <c r="A14" s="82" t="s">
        <v>227</v>
      </c>
      <c r="B14" s="54" t="s">
        <v>228</v>
      </c>
      <c r="C14" s="70" t="s">
        <v>123</v>
      </c>
      <c r="D14" s="54" t="s">
        <v>226</v>
      </c>
      <c r="E14" s="117" t="s">
        <v>3357</v>
      </c>
      <c r="F14" s="117" t="s">
        <v>3357</v>
      </c>
      <c r="G14" s="72">
        <v>3.3699999999992079</v>
      </c>
      <c r="H14" s="70" t="s">
        <v>135</v>
      </c>
      <c r="I14" s="71">
        <v>7.4999999999999997E-3</v>
      </c>
      <c r="J14" s="73">
        <v>1.1599999999996164E-2</v>
      </c>
      <c r="K14" s="72">
        <v>1776246.2275870002</v>
      </c>
      <c r="L14" s="80">
        <v>111.6</v>
      </c>
      <c r="M14" s="117" t="s">
        <v>3357</v>
      </c>
      <c r="N14" s="72">
        <v>1982.290889161</v>
      </c>
      <c r="O14" s="73">
        <v>8.4828171344335674E-5</v>
      </c>
      <c r="P14" s="73">
        <f t="shared" si="0"/>
        <v>2.8711490560300125E-2</v>
      </c>
      <c r="Q14" s="73">
        <f>N14/'סכום נכסי הקרן'!$C$41</f>
        <v>2.1390400965067826E-3</v>
      </c>
    </row>
    <row r="15" spans="1:17">
      <c r="A15" s="82" t="s">
        <v>229</v>
      </c>
      <c r="B15" s="54" t="s">
        <v>230</v>
      </c>
      <c r="C15" s="70" t="s">
        <v>123</v>
      </c>
      <c r="D15" s="54" t="s">
        <v>226</v>
      </c>
      <c r="E15" s="117" t="s">
        <v>3357</v>
      </c>
      <c r="F15" s="117" t="s">
        <v>3357</v>
      </c>
      <c r="G15" s="72">
        <v>5.3399999999998382</v>
      </c>
      <c r="H15" s="70" t="s">
        <v>135</v>
      </c>
      <c r="I15" s="71">
        <v>5.0000000000000001E-3</v>
      </c>
      <c r="J15" s="73">
        <v>1.2600000000000635E-2</v>
      </c>
      <c r="K15" s="72">
        <v>3813567.3517049998</v>
      </c>
      <c r="L15" s="80">
        <v>107.42</v>
      </c>
      <c r="M15" s="117" t="s">
        <v>3357</v>
      </c>
      <c r="N15" s="72">
        <v>4096.534109749</v>
      </c>
      <c r="O15" s="73">
        <v>1.8762434514147012E-4</v>
      </c>
      <c r="P15" s="73">
        <f t="shared" si="0"/>
        <v>5.9334177978181225E-2</v>
      </c>
      <c r="Q15" s="73">
        <f>N15/'סכום נכסי הקרן'!$C$41</f>
        <v>4.4204666254454711E-3</v>
      </c>
    </row>
    <row r="16" spans="1:17">
      <c r="A16" s="82" t="s">
        <v>231</v>
      </c>
      <c r="B16" s="54" t="s">
        <v>232</v>
      </c>
      <c r="C16" s="70" t="s">
        <v>123</v>
      </c>
      <c r="D16" s="54" t="s">
        <v>226</v>
      </c>
      <c r="E16" s="117" t="s">
        <v>3357</v>
      </c>
      <c r="F16" s="117" t="s">
        <v>3357</v>
      </c>
      <c r="G16" s="72">
        <v>10.160000000000773</v>
      </c>
      <c r="H16" s="70" t="s">
        <v>135</v>
      </c>
      <c r="I16" s="71">
        <v>0.04</v>
      </c>
      <c r="J16" s="73">
        <v>1.5299999999997425E-2</v>
      </c>
      <c r="K16" s="72">
        <v>180065.581454</v>
      </c>
      <c r="L16" s="80">
        <v>172.48</v>
      </c>
      <c r="M16" s="117" t="s">
        <v>3357</v>
      </c>
      <c r="N16" s="72">
        <v>310.57709583600001</v>
      </c>
      <c r="O16" s="73">
        <v>1.1301917962142698E-5</v>
      </c>
      <c r="P16" s="73">
        <f t="shared" si="0"/>
        <v>4.4983969830557496E-3</v>
      </c>
      <c r="Q16" s="73">
        <f>N16/'סכום נכסי הקרן'!$C$41</f>
        <v>3.351359100131933E-4</v>
      </c>
    </row>
    <row r="17" spans="1:17">
      <c r="A17" s="82" t="s">
        <v>233</v>
      </c>
      <c r="B17" s="54" t="s">
        <v>234</v>
      </c>
      <c r="C17" s="70" t="s">
        <v>123</v>
      </c>
      <c r="D17" s="54" t="s">
        <v>226</v>
      </c>
      <c r="E17" s="117" t="s">
        <v>3357</v>
      </c>
      <c r="F17" s="117" t="s">
        <v>3357</v>
      </c>
      <c r="G17" s="72">
        <v>19.079999999959412</v>
      </c>
      <c r="H17" s="70" t="s">
        <v>135</v>
      </c>
      <c r="I17" s="71">
        <v>0.01</v>
      </c>
      <c r="J17" s="73">
        <v>1.7299999999937324E-2</v>
      </c>
      <c r="K17" s="72">
        <v>170147.09110700001</v>
      </c>
      <c r="L17" s="80">
        <v>98.46</v>
      </c>
      <c r="M17" s="117" t="s">
        <v>3357</v>
      </c>
      <c r="N17" s="72">
        <v>167.52682888499999</v>
      </c>
      <c r="O17" s="73">
        <v>9.3977417145463525E-6</v>
      </c>
      <c r="P17" s="73">
        <f t="shared" si="0"/>
        <v>2.4264576871280931E-3</v>
      </c>
      <c r="Q17" s="73">
        <f>N17/'סכום נכסי הקרן'!$C$41</f>
        <v>1.8077397529548E-4</v>
      </c>
    </row>
    <row r="18" spans="1:17">
      <c r="A18" s="82" t="s">
        <v>235</v>
      </c>
      <c r="B18" s="54" t="s">
        <v>236</v>
      </c>
      <c r="C18" s="70" t="s">
        <v>123</v>
      </c>
      <c r="D18" s="54" t="s">
        <v>226</v>
      </c>
      <c r="E18" s="117" t="s">
        <v>3357</v>
      </c>
      <c r="F18" s="117" t="s">
        <v>3357</v>
      </c>
      <c r="G18" s="72">
        <v>2.5799999999998762</v>
      </c>
      <c r="H18" s="70" t="s">
        <v>135</v>
      </c>
      <c r="I18" s="71">
        <v>1E-3</v>
      </c>
      <c r="J18" s="73">
        <v>1.1299999999999564E-2</v>
      </c>
      <c r="K18" s="72">
        <v>4019611.7797300001</v>
      </c>
      <c r="L18" s="80">
        <v>108.67</v>
      </c>
      <c r="M18" s="117" t="s">
        <v>3357</v>
      </c>
      <c r="N18" s="72">
        <v>4368.1120270629999</v>
      </c>
      <c r="O18" s="73">
        <v>2.0028395133277676E-4</v>
      </c>
      <c r="P18" s="73">
        <f t="shared" si="0"/>
        <v>6.326771106960713E-2</v>
      </c>
      <c r="Q18" s="73">
        <f>N18/'סכום נכסי הקרן'!$C$41</f>
        <v>4.7135195056442602E-3</v>
      </c>
    </row>
    <row r="19" spans="1:17">
      <c r="A19" s="82" t="s">
        <v>237</v>
      </c>
      <c r="B19" s="54" t="s">
        <v>238</v>
      </c>
      <c r="C19" s="70" t="s">
        <v>123</v>
      </c>
      <c r="D19" s="54" t="s">
        <v>226</v>
      </c>
      <c r="E19" s="117" t="s">
        <v>3357</v>
      </c>
      <c r="F19" s="117" t="s">
        <v>3357</v>
      </c>
      <c r="G19" s="72">
        <v>14.419999999989503</v>
      </c>
      <c r="H19" s="70" t="s">
        <v>135</v>
      </c>
      <c r="I19" s="71">
        <v>2.75E-2</v>
      </c>
      <c r="J19" s="73">
        <v>1.6499999999986095E-2</v>
      </c>
      <c r="K19" s="72">
        <v>409957.41423599998</v>
      </c>
      <c r="L19" s="80">
        <v>140.35</v>
      </c>
      <c r="M19" s="117" t="s">
        <v>3357</v>
      </c>
      <c r="N19" s="72">
        <v>575.37525631200003</v>
      </c>
      <c r="O19" s="73">
        <v>2.2493657596592722E-5</v>
      </c>
      <c r="P19" s="73">
        <f t="shared" si="0"/>
        <v>8.3337321129616122E-3</v>
      </c>
      <c r="Q19" s="73">
        <f>N19/'סכום נכסי הקרן'!$C$41</f>
        <v>6.2087292562301385E-4</v>
      </c>
    </row>
    <row r="20" spans="1:17">
      <c r="A20" s="82" t="s">
        <v>239</v>
      </c>
      <c r="B20" s="54" t="s">
        <v>240</v>
      </c>
      <c r="C20" s="70" t="s">
        <v>123</v>
      </c>
      <c r="D20" s="54" t="s">
        <v>226</v>
      </c>
      <c r="E20" s="117" t="s">
        <v>3357</v>
      </c>
      <c r="F20" s="117" t="s">
        <v>3357</v>
      </c>
      <c r="G20" s="72">
        <v>1.830000000000285</v>
      </c>
      <c r="H20" s="70" t="s">
        <v>135</v>
      </c>
      <c r="I20" s="71">
        <v>7.4999999999999997E-3</v>
      </c>
      <c r="J20" s="73">
        <v>1.2500000000002297E-2</v>
      </c>
      <c r="K20" s="72">
        <v>1959484.9060809999</v>
      </c>
      <c r="L20" s="80">
        <v>111.09</v>
      </c>
      <c r="M20" s="117" t="s">
        <v>3357</v>
      </c>
      <c r="N20" s="72">
        <v>2176.7918226859997</v>
      </c>
      <c r="O20" s="73">
        <v>9.0287493836120459E-5</v>
      </c>
      <c r="P20" s="73">
        <f t="shared" si="0"/>
        <v>3.1528641033728461E-2</v>
      </c>
      <c r="Q20" s="73">
        <f>N20/'סכום נכסי הקרן'!$C$41</f>
        <v>2.3489211477151981E-3</v>
      </c>
    </row>
    <row r="21" spans="1:17">
      <c r="A21" s="82" t="s">
        <v>241</v>
      </c>
      <c r="B21" s="54" t="s">
        <v>242</v>
      </c>
      <c r="C21" s="70" t="s">
        <v>123</v>
      </c>
      <c r="D21" s="54" t="s">
        <v>226</v>
      </c>
      <c r="E21" s="117" t="s">
        <v>3357</v>
      </c>
      <c r="F21" s="117" t="s">
        <v>3357</v>
      </c>
      <c r="G21" s="72">
        <v>4.7299999999993174</v>
      </c>
      <c r="H21" s="70" t="s">
        <v>135</v>
      </c>
      <c r="I21" s="71">
        <v>1.1000000000000001E-2</v>
      </c>
      <c r="J21" s="73">
        <v>1.2100000000000079E-2</v>
      </c>
      <c r="K21" s="72">
        <v>1267797.0448350001</v>
      </c>
      <c r="L21" s="80">
        <v>100.55</v>
      </c>
      <c r="M21" s="117" t="s">
        <v>3357</v>
      </c>
      <c r="N21" s="72">
        <v>1274.7700167189998</v>
      </c>
      <c r="O21" s="73">
        <v>1.8649721214629547E-4</v>
      </c>
      <c r="P21" s="73">
        <f t="shared" si="0"/>
        <v>1.8463762055160478E-2</v>
      </c>
      <c r="Q21" s="73">
        <f>N21/'סכום נכסי הקרן'!$C$41</f>
        <v>1.3755721698043356E-3</v>
      </c>
    </row>
    <row r="22" spans="1:17">
      <c r="A22" s="82" t="s">
        <v>243</v>
      </c>
      <c r="B22" s="54" t="s">
        <v>244</v>
      </c>
      <c r="C22" s="70" t="s">
        <v>123</v>
      </c>
      <c r="D22" s="54" t="s">
        <v>226</v>
      </c>
      <c r="E22" s="117" t="s">
        <v>3357</v>
      </c>
      <c r="F22" s="117" t="s">
        <v>3357</v>
      </c>
      <c r="G22" s="72">
        <v>7.8899999999996009</v>
      </c>
      <c r="H22" s="70" t="s">
        <v>135</v>
      </c>
      <c r="I22" s="71">
        <v>1E-3</v>
      </c>
      <c r="J22" s="73">
        <v>1.4599999999999915E-2</v>
      </c>
      <c r="K22" s="72">
        <v>4649568.8129949998</v>
      </c>
      <c r="L22" s="80">
        <v>100.3</v>
      </c>
      <c r="M22" s="117" t="s">
        <v>3357</v>
      </c>
      <c r="N22" s="72">
        <v>4663.5176011739995</v>
      </c>
      <c r="O22" s="73">
        <v>1.8021182911601776E-4</v>
      </c>
      <c r="P22" s="73">
        <f t="shared" si="0"/>
        <v>6.7546363813724725E-2</v>
      </c>
      <c r="Q22" s="73">
        <f>N22/'סכום נכסי הקרן'!$C$41</f>
        <v>5.0322842092556854E-3</v>
      </c>
    </row>
    <row r="23" spans="1:17">
      <c r="A23" s="82" t="s">
        <v>245</v>
      </c>
      <c r="B23" s="54" t="s">
        <v>246</v>
      </c>
      <c r="C23" s="70" t="s">
        <v>123</v>
      </c>
      <c r="D23" s="54" t="s">
        <v>226</v>
      </c>
      <c r="E23" s="117" t="s">
        <v>3357</v>
      </c>
      <c r="F23" s="117" t="s">
        <v>3357</v>
      </c>
      <c r="G23" s="72">
        <v>25.700000000005087</v>
      </c>
      <c r="H23" s="70" t="s">
        <v>135</v>
      </c>
      <c r="I23" s="71">
        <v>5.0000000000000001E-3</v>
      </c>
      <c r="J23" s="73">
        <v>1.7900000000004006E-2</v>
      </c>
      <c r="K23" s="72">
        <v>1618302.635582</v>
      </c>
      <c r="L23" s="80">
        <v>80.180000000000007</v>
      </c>
      <c r="M23" s="117" t="s">
        <v>3357</v>
      </c>
      <c r="N23" s="72">
        <v>1297.5550243120001</v>
      </c>
      <c r="O23" s="73">
        <v>1.0306257266651029E-4</v>
      </c>
      <c r="P23" s="73">
        <f t="shared" si="0"/>
        <v>1.8793779982398028E-2</v>
      </c>
      <c r="Q23" s="73">
        <f>N23/'סכום נכסי הקרן'!$C$41</f>
        <v>1.4001588967610778E-3</v>
      </c>
    </row>
    <row r="24" spans="1:17">
      <c r="A24" s="122" t="s">
        <v>3357</v>
      </c>
      <c r="B24" s="117" t="s">
        <v>3357</v>
      </c>
      <c r="C24" s="117" t="s">
        <v>3357</v>
      </c>
      <c r="D24" s="117" t="s">
        <v>3357</v>
      </c>
      <c r="E24" s="117" t="s">
        <v>3357</v>
      </c>
      <c r="F24" s="117" t="s">
        <v>3357</v>
      </c>
      <c r="G24" s="117" t="s">
        <v>3357</v>
      </c>
      <c r="H24" s="117" t="s">
        <v>3357</v>
      </c>
      <c r="I24" s="117" t="s">
        <v>3357</v>
      </c>
      <c r="J24" s="117" t="s">
        <v>3357</v>
      </c>
      <c r="K24" s="117" t="s">
        <v>3357</v>
      </c>
      <c r="L24" s="117" t="s">
        <v>3357</v>
      </c>
      <c r="M24" s="117" t="s">
        <v>3357</v>
      </c>
      <c r="N24" s="117" t="s">
        <v>3357</v>
      </c>
      <c r="O24" s="117" t="s">
        <v>3357</v>
      </c>
      <c r="P24" s="117" t="s">
        <v>3357</v>
      </c>
      <c r="Q24" s="117" t="s">
        <v>3357</v>
      </c>
    </row>
    <row r="25" spans="1:17">
      <c r="A25" s="74" t="s">
        <v>50</v>
      </c>
      <c r="B25" s="117" t="s">
        <v>3357</v>
      </c>
      <c r="C25" s="117" t="s">
        <v>3357</v>
      </c>
      <c r="D25" s="117" t="s">
        <v>3357</v>
      </c>
      <c r="E25" s="117" t="s">
        <v>3357</v>
      </c>
      <c r="F25" s="117" t="s">
        <v>3357</v>
      </c>
      <c r="G25" s="72">
        <v>8.106796905695715</v>
      </c>
      <c r="H25" s="117" t="s">
        <v>3357</v>
      </c>
      <c r="I25" s="117" t="s">
        <v>3357</v>
      </c>
      <c r="J25" s="73">
        <v>4.1171940710953765E-2</v>
      </c>
      <c r="K25" s="117" t="s">
        <v>3357</v>
      </c>
      <c r="L25" s="117" t="s">
        <v>3357</v>
      </c>
      <c r="M25" s="117" t="s">
        <v>3357</v>
      </c>
      <c r="N25" s="72">
        <v>47681.110855389008</v>
      </c>
      <c r="O25" s="117" t="s">
        <v>3357</v>
      </c>
      <c r="P25" s="73">
        <f t="shared" si="0"/>
        <v>0.69061295277836321</v>
      </c>
      <c r="Q25" s="73">
        <f>N25/'סכום נכסי הקרן'!$C$41</f>
        <v>5.145148399931844E-2</v>
      </c>
    </row>
    <row r="26" spans="1:17">
      <c r="A26" s="81" t="s">
        <v>22</v>
      </c>
      <c r="B26" s="116" t="s">
        <v>3357</v>
      </c>
      <c r="C26" s="116" t="s">
        <v>3357</v>
      </c>
      <c r="D26" s="116" t="s">
        <v>3357</v>
      </c>
      <c r="E26" s="116" t="s">
        <v>3357</v>
      </c>
      <c r="F26" s="116" t="s">
        <v>3357</v>
      </c>
      <c r="G26" s="66">
        <v>0.39068489435420939</v>
      </c>
      <c r="H26" s="116" t="s">
        <v>3357</v>
      </c>
      <c r="I26" s="116" t="s">
        <v>3357</v>
      </c>
      <c r="J26" s="67">
        <v>4.4098996383228971E-2</v>
      </c>
      <c r="K26" s="116" t="s">
        <v>3357</v>
      </c>
      <c r="L26" s="116" t="s">
        <v>3357</v>
      </c>
      <c r="M26" s="116" t="s">
        <v>3357</v>
      </c>
      <c r="N26" s="66">
        <v>5646.8690509130001</v>
      </c>
      <c r="O26" s="116" t="s">
        <v>3357</v>
      </c>
      <c r="P26" s="67">
        <f t="shared" si="0"/>
        <v>8.1789220914575606E-2</v>
      </c>
      <c r="Q26" s="67">
        <f>N26/'סכום נכסי הקרן'!$C$41</f>
        <v>6.0933939542740199E-3</v>
      </c>
    </row>
    <row r="27" spans="1:17">
      <c r="A27" s="82" t="s">
        <v>247</v>
      </c>
      <c r="B27" s="54" t="s">
        <v>248</v>
      </c>
      <c r="C27" s="70" t="s">
        <v>123</v>
      </c>
      <c r="D27" s="54" t="s">
        <v>226</v>
      </c>
      <c r="E27" s="117" t="s">
        <v>3357</v>
      </c>
      <c r="F27" s="117" t="s">
        <v>3357</v>
      </c>
      <c r="G27" s="72">
        <v>0.93000000000031913</v>
      </c>
      <c r="H27" s="70" t="s">
        <v>135</v>
      </c>
      <c r="I27" s="71">
        <v>0</v>
      </c>
      <c r="J27" s="73">
        <v>4.1099999999996813E-2</v>
      </c>
      <c r="K27" s="72">
        <v>813427.875</v>
      </c>
      <c r="L27" s="80">
        <v>96.34</v>
      </c>
      <c r="M27" s="117" t="s">
        <v>3357</v>
      </c>
      <c r="N27" s="72">
        <v>783.65641477499992</v>
      </c>
      <c r="O27" s="73">
        <v>5.810199107142857E-5</v>
      </c>
      <c r="P27" s="73">
        <f t="shared" si="0"/>
        <v>1.135047529015991E-2</v>
      </c>
      <c r="Q27" s="73">
        <f>N27/'סכום נכסי הקרן'!$C$41</f>
        <v>8.4562386996489384E-4</v>
      </c>
    </row>
    <row r="28" spans="1:17">
      <c r="A28" s="82" t="s">
        <v>249</v>
      </c>
      <c r="B28" s="54" t="s">
        <v>250</v>
      </c>
      <c r="C28" s="70" t="s">
        <v>123</v>
      </c>
      <c r="D28" s="54" t="s">
        <v>226</v>
      </c>
      <c r="E28" s="117" t="s">
        <v>3357</v>
      </c>
      <c r="F28" s="117" t="s">
        <v>3357</v>
      </c>
      <c r="G28" s="72">
        <v>0.10000000000047533</v>
      </c>
      <c r="H28" s="70" t="s">
        <v>135</v>
      </c>
      <c r="I28" s="71">
        <v>0</v>
      </c>
      <c r="J28" s="73">
        <v>4.5500000000049917E-2</v>
      </c>
      <c r="K28" s="72">
        <v>422663.79813000001</v>
      </c>
      <c r="L28" s="80">
        <v>99.55</v>
      </c>
      <c r="M28" s="117" t="s">
        <v>3357</v>
      </c>
      <c r="N28" s="72">
        <v>420.76181103799996</v>
      </c>
      <c r="O28" s="73">
        <v>8.4532759626000007E-6</v>
      </c>
      <c r="P28" s="73">
        <f t="shared" si="0"/>
        <v>6.0943118044927544E-3</v>
      </c>
      <c r="Q28" s="73">
        <f>N28/'סכום נכסי הקרן'!$C$41</f>
        <v>4.540334568505363E-4</v>
      </c>
    </row>
    <row r="29" spans="1:17">
      <c r="A29" s="82" t="s">
        <v>251</v>
      </c>
      <c r="B29" s="54" t="s">
        <v>252</v>
      </c>
      <c r="C29" s="70" t="s">
        <v>123</v>
      </c>
      <c r="D29" s="54" t="s">
        <v>226</v>
      </c>
      <c r="E29" s="117" t="s">
        <v>3357</v>
      </c>
      <c r="F29" s="117" t="s">
        <v>3357</v>
      </c>
      <c r="G29" s="72">
        <v>0.18</v>
      </c>
      <c r="H29" s="70" t="s">
        <v>135</v>
      </c>
      <c r="I29" s="71">
        <v>0</v>
      </c>
      <c r="J29" s="73">
        <v>4.5000000000000012E-2</v>
      </c>
      <c r="K29" s="72">
        <v>1042856.25</v>
      </c>
      <c r="L29" s="80">
        <v>99.22</v>
      </c>
      <c r="M29" s="117" t="s">
        <v>3357</v>
      </c>
      <c r="N29" s="72">
        <v>1034.72197125</v>
      </c>
      <c r="O29" s="73">
        <v>2.0448161764705883E-5</v>
      </c>
      <c r="P29" s="73">
        <f t="shared" si="0"/>
        <v>1.4986907457690797E-2</v>
      </c>
      <c r="Q29" s="73">
        <f>N29/'סכום נכסי הקרן'!$C$41</f>
        <v>1.1165423789931597E-3</v>
      </c>
    </row>
    <row r="30" spans="1:17">
      <c r="A30" s="82" t="s">
        <v>253</v>
      </c>
      <c r="B30" s="54" t="s">
        <v>254</v>
      </c>
      <c r="C30" s="70" t="s">
        <v>123</v>
      </c>
      <c r="D30" s="54" t="s">
        <v>226</v>
      </c>
      <c r="E30" s="117" t="s">
        <v>3357</v>
      </c>
      <c r="F30" s="117" t="s">
        <v>3357</v>
      </c>
      <c r="G30" s="72">
        <v>0.24999999999973066</v>
      </c>
      <c r="H30" s="70" t="s">
        <v>135</v>
      </c>
      <c r="I30" s="71">
        <v>0</v>
      </c>
      <c r="J30" s="73">
        <v>4.4399999999999995E-2</v>
      </c>
      <c r="K30" s="72">
        <v>938570.625</v>
      </c>
      <c r="L30" s="80">
        <v>98.9</v>
      </c>
      <c r="M30" s="117" t="s">
        <v>3357</v>
      </c>
      <c r="N30" s="72">
        <v>928.24634812500005</v>
      </c>
      <c r="O30" s="73">
        <v>4.692853125E-5</v>
      </c>
      <c r="P30" s="73">
        <f t="shared" si="0"/>
        <v>1.344471510591673E-2</v>
      </c>
      <c r="Q30" s="73">
        <f>N30/'סכום נכסי הקרן'!$C$41</f>
        <v>1.0016472198566937E-3</v>
      </c>
    </row>
    <row r="31" spans="1:17">
      <c r="A31" s="82" t="s">
        <v>255</v>
      </c>
      <c r="B31" s="54" t="s">
        <v>256</v>
      </c>
      <c r="C31" s="70" t="s">
        <v>123</v>
      </c>
      <c r="D31" s="54" t="s">
        <v>226</v>
      </c>
      <c r="E31" s="117" t="s">
        <v>3357</v>
      </c>
      <c r="F31" s="117" t="s">
        <v>3357</v>
      </c>
      <c r="G31" s="72">
        <v>0.35000000000000009</v>
      </c>
      <c r="H31" s="70" t="s">
        <v>135</v>
      </c>
      <c r="I31" s="71">
        <v>0</v>
      </c>
      <c r="J31" s="73">
        <v>4.4600000000000008E-2</v>
      </c>
      <c r="K31" s="72">
        <v>1397427.375</v>
      </c>
      <c r="L31" s="80">
        <v>98.48</v>
      </c>
      <c r="M31" s="117" t="s">
        <v>3357</v>
      </c>
      <c r="N31" s="72">
        <v>1376.1864788999997</v>
      </c>
      <c r="O31" s="73">
        <v>7.763485416666666E-5</v>
      </c>
      <c r="P31" s="73">
        <f t="shared" si="0"/>
        <v>1.99326775470746E-2</v>
      </c>
      <c r="Q31" s="73">
        <f>N31/'סכום נכסי הקרן'!$C$41</f>
        <v>1.485008115980146E-3</v>
      </c>
    </row>
    <row r="32" spans="1:17">
      <c r="A32" s="82" t="s">
        <v>257</v>
      </c>
      <c r="B32" s="54" t="s">
        <v>258</v>
      </c>
      <c r="C32" s="70" t="s">
        <v>123</v>
      </c>
      <c r="D32" s="54" t="s">
        <v>226</v>
      </c>
      <c r="E32" s="117" t="s">
        <v>3357</v>
      </c>
      <c r="F32" s="117" t="s">
        <v>3357</v>
      </c>
      <c r="G32" s="72">
        <v>0.42999999999970939</v>
      </c>
      <c r="H32" s="70" t="s">
        <v>135</v>
      </c>
      <c r="I32" s="71">
        <v>0</v>
      </c>
      <c r="J32" s="73">
        <v>4.4699999999997103E-2</v>
      </c>
      <c r="K32" s="72">
        <v>875999.25</v>
      </c>
      <c r="L32" s="80">
        <v>98.15</v>
      </c>
      <c r="M32" s="117" t="s">
        <v>3357</v>
      </c>
      <c r="N32" s="72">
        <v>859.79326387499987</v>
      </c>
      <c r="O32" s="73">
        <v>4.8666625000000001E-5</v>
      </c>
      <c r="P32" s="73">
        <f t="shared" si="0"/>
        <v>1.2453241002386366E-2</v>
      </c>
      <c r="Q32" s="73">
        <f>N32/'סכום נכסי הקרן'!$C$41</f>
        <v>9.2778122332664811E-4</v>
      </c>
    </row>
    <row r="33" spans="1:17">
      <c r="A33" s="82" t="s">
        <v>259</v>
      </c>
      <c r="B33" s="54" t="s">
        <v>260</v>
      </c>
      <c r="C33" s="70" t="s">
        <v>123</v>
      </c>
      <c r="D33" s="54" t="s">
        <v>226</v>
      </c>
      <c r="E33" s="117" t="s">
        <v>3357</v>
      </c>
      <c r="F33" s="117" t="s">
        <v>3357</v>
      </c>
      <c r="G33" s="72">
        <v>0.67999999999999994</v>
      </c>
      <c r="H33" s="70" t="s">
        <v>135</v>
      </c>
      <c r="I33" s="71">
        <v>0</v>
      </c>
      <c r="J33" s="73">
        <v>4.1399999999999999E-2</v>
      </c>
      <c r="K33" s="72">
        <v>250285.5</v>
      </c>
      <c r="L33" s="80">
        <v>97.29</v>
      </c>
      <c r="M33" s="117" t="s">
        <v>3357</v>
      </c>
      <c r="N33" s="72">
        <v>243.50276295</v>
      </c>
      <c r="O33" s="73">
        <v>1.3904749999999999E-5</v>
      </c>
      <c r="P33" s="73">
        <f t="shared" si="0"/>
        <v>3.526892706854435E-3</v>
      </c>
      <c r="Q33" s="73">
        <f>N33/'סכום נכסי הקרן'!$C$41</f>
        <v>2.6275768930194193E-4</v>
      </c>
    </row>
    <row r="34" spans="1:17">
      <c r="A34" s="122" t="s">
        <v>3357</v>
      </c>
      <c r="B34" s="117" t="s">
        <v>3357</v>
      </c>
      <c r="C34" s="117" t="s">
        <v>3357</v>
      </c>
      <c r="D34" s="117" t="s">
        <v>3357</v>
      </c>
      <c r="E34" s="117" t="s">
        <v>3357</v>
      </c>
      <c r="F34" s="117" t="s">
        <v>3357</v>
      </c>
      <c r="G34" s="117" t="s">
        <v>3357</v>
      </c>
      <c r="H34" s="117" t="s">
        <v>3357</v>
      </c>
      <c r="I34" s="117" t="s">
        <v>3357</v>
      </c>
      <c r="J34" s="117" t="s">
        <v>3357</v>
      </c>
      <c r="K34" s="117" t="s">
        <v>3357</v>
      </c>
      <c r="L34" s="117" t="s">
        <v>3357</v>
      </c>
      <c r="M34" s="117" t="s">
        <v>3357</v>
      </c>
      <c r="N34" s="117" t="s">
        <v>3357</v>
      </c>
      <c r="O34" s="117" t="s">
        <v>3357</v>
      </c>
      <c r="P34" s="117" t="s">
        <v>3357</v>
      </c>
      <c r="Q34" s="117" t="s">
        <v>3357</v>
      </c>
    </row>
    <row r="35" spans="1:17">
      <c r="A35" s="81" t="s">
        <v>23</v>
      </c>
      <c r="B35" s="116" t="s">
        <v>3357</v>
      </c>
      <c r="C35" s="116" t="s">
        <v>3357</v>
      </c>
      <c r="D35" s="116" t="s">
        <v>3357</v>
      </c>
      <c r="E35" s="116" t="s">
        <v>3357</v>
      </c>
      <c r="F35" s="116" t="s">
        <v>3357</v>
      </c>
      <c r="G35" s="66">
        <v>9.1993770546346099</v>
      </c>
      <c r="H35" s="116" t="s">
        <v>3357</v>
      </c>
      <c r="I35" s="116" t="s">
        <v>3357</v>
      </c>
      <c r="J35" s="67">
        <v>4.0716369654047957E-2</v>
      </c>
      <c r="K35" s="116" t="s">
        <v>3357</v>
      </c>
      <c r="L35" s="116" t="s">
        <v>3357</v>
      </c>
      <c r="M35" s="116" t="s">
        <v>3357</v>
      </c>
      <c r="N35" s="66">
        <v>41649.845452418995</v>
      </c>
      <c r="O35" s="116" t="s">
        <v>3357</v>
      </c>
      <c r="P35" s="67">
        <f t="shared" si="0"/>
        <v>0.60325613717128013</v>
      </c>
      <c r="Q35" s="67">
        <f>N35/'סכום נכסי הקרן'!$C$41</f>
        <v>4.4943297637685425E-2</v>
      </c>
    </row>
    <row r="36" spans="1:17">
      <c r="A36" s="82" t="s">
        <v>261</v>
      </c>
      <c r="B36" s="54" t="s">
        <v>262</v>
      </c>
      <c r="C36" s="70" t="s">
        <v>123</v>
      </c>
      <c r="D36" s="54" t="s">
        <v>226</v>
      </c>
      <c r="E36" s="117" t="s">
        <v>3357</v>
      </c>
      <c r="F36" s="117" t="s">
        <v>3357</v>
      </c>
      <c r="G36" s="72">
        <v>11.790000000000202</v>
      </c>
      <c r="H36" s="70" t="s">
        <v>135</v>
      </c>
      <c r="I36" s="71">
        <v>5.5E-2</v>
      </c>
      <c r="J36" s="73">
        <v>4.4099999999982938E-2</v>
      </c>
      <c r="K36" s="72">
        <v>336261.28892700002</v>
      </c>
      <c r="L36" s="80">
        <v>118.5</v>
      </c>
      <c r="M36" s="117" t="s">
        <v>3357</v>
      </c>
      <c r="N36" s="72">
        <v>398.46961124799992</v>
      </c>
      <c r="O36" s="73">
        <v>1.7415606914975242E-5</v>
      </c>
      <c r="P36" s="73">
        <f t="shared" si="0"/>
        <v>5.7714317028191766E-3</v>
      </c>
      <c r="Q36" s="73">
        <f>N36/'סכום נכסי הקרן'!$C$41</f>
        <v>4.2997850636325831E-4</v>
      </c>
    </row>
    <row r="37" spans="1:17">
      <c r="A37" s="82" t="s">
        <v>263</v>
      </c>
      <c r="B37" s="54" t="s">
        <v>264</v>
      </c>
      <c r="C37" s="70" t="s">
        <v>123</v>
      </c>
      <c r="D37" s="54" t="s">
        <v>226</v>
      </c>
      <c r="E37" s="117" t="s">
        <v>3357</v>
      </c>
      <c r="F37" s="117" t="s">
        <v>3357</v>
      </c>
      <c r="G37" s="72">
        <v>2.1399999999997181</v>
      </c>
      <c r="H37" s="70" t="s">
        <v>135</v>
      </c>
      <c r="I37" s="71">
        <v>5.0000000000000001E-3</v>
      </c>
      <c r="J37" s="73">
        <v>3.7599999999990294E-2</v>
      </c>
      <c r="K37" s="72">
        <v>1362328.0390900001</v>
      </c>
      <c r="L37" s="80">
        <v>93.78</v>
      </c>
      <c r="M37" s="117" t="s">
        <v>3357</v>
      </c>
      <c r="N37" s="72">
        <v>1277.5912070740001</v>
      </c>
      <c r="O37" s="73">
        <v>5.0982001328506059E-5</v>
      </c>
      <c r="P37" s="73">
        <f t="shared" si="0"/>
        <v>1.8504624161064968E-2</v>
      </c>
      <c r="Q37" s="73">
        <f>N37/'סכום נכסי הקרן'!$C$41</f>
        <v>1.378616445153741E-3</v>
      </c>
    </row>
    <row r="38" spans="1:17">
      <c r="A38" s="82" t="s">
        <v>265</v>
      </c>
      <c r="B38" s="54" t="s">
        <v>266</v>
      </c>
      <c r="C38" s="70" t="s">
        <v>123</v>
      </c>
      <c r="D38" s="54" t="s">
        <v>226</v>
      </c>
      <c r="E38" s="117" t="s">
        <v>3357</v>
      </c>
      <c r="F38" s="117" t="s">
        <v>3357</v>
      </c>
      <c r="G38" s="72">
        <v>4.6699999999995931</v>
      </c>
      <c r="H38" s="70" t="s">
        <v>135</v>
      </c>
      <c r="I38" s="71">
        <v>3.7499999999999999E-2</v>
      </c>
      <c r="J38" s="73">
        <v>3.719999999999464E-2</v>
      </c>
      <c r="K38" s="72">
        <v>2611749.1402540002</v>
      </c>
      <c r="L38" s="80">
        <v>102.8</v>
      </c>
      <c r="M38" s="117" t="s">
        <v>3357</v>
      </c>
      <c r="N38" s="72">
        <v>2684.878141227</v>
      </c>
      <c r="O38" s="73">
        <v>2.0394121776579836E-4</v>
      </c>
      <c r="P38" s="73">
        <f t="shared" si="0"/>
        <v>3.8887760534490466E-2</v>
      </c>
      <c r="Q38" s="73">
        <f>N38/'סכום נכסי הקרן'!$C$41</f>
        <v>2.8971842779088246E-3</v>
      </c>
    </row>
    <row r="39" spans="1:17">
      <c r="A39" s="82" t="s">
        <v>267</v>
      </c>
      <c r="B39" s="54" t="s">
        <v>268</v>
      </c>
      <c r="C39" s="70" t="s">
        <v>123</v>
      </c>
      <c r="D39" s="54" t="s">
        <v>226</v>
      </c>
      <c r="E39" s="117" t="s">
        <v>3357</v>
      </c>
      <c r="F39" s="117" t="s">
        <v>3357</v>
      </c>
      <c r="G39" s="72">
        <v>0.25000000074768797</v>
      </c>
      <c r="H39" s="70" t="s">
        <v>135</v>
      </c>
      <c r="I39" s="71">
        <v>3.7499999999999999E-2</v>
      </c>
      <c r="J39" s="73">
        <v>3.2299999992523115E-2</v>
      </c>
      <c r="K39" s="72">
        <v>324.78297900000001</v>
      </c>
      <c r="L39" s="80">
        <v>102.95</v>
      </c>
      <c r="M39" s="117" t="s">
        <v>3357</v>
      </c>
      <c r="N39" s="72">
        <v>0.33436407500000004</v>
      </c>
      <c r="O39" s="73">
        <v>2.482692093907286E-8</v>
      </c>
      <c r="P39" s="73">
        <f t="shared" si="0"/>
        <v>4.8429274611301875E-6</v>
      </c>
      <c r="Q39" s="73">
        <f>N39/'סכום נכסי הקרן'!$C$41</f>
        <v>3.6080383921812586E-7</v>
      </c>
    </row>
    <row r="40" spans="1:17">
      <c r="A40" s="82" t="s">
        <v>269</v>
      </c>
      <c r="B40" s="54" t="s">
        <v>270</v>
      </c>
      <c r="C40" s="70" t="s">
        <v>123</v>
      </c>
      <c r="D40" s="54" t="s">
        <v>226</v>
      </c>
      <c r="E40" s="117" t="s">
        <v>3357</v>
      </c>
      <c r="F40" s="117" t="s">
        <v>3357</v>
      </c>
      <c r="G40" s="72">
        <v>3.1300000000011563</v>
      </c>
      <c r="H40" s="70" t="s">
        <v>135</v>
      </c>
      <c r="I40" s="71">
        <v>0.02</v>
      </c>
      <c r="J40" s="73">
        <v>3.6500000000012849E-2</v>
      </c>
      <c r="K40" s="72">
        <v>1612988.7319299998</v>
      </c>
      <c r="L40" s="80">
        <v>96.55</v>
      </c>
      <c r="M40" s="117" t="s">
        <v>3357</v>
      </c>
      <c r="N40" s="72">
        <v>1557.3406096399999</v>
      </c>
      <c r="O40" s="73">
        <v>6.4393147743304168E-5</v>
      </c>
      <c r="P40" s="73">
        <f t="shared" si="0"/>
        <v>2.2556513000862258E-2</v>
      </c>
      <c r="Q40" s="73">
        <f>N40/'סכום נכסי הקרן'!$C$41</f>
        <v>1.6804869689676101E-3</v>
      </c>
    </row>
    <row r="41" spans="1:17">
      <c r="A41" s="82" t="s">
        <v>271</v>
      </c>
      <c r="B41" s="54" t="s">
        <v>272</v>
      </c>
      <c r="C41" s="70" t="s">
        <v>123</v>
      </c>
      <c r="D41" s="54" t="s">
        <v>226</v>
      </c>
      <c r="E41" s="117" t="s">
        <v>3357</v>
      </c>
      <c r="F41" s="117" t="s">
        <v>3357</v>
      </c>
      <c r="G41" s="72">
        <v>6.0200000000001461</v>
      </c>
      <c r="H41" s="70" t="s">
        <v>135</v>
      </c>
      <c r="I41" s="71">
        <v>0.01</v>
      </c>
      <c r="J41" s="73">
        <v>3.8099999999999912E-2</v>
      </c>
      <c r="K41" s="72">
        <v>7185603.2665459998</v>
      </c>
      <c r="L41" s="80">
        <v>85.38</v>
      </c>
      <c r="M41" s="117" t="s">
        <v>3357</v>
      </c>
      <c r="N41" s="72">
        <v>6135.0684220050007</v>
      </c>
      <c r="O41" s="73">
        <v>1.9031962479932224E-4</v>
      </c>
      <c r="P41" s="73">
        <f t="shared" si="0"/>
        <v>8.8860297975614344E-2</v>
      </c>
      <c r="Q41" s="73">
        <f>N41/'סכום נכסי הקרן'!$C$41</f>
        <v>6.6201975811106305E-3</v>
      </c>
    </row>
    <row r="42" spans="1:17">
      <c r="A42" s="82" t="s">
        <v>273</v>
      </c>
      <c r="B42" s="54" t="s">
        <v>274</v>
      </c>
      <c r="C42" s="70" t="s">
        <v>123</v>
      </c>
      <c r="D42" s="54" t="s">
        <v>226</v>
      </c>
      <c r="E42" s="117" t="s">
        <v>3357</v>
      </c>
      <c r="F42" s="117" t="s">
        <v>3357</v>
      </c>
      <c r="G42" s="72">
        <v>14.970000000000631</v>
      </c>
      <c r="H42" s="70" t="s">
        <v>135</v>
      </c>
      <c r="I42" s="71">
        <v>3.7499999999999999E-2</v>
      </c>
      <c r="J42" s="73">
        <v>4.5100000000004602E-2</v>
      </c>
      <c r="K42" s="72">
        <v>3789149.4822499994</v>
      </c>
      <c r="L42" s="80">
        <v>92</v>
      </c>
      <c r="M42" s="117" t="s">
        <v>3357</v>
      </c>
      <c r="N42" s="72">
        <v>3486.0176171399999</v>
      </c>
      <c r="O42" s="73">
        <v>1.502396968398936E-4</v>
      </c>
      <c r="P42" s="73">
        <f t="shared" si="0"/>
        <v>5.0491460387994506E-2</v>
      </c>
      <c r="Q42" s="73">
        <f>N42/'סכום נכסי הקרן'!$C$41</f>
        <v>3.7616736781489898E-3</v>
      </c>
    </row>
    <row r="43" spans="1:17">
      <c r="A43" s="82" t="s">
        <v>275</v>
      </c>
      <c r="B43" s="54" t="s">
        <v>276</v>
      </c>
      <c r="C43" s="70" t="s">
        <v>123</v>
      </c>
      <c r="D43" s="54" t="s">
        <v>226</v>
      </c>
      <c r="E43" s="117" t="s">
        <v>3357</v>
      </c>
      <c r="F43" s="117" t="s">
        <v>3357</v>
      </c>
      <c r="G43" s="72">
        <v>1.3199999997931577</v>
      </c>
      <c r="H43" s="70" t="s">
        <v>135</v>
      </c>
      <c r="I43" s="71">
        <v>5.0000000000000001E-3</v>
      </c>
      <c r="J43" s="73">
        <v>3.829999999779668E-2</v>
      </c>
      <c r="K43" s="72">
        <v>4628.3378659999998</v>
      </c>
      <c r="L43" s="80">
        <v>96.1</v>
      </c>
      <c r="M43" s="117" t="s">
        <v>3357</v>
      </c>
      <c r="N43" s="72">
        <v>4.4478325060000001</v>
      </c>
      <c r="O43" s="73">
        <v>1.9720421084618972E-7</v>
      </c>
      <c r="P43" s="73">
        <f t="shared" si="0"/>
        <v>6.4422382057088211E-5</v>
      </c>
      <c r="Q43" s="73">
        <f>N43/'סכום נכסי הקרן'!$C$41</f>
        <v>4.7995438635684107E-6</v>
      </c>
    </row>
    <row r="44" spans="1:17">
      <c r="A44" s="82" t="s">
        <v>277</v>
      </c>
      <c r="B44" s="54" t="s">
        <v>278</v>
      </c>
      <c r="C44" s="70" t="s">
        <v>123</v>
      </c>
      <c r="D44" s="54" t="s">
        <v>226</v>
      </c>
      <c r="E44" s="117" t="s">
        <v>3357</v>
      </c>
      <c r="F44" s="117" t="s">
        <v>3357</v>
      </c>
      <c r="G44" s="72">
        <v>7.8200000000001788</v>
      </c>
      <c r="H44" s="70" t="s">
        <v>135</v>
      </c>
      <c r="I44" s="71">
        <v>1.3000000000000001E-2</v>
      </c>
      <c r="J44" s="73">
        <v>3.9700000000000638E-2</v>
      </c>
      <c r="K44" s="72">
        <v>12096928.882180002</v>
      </c>
      <c r="L44" s="80">
        <v>82.23</v>
      </c>
      <c r="M44" s="117" t="s">
        <v>3357</v>
      </c>
      <c r="N44" s="72">
        <v>9947.3051501209993</v>
      </c>
      <c r="O44" s="73">
        <v>5.6177506556580965E-4</v>
      </c>
      <c r="P44" s="73">
        <f t="shared" si="0"/>
        <v>0.14407671420969112</v>
      </c>
      <c r="Q44" s="73">
        <f>N44/'סכום נכסי הקרן'!$C$41</f>
        <v>1.0733886073250818E-2</v>
      </c>
    </row>
    <row r="45" spans="1:17">
      <c r="A45" s="82" t="s">
        <v>279</v>
      </c>
      <c r="B45" s="54" t="s">
        <v>280</v>
      </c>
      <c r="C45" s="70" t="s">
        <v>123</v>
      </c>
      <c r="D45" s="54" t="s">
        <v>226</v>
      </c>
      <c r="E45" s="117" t="s">
        <v>3357</v>
      </c>
      <c r="F45" s="117" t="s">
        <v>3357</v>
      </c>
      <c r="G45" s="72">
        <v>11.840000000000233</v>
      </c>
      <c r="H45" s="70" t="s">
        <v>135</v>
      </c>
      <c r="I45" s="71">
        <v>1.4999999999999999E-2</v>
      </c>
      <c r="J45" s="73">
        <v>4.3300000000001088E-2</v>
      </c>
      <c r="K45" s="72">
        <v>9167642.4912879989</v>
      </c>
      <c r="L45" s="80">
        <v>72.52</v>
      </c>
      <c r="M45" s="117" t="s">
        <v>3357</v>
      </c>
      <c r="N45" s="72">
        <v>6648.3744854160004</v>
      </c>
      <c r="O45" s="73">
        <v>3.6246980501614031E-4</v>
      </c>
      <c r="P45" s="73">
        <f t="shared" si="0"/>
        <v>9.6295020232955428E-2</v>
      </c>
      <c r="Q45" s="73">
        <f>N45/'סכום נכסי הקרן'!$C$41</f>
        <v>7.1740932063288345E-3</v>
      </c>
    </row>
    <row r="46" spans="1:17">
      <c r="A46" s="82" t="s">
        <v>281</v>
      </c>
      <c r="B46" s="54" t="s">
        <v>282</v>
      </c>
      <c r="C46" s="70" t="s">
        <v>123</v>
      </c>
      <c r="D46" s="54" t="s">
        <v>226</v>
      </c>
      <c r="E46" s="117" t="s">
        <v>3357</v>
      </c>
      <c r="F46" s="117" t="s">
        <v>3357</v>
      </c>
      <c r="G46" s="72">
        <v>1.6499999999995902</v>
      </c>
      <c r="H46" s="70" t="s">
        <v>135</v>
      </c>
      <c r="I46" s="71">
        <v>1.7500000000000002E-2</v>
      </c>
      <c r="J46" s="73">
        <v>3.8099999999991536E-2</v>
      </c>
      <c r="K46" s="72">
        <v>752315.13469400001</v>
      </c>
      <c r="L46" s="80">
        <v>97.32</v>
      </c>
      <c r="M46" s="117" t="s">
        <v>3357</v>
      </c>
      <c r="N46" s="72">
        <v>732.15305920200001</v>
      </c>
      <c r="O46" s="73">
        <v>3.1641838131402115E-5</v>
      </c>
      <c r="P46" s="73">
        <f t="shared" si="0"/>
        <v>1.0604500965481538E-2</v>
      </c>
      <c r="Q46" s="73">
        <f>N46/'סכום נכסי הקרן'!$C$41</f>
        <v>7.9004789810441624E-4</v>
      </c>
    </row>
    <row r="47" spans="1:17">
      <c r="A47" s="82" t="s">
        <v>283</v>
      </c>
      <c r="B47" s="54" t="s">
        <v>284</v>
      </c>
      <c r="C47" s="70" t="s">
        <v>123</v>
      </c>
      <c r="D47" s="54" t="s">
        <v>226</v>
      </c>
      <c r="E47" s="117" t="s">
        <v>3357</v>
      </c>
      <c r="F47" s="117" t="s">
        <v>3357</v>
      </c>
      <c r="G47" s="72">
        <v>4.5200000000004827</v>
      </c>
      <c r="H47" s="70" t="s">
        <v>135</v>
      </c>
      <c r="I47" s="71">
        <v>2.2499999999999999E-2</v>
      </c>
      <c r="J47" s="73">
        <v>3.6700000000003147E-2</v>
      </c>
      <c r="K47" s="72">
        <v>3762256.7337770001</v>
      </c>
      <c r="L47" s="80">
        <v>94.49</v>
      </c>
      <c r="M47" s="117" t="s">
        <v>3357</v>
      </c>
      <c r="N47" s="72">
        <v>3554.9563001640008</v>
      </c>
      <c r="O47" s="73">
        <v>1.3908774425084902E-4</v>
      </c>
      <c r="P47" s="73">
        <f t="shared" si="0"/>
        <v>5.148996790155165E-2</v>
      </c>
      <c r="Q47" s="73">
        <f>N47/'סכום נכסי הקרן'!$C$41</f>
        <v>3.8360636720671491E-3</v>
      </c>
    </row>
    <row r="48" spans="1:17">
      <c r="A48" s="82" t="s">
        <v>285</v>
      </c>
      <c r="B48" s="54" t="s">
        <v>286</v>
      </c>
      <c r="C48" s="70" t="s">
        <v>123</v>
      </c>
      <c r="D48" s="54" t="s">
        <v>226</v>
      </c>
      <c r="E48" s="117" t="s">
        <v>3357</v>
      </c>
      <c r="F48" s="117" t="s">
        <v>3357</v>
      </c>
      <c r="G48" s="72">
        <v>0.83000000003364072</v>
      </c>
      <c r="H48" s="70" t="s">
        <v>135</v>
      </c>
      <c r="I48" s="71">
        <v>4.0000000000000001E-3</v>
      </c>
      <c r="J48" s="73">
        <v>3.9799999999495385E-2</v>
      </c>
      <c r="K48" s="72">
        <v>12234.117926000001</v>
      </c>
      <c r="L48" s="80">
        <v>97.19</v>
      </c>
      <c r="M48" s="117" t="s">
        <v>3357</v>
      </c>
      <c r="N48" s="72">
        <v>11.890339320000001</v>
      </c>
      <c r="O48" s="73">
        <v>7.1826647382350809E-7</v>
      </c>
      <c r="P48" s="73">
        <f t="shared" si="0"/>
        <v>1.7221961065938093E-4</v>
      </c>
      <c r="Q48" s="73">
        <f>N48/'סכום נכסי הקרן'!$C$41</f>
        <v>1.2830565234205379E-5</v>
      </c>
    </row>
    <row r="49" spans="1:17">
      <c r="A49" s="82" t="s">
        <v>287</v>
      </c>
      <c r="B49" s="54" t="s">
        <v>288</v>
      </c>
      <c r="C49" s="70" t="s">
        <v>123</v>
      </c>
      <c r="D49" s="54" t="s">
        <v>226</v>
      </c>
      <c r="E49" s="117" t="s">
        <v>3357</v>
      </c>
      <c r="F49" s="117" t="s">
        <v>3357</v>
      </c>
      <c r="G49" s="72">
        <v>2.6599999991211996</v>
      </c>
      <c r="H49" s="70" t="s">
        <v>135</v>
      </c>
      <c r="I49" s="71">
        <v>6.25E-2</v>
      </c>
      <c r="J49" s="73">
        <v>3.6599999984008716E-2</v>
      </c>
      <c r="K49" s="72">
        <v>1286.6134999999999</v>
      </c>
      <c r="L49" s="80">
        <v>107.9</v>
      </c>
      <c r="M49" s="117" t="s">
        <v>3357</v>
      </c>
      <c r="N49" s="72">
        <v>1.3882559670000001</v>
      </c>
      <c r="O49" s="73">
        <v>8.6371989202765553E-8</v>
      </c>
      <c r="P49" s="73">
        <f t="shared" si="0"/>
        <v>2.0107491947698458E-5</v>
      </c>
      <c r="Q49" s="73">
        <f>N49/'סכום נכסי הקרן'!$C$41</f>
        <v>1.4980319961439394E-6</v>
      </c>
    </row>
    <row r="50" spans="1:17">
      <c r="A50" s="82" t="s">
        <v>289</v>
      </c>
      <c r="B50" s="54" t="s">
        <v>290</v>
      </c>
      <c r="C50" s="70" t="s">
        <v>123</v>
      </c>
      <c r="D50" s="54" t="s">
        <v>226</v>
      </c>
      <c r="E50" s="117" t="s">
        <v>3357</v>
      </c>
      <c r="F50" s="117" t="s">
        <v>3357</v>
      </c>
      <c r="G50" s="72">
        <v>18.309999999998595</v>
      </c>
      <c r="H50" s="70" t="s">
        <v>135</v>
      </c>
      <c r="I50" s="71">
        <v>2.7999999999999997E-2</v>
      </c>
      <c r="J50" s="73">
        <v>4.6199999999996778E-2</v>
      </c>
      <c r="K50" s="72">
        <v>7284158.4132920001</v>
      </c>
      <c r="L50" s="80">
        <v>71.52</v>
      </c>
      <c r="M50" s="117" t="s">
        <v>3357</v>
      </c>
      <c r="N50" s="72">
        <v>5209.6300573139988</v>
      </c>
      <c r="O50" s="73">
        <v>6.3908885785372588E-4</v>
      </c>
      <c r="P50" s="73">
        <f t="shared" si="0"/>
        <v>7.5456253686629449E-2</v>
      </c>
      <c r="Q50" s="73">
        <f>N50/'סכום נכסי הקרן'!$C$41</f>
        <v>5.6215803853480245E-3</v>
      </c>
    </row>
    <row r="51" spans="1:17">
      <c r="A51" s="122" t="s">
        <v>3357</v>
      </c>
      <c r="B51" s="117" t="s">
        <v>3357</v>
      </c>
      <c r="C51" s="117" t="s">
        <v>3357</v>
      </c>
      <c r="D51" s="117" t="s">
        <v>3357</v>
      </c>
      <c r="E51" s="117" t="s">
        <v>3357</v>
      </c>
      <c r="F51" s="117" t="s">
        <v>3357</v>
      </c>
      <c r="G51" s="117" t="s">
        <v>3357</v>
      </c>
      <c r="H51" s="117" t="s">
        <v>3357</v>
      </c>
      <c r="I51" s="117" t="s">
        <v>3357</v>
      </c>
      <c r="J51" s="117" t="s">
        <v>3357</v>
      </c>
      <c r="K51" s="117" t="s">
        <v>3357</v>
      </c>
      <c r="L51" s="117" t="s">
        <v>3357</v>
      </c>
      <c r="M51" s="117" t="s">
        <v>3357</v>
      </c>
      <c r="N51" s="117" t="s">
        <v>3357</v>
      </c>
      <c r="O51" s="117" t="s">
        <v>3357</v>
      </c>
      <c r="P51" s="117" t="s">
        <v>3357</v>
      </c>
      <c r="Q51" s="117" t="s">
        <v>3357</v>
      </c>
    </row>
    <row r="52" spans="1:17">
      <c r="A52" s="81" t="s">
        <v>24</v>
      </c>
      <c r="B52" s="116" t="s">
        <v>3357</v>
      </c>
      <c r="C52" s="116" t="s">
        <v>3357</v>
      </c>
      <c r="D52" s="116" t="s">
        <v>3357</v>
      </c>
      <c r="E52" s="116" t="s">
        <v>3357</v>
      </c>
      <c r="F52" s="116" t="s">
        <v>3357</v>
      </c>
      <c r="G52" s="66">
        <v>3.0757391781326864</v>
      </c>
      <c r="H52" s="116" t="s">
        <v>3357</v>
      </c>
      <c r="I52" s="116" t="s">
        <v>3357</v>
      </c>
      <c r="J52" s="67">
        <v>4.7534550588920602E-2</v>
      </c>
      <c r="K52" s="116" t="s">
        <v>3357</v>
      </c>
      <c r="L52" s="116" t="s">
        <v>3357</v>
      </c>
      <c r="M52" s="116" t="s">
        <v>3357</v>
      </c>
      <c r="N52" s="66">
        <v>384.39635205700006</v>
      </c>
      <c r="O52" s="116" t="s">
        <v>3357</v>
      </c>
      <c r="P52" s="67">
        <f t="shared" si="0"/>
        <v>5.5675946925073001E-3</v>
      </c>
      <c r="Q52" s="67">
        <f>N52/'סכום נכסי הקרן'!$C$41</f>
        <v>4.1479240735897824E-4</v>
      </c>
    </row>
    <row r="53" spans="1:17">
      <c r="A53" s="82" t="s">
        <v>291</v>
      </c>
      <c r="B53" s="54" t="s">
        <v>292</v>
      </c>
      <c r="C53" s="70" t="s">
        <v>123</v>
      </c>
      <c r="D53" s="54" t="s">
        <v>226</v>
      </c>
      <c r="E53" s="117" t="s">
        <v>3357</v>
      </c>
      <c r="F53" s="117" t="s">
        <v>3357</v>
      </c>
      <c r="G53" s="72">
        <v>2.2999999999993421</v>
      </c>
      <c r="H53" s="70" t="s">
        <v>135</v>
      </c>
      <c r="I53" s="71">
        <v>4.0999999999999995E-2</v>
      </c>
      <c r="J53" s="73">
        <v>4.7200000000023688E-2</v>
      </c>
      <c r="K53" s="72">
        <v>306627.67353299999</v>
      </c>
      <c r="L53" s="80">
        <v>99.15</v>
      </c>
      <c r="M53" s="117" t="s">
        <v>3357</v>
      </c>
      <c r="N53" s="72">
        <v>304.021335824</v>
      </c>
      <c r="O53" s="73">
        <v>1.4452964984088325E-5</v>
      </c>
      <c r="P53" s="73">
        <f t="shared" si="0"/>
        <v>4.403443390356851E-3</v>
      </c>
      <c r="Q53" s="73">
        <f>N53/'סכום נכסי הקרן'!$C$41</f>
        <v>3.2806175474898834E-4</v>
      </c>
    </row>
    <row r="54" spans="1:17">
      <c r="A54" s="82" t="s">
        <v>293</v>
      </c>
      <c r="B54" s="54" t="s">
        <v>294</v>
      </c>
      <c r="C54" s="70" t="s">
        <v>123</v>
      </c>
      <c r="D54" s="54" t="s">
        <v>226</v>
      </c>
      <c r="E54" s="117" t="s">
        <v>3357</v>
      </c>
      <c r="F54" s="117" t="s">
        <v>3357</v>
      </c>
      <c r="G54" s="72">
        <v>6.0099999999710105</v>
      </c>
      <c r="H54" s="70" t="s">
        <v>135</v>
      </c>
      <c r="I54" s="71">
        <v>4.0999999999999995E-2</v>
      </c>
      <c r="J54" s="73">
        <v>4.8799999999746185E-2</v>
      </c>
      <c r="K54" s="72">
        <v>83428.5</v>
      </c>
      <c r="L54" s="80">
        <v>96.34</v>
      </c>
      <c r="M54" s="117" t="s">
        <v>3357</v>
      </c>
      <c r="N54" s="72">
        <v>80.375016232999997</v>
      </c>
      <c r="O54" s="73">
        <v>3.0219792360249876E-6</v>
      </c>
      <c r="P54" s="73">
        <f t="shared" si="0"/>
        <v>1.1641513021504485E-3</v>
      </c>
      <c r="Q54" s="73">
        <f>N54/'סכום נכסי הקרן'!$C$41</f>
        <v>8.673065260998983E-5</v>
      </c>
    </row>
    <row r="55" spans="1:17">
      <c r="A55" s="122" t="s">
        <v>3357</v>
      </c>
      <c r="B55" s="117" t="s">
        <v>3357</v>
      </c>
      <c r="C55" s="117" t="s">
        <v>3357</v>
      </c>
      <c r="D55" s="117" t="s">
        <v>3357</v>
      </c>
      <c r="E55" s="117" t="s">
        <v>3357</v>
      </c>
      <c r="F55" s="117" t="s">
        <v>3357</v>
      </c>
      <c r="G55" s="117" t="s">
        <v>3357</v>
      </c>
      <c r="H55" s="117" t="s">
        <v>3357</v>
      </c>
      <c r="I55" s="117" t="s">
        <v>3357</v>
      </c>
      <c r="J55" s="117" t="s">
        <v>3357</v>
      </c>
      <c r="K55" s="117" t="s">
        <v>3357</v>
      </c>
      <c r="L55" s="117" t="s">
        <v>3357</v>
      </c>
      <c r="M55" s="117" t="s">
        <v>3357</v>
      </c>
      <c r="N55" s="117" t="s">
        <v>3357</v>
      </c>
      <c r="O55" s="117" t="s">
        <v>3357</v>
      </c>
      <c r="P55" s="117" t="s">
        <v>3357</v>
      </c>
      <c r="Q55" s="117" t="s">
        <v>3357</v>
      </c>
    </row>
    <row r="56" spans="1:17">
      <c r="A56" s="63" t="s">
        <v>189</v>
      </c>
      <c r="B56" s="116" t="s">
        <v>3357</v>
      </c>
      <c r="C56" s="116" t="s">
        <v>3357</v>
      </c>
      <c r="D56" s="116" t="s">
        <v>3357</v>
      </c>
      <c r="E56" s="116" t="s">
        <v>3357</v>
      </c>
      <c r="F56" s="116" t="s">
        <v>3357</v>
      </c>
      <c r="G56" s="66">
        <v>8.857840571284445</v>
      </c>
      <c r="H56" s="116" t="s">
        <v>3357</v>
      </c>
      <c r="I56" s="116" t="s">
        <v>3357</v>
      </c>
      <c r="J56" s="67">
        <v>5.3863727013647569E-2</v>
      </c>
      <c r="K56" s="116" t="s">
        <v>3357</v>
      </c>
      <c r="L56" s="116" t="s">
        <v>3357</v>
      </c>
      <c r="M56" s="116" t="s">
        <v>3357</v>
      </c>
      <c r="N56" s="66">
        <v>445.19351661600001</v>
      </c>
      <c r="O56" s="116" t="s">
        <v>3357</v>
      </c>
      <c r="P56" s="67">
        <f t="shared" si="0"/>
        <v>6.4481804964745234E-3</v>
      </c>
      <c r="Q56" s="67">
        <f>N56/'סכום נכסי הקרן'!$C$41</f>
        <v>4.8039709406601564E-4</v>
      </c>
    </row>
    <row r="57" spans="1:17">
      <c r="A57" s="81" t="s">
        <v>67</v>
      </c>
      <c r="B57" s="116" t="s">
        <v>3357</v>
      </c>
      <c r="C57" s="116" t="s">
        <v>3357</v>
      </c>
      <c r="D57" s="116" t="s">
        <v>3357</v>
      </c>
      <c r="E57" s="116" t="s">
        <v>3357</v>
      </c>
      <c r="F57" s="116" t="s">
        <v>3357</v>
      </c>
      <c r="G57" s="66">
        <v>8.857840571284445</v>
      </c>
      <c r="H57" s="116" t="s">
        <v>3357</v>
      </c>
      <c r="I57" s="116" t="s">
        <v>3357</v>
      </c>
      <c r="J57" s="67">
        <v>5.3863727013647569E-2</v>
      </c>
      <c r="K57" s="116" t="s">
        <v>3357</v>
      </c>
      <c r="L57" s="116" t="s">
        <v>3357</v>
      </c>
      <c r="M57" s="116" t="s">
        <v>3357</v>
      </c>
      <c r="N57" s="66">
        <v>445.19351661600001</v>
      </c>
      <c r="O57" s="116" t="s">
        <v>3357</v>
      </c>
      <c r="P57" s="67">
        <f t="shared" si="0"/>
        <v>6.4481804964745234E-3</v>
      </c>
      <c r="Q57" s="67">
        <f>N57/'סכום נכסי הקרן'!$C$41</f>
        <v>4.8039709406601564E-4</v>
      </c>
    </row>
    <row r="58" spans="1:17">
      <c r="A58" s="82" t="s">
        <v>295</v>
      </c>
      <c r="B58" s="54" t="s">
        <v>296</v>
      </c>
      <c r="C58" s="70" t="s">
        <v>29</v>
      </c>
      <c r="D58" s="54" t="s">
        <v>297</v>
      </c>
      <c r="E58" s="54" t="s">
        <v>298</v>
      </c>
      <c r="F58" s="117" t="s">
        <v>3357</v>
      </c>
      <c r="G58" s="72">
        <v>17.670000000050422</v>
      </c>
      <c r="H58" s="70" t="s">
        <v>134</v>
      </c>
      <c r="I58" s="71">
        <v>4.4999999999999998E-2</v>
      </c>
      <c r="J58" s="73">
        <v>5.750000000019851E-2</v>
      </c>
      <c r="K58" s="72">
        <v>35190.280601999999</v>
      </c>
      <c r="L58" s="80">
        <v>78.942499999999995</v>
      </c>
      <c r="M58" s="117" t="s">
        <v>3357</v>
      </c>
      <c r="N58" s="72">
        <v>100.75837657599997</v>
      </c>
      <c r="O58" s="73">
        <v>3.5190280601999996E-5</v>
      </c>
      <c r="P58" s="73">
        <f t="shared" si="0"/>
        <v>1.4593837835563132E-3</v>
      </c>
      <c r="Q58" s="73">
        <f>N58/'סכום נכסי הקרן'!$C$41</f>
        <v>1.0872582259923251E-4</v>
      </c>
    </row>
    <row r="59" spans="1:17">
      <c r="A59" s="82" t="s">
        <v>299</v>
      </c>
      <c r="B59" s="54" t="s">
        <v>300</v>
      </c>
      <c r="C59" s="70" t="s">
        <v>29</v>
      </c>
      <c r="D59" s="54" t="s">
        <v>297</v>
      </c>
      <c r="E59" s="54" t="s">
        <v>298</v>
      </c>
      <c r="F59" s="117" t="s">
        <v>3357</v>
      </c>
      <c r="G59" s="72">
        <v>6.2799999999994185</v>
      </c>
      <c r="H59" s="70" t="s">
        <v>134</v>
      </c>
      <c r="I59" s="71">
        <v>6.5000000000000002E-2</v>
      </c>
      <c r="J59" s="73">
        <v>5.2799999999994185E-2</v>
      </c>
      <c r="K59" s="72">
        <v>87564.15</v>
      </c>
      <c r="L59" s="80">
        <v>108.45099999999999</v>
      </c>
      <c r="M59" s="117" t="s">
        <v>3357</v>
      </c>
      <c r="N59" s="72">
        <v>344.43514004000002</v>
      </c>
      <c r="O59" s="73">
        <v>5.8376099999999998E-5</v>
      </c>
      <c r="P59" s="73">
        <f t="shared" si="0"/>
        <v>4.9887967129182099E-3</v>
      </c>
      <c r="Q59" s="73">
        <f>N59/'סכום נכסי הקרן'!$C$41</f>
        <v>3.7167127146678309E-4</v>
      </c>
    </row>
    <row r="60" spans="1:17">
      <c r="A60" s="119" t="s">
        <v>3357</v>
      </c>
      <c r="B60" s="120" t="s">
        <v>3357</v>
      </c>
      <c r="C60" s="120" t="s">
        <v>3357</v>
      </c>
      <c r="D60" s="120" t="s">
        <v>3357</v>
      </c>
      <c r="E60" s="120" t="s">
        <v>3357</v>
      </c>
      <c r="F60" s="120" t="s">
        <v>3357</v>
      </c>
      <c r="G60" s="120" t="s">
        <v>3357</v>
      </c>
      <c r="H60" s="120" t="s">
        <v>3357</v>
      </c>
      <c r="I60" s="120" t="s">
        <v>3357</v>
      </c>
      <c r="J60" s="120" t="s">
        <v>3357</v>
      </c>
      <c r="K60" s="120" t="s">
        <v>3357</v>
      </c>
      <c r="L60" s="120" t="s">
        <v>3357</v>
      </c>
      <c r="M60" s="120" t="s">
        <v>3357</v>
      </c>
      <c r="N60" s="120" t="s">
        <v>3357</v>
      </c>
      <c r="O60" s="120" t="s">
        <v>3357</v>
      </c>
      <c r="P60" s="120" t="s">
        <v>3357</v>
      </c>
      <c r="Q60" s="120" t="s">
        <v>3357</v>
      </c>
    </row>
    <row r="61" spans="1:17">
      <c r="A61" s="119" t="s">
        <v>3357</v>
      </c>
      <c r="B61" s="120" t="s">
        <v>3357</v>
      </c>
      <c r="C61" s="120" t="s">
        <v>3357</v>
      </c>
      <c r="D61" s="120" t="s">
        <v>3357</v>
      </c>
      <c r="E61" s="120" t="s">
        <v>3357</v>
      </c>
      <c r="F61" s="120" t="s">
        <v>3357</v>
      </c>
      <c r="G61" s="120" t="s">
        <v>3357</v>
      </c>
      <c r="H61" s="120" t="s">
        <v>3357</v>
      </c>
      <c r="I61" s="120" t="s">
        <v>3357</v>
      </c>
      <c r="J61" s="120" t="s">
        <v>3357</v>
      </c>
      <c r="K61" s="120" t="s">
        <v>3357</v>
      </c>
      <c r="L61" s="120" t="s">
        <v>3357</v>
      </c>
      <c r="M61" s="120" t="s">
        <v>3357</v>
      </c>
      <c r="N61" s="120" t="s">
        <v>3357</v>
      </c>
      <c r="O61" s="120" t="s">
        <v>3357</v>
      </c>
      <c r="P61" s="120" t="s">
        <v>3357</v>
      </c>
      <c r="Q61" s="120" t="s">
        <v>3357</v>
      </c>
    </row>
    <row r="62" spans="1:17">
      <c r="A62" s="119" t="s">
        <v>3357</v>
      </c>
      <c r="B62" s="120" t="s">
        <v>3357</v>
      </c>
      <c r="C62" s="120" t="s">
        <v>3357</v>
      </c>
      <c r="D62" s="120" t="s">
        <v>3357</v>
      </c>
      <c r="E62" s="120" t="s">
        <v>3357</v>
      </c>
      <c r="F62" s="120" t="s">
        <v>3357</v>
      </c>
      <c r="G62" s="120" t="s">
        <v>3357</v>
      </c>
      <c r="H62" s="120" t="s">
        <v>3357</v>
      </c>
      <c r="I62" s="120" t="s">
        <v>3357</v>
      </c>
      <c r="J62" s="120" t="s">
        <v>3357</v>
      </c>
      <c r="K62" s="120" t="s">
        <v>3357</v>
      </c>
      <c r="L62" s="120" t="s">
        <v>3357</v>
      </c>
      <c r="M62" s="120" t="s">
        <v>3357</v>
      </c>
      <c r="N62" s="120" t="s">
        <v>3357</v>
      </c>
      <c r="O62" s="120" t="s">
        <v>3357</v>
      </c>
      <c r="P62" s="120" t="s">
        <v>3357</v>
      </c>
      <c r="Q62" s="120" t="s">
        <v>3357</v>
      </c>
    </row>
    <row r="63" spans="1:17">
      <c r="A63" s="75" t="s">
        <v>115</v>
      </c>
      <c r="B63" s="123" t="s">
        <v>3357</v>
      </c>
      <c r="C63" s="123" t="s">
        <v>3357</v>
      </c>
      <c r="D63" s="120" t="s">
        <v>3357</v>
      </c>
      <c r="E63" s="120" t="s">
        <v>3357</v>
      </c>
      <c r="F63" s="120" t="s">
        <v>3357</v>
      </c>
      <c r="G63" s="120" t="s">
        <v>3357</v>
      </c>
      <c r="H63" s="120" t="s">
        <v>3357</v>
      </c>
      <c r="I63" s="120" t="s">
        <v>3357</v>
      </c>
      <c r="J63" s="120" t="s">
        <v>3357</v>
      </c>
      <c r="K63" s="120" t="s">
        <v>3357</v>
      </c>
      <c r="L63" s="120" t="s">
        <v>3357</v>
      </c>
      <c r="M63" s="120" t="s">
        <v>3357</v>
      </c>
      <c r="N63" s="120" t="s">
        <v>3357</v>
      </c>
      <c r="O63" s="120" t="s">
        <v>3357</v>
      </c>
      <c r="P63" s="120" t="s">
        <v>3357</v>
      </c>
      <c r="Q63" s="120" t="s">
        <v>3357</v>
      </c>
    </row>
    <row r="64" spans="1:17">
      <c r="A64" s="75" t="s">
        <v>196</v>
      </c>
      <c r="B64" s="123" t="s">
        <v>3357</v>
      </c>
      <c r="C64" s="123" t="s">
        <v>3357</v>
      </c>
      <c r="D64" s="120" t="s">
        <v>3357</v>
      </c>
      <c r="E64" s="120" t="s">
        <v>3357</v>
      </c>
      <c r="F64" s="120" t="s">
        <v>3357</v>
      </c>
      <c r="G64" s="120" t="s">
        <v>3357</v>
      </c>
      <c r="H64" s="120" t="s">
        <v>3357</v>
      </c>
      <c r="I64" s="120" t="s">
        <v>3357</v>
      </c>
      <c r="J64" s="120" t="s">
        <v>3357</v>
      </c>
      <c r="K64" s="120" t="s">
        <v>3357</v>
      </c>
      <c r="L64" s="120" t="s">
        <v>3357</v>
      </c>
      <c r="M64" s="120" t="s">
        <v>3357</v>
      </c>
      <c r="N64" s="120" t="s">
        <v>3357</v>
      </c>
      <c r="O64" s="120" t="s">
        <v>3357</v>
      </c>
      <c r="P64" s="120" t="s">
        <v>3357</v>
      </c>
      <c r="Q64" s="120" t="s">
        <v>3357</v>
      </c>
    </row>
    <row r="65" spans="1:17">
      <c r="A65" s="75" t="s">
        <v>204</v>
      </c>
      <c r="B65" s="124" t="s">
        <v>3357</v>
      </c>
      <c r="C65" s="124" t="s">
        <v>3357</v>
      </c>
      <c r="D65" s="120" t="s">
        <v>3357</v>
      </c>
      <c r="E65" s="120" t="s">
        <v>3357</v>
      </c>
      <c r="F65" s="120" t="s">
        <v>3357</v>
      </c>
      <c r="G65" s="120" t="s">
        <v>3357</v>
      </c>
      <c r="H65" s="120" t="s">
        <v>3357</v>
      </c>
      <c r="I65" s="120" t="s">
        <v>3357</v>
      </c>
      <c r="J65" s="120" t="s">
        <v>3357</v>
      </c>
      <c r="K65" s="120" t="s">
        <v>3357</v>
      </c>
      <c r="L65" s="120" t="s">
        <v>3357</v>
      </c>
      <c r="M65" s="120" t="s">
        <v>3357</v>
      </c>
      <c r="N65" s="120" t="s">
        <v>3357</v>
      </c>
      <c r="O65" s="120" t="s">
        <v>3357</v>
      </c>
      <c r="P65" s="120" t="s">
        <v>3357</v>
      </c>
      <c r="Q65" s="120" t="s">
        <v>3357</v>
      </c>
    </row>
    <row r="66" spans="1:17" hidden="1">
      <c r="B66" s="1"/>
      <c r="C66" s="1"/>
    </row>
    <row r="67" spans="1:17" hidden="1">
      <c r="B67" s="1"/>
      <c r="C67" s="1"/>
    </row>
    <row r="68" spans="1:17" hidden="1">
      <c r="B68" s="1"/>
      <c r="C68" s="1"/>
    </row>
    <row r="69" spans="1:17" hidden="1">
      <c r="B69" s="1"/>
      <c r="C69" s="1"/>
    </row>
    <row r="70" spans="1:17" hidden="1">
      <c r="B70" s="1"/>
      <c r="C70" s="1"/>
    </row>
    <row r="71" spans="1:17" hidden="1">
      <c r="B71" s="1"/>
      <c r="C71" s="1"/>
    </row>
    <row r="72" spans="1:17" hidden="1">
      <c r="B72" s="1"/>
      <c r="C72" s="1"/>
    </row>
    <row r="73" spans="1:17" hidden="1">
      <c r="B73" s="1"/>
      <c r="C73" s="1"/>
    </row>
    <row r="74" spans="1:17" hidden="1">
      <c r="B74" s="1"/>
      <c r="C74" s="1"/>
    </row>
    <row r="75" spans="1:17" hidden="1">
      <c r="B75" s="1"/>
      <c r="C75" s="1"/>
    </row>
    <row r="76" spans="1:17" hidden="1">
      <c r="B76" s="1"/>
      <c r="C76" s="1"/>
    </row>
    <row r="77" spans="1:17" hidden="1">
      <c r="B77" s="1"/>
      <c r="C77" s="1"/>
    </row>
    <row r="78" spans="1:17" hidden="1">
      <c r="B78" s="1"/>
      <c r="C78" s="1"/>
    </row>
    <row r="79" spans="1:17" hidden="1">
      <c r="B79" s="1"/>
      <c r="C79" s="1"/>
    </row>
    <row r="80" spans="1:17" hidden="1">
      <c r="B80" s="1"/>
      <c r="C80" s="1"/>
    </row>
    <row r="81" spans="2:3" hidden="1">
      <c r="B81" s="1"/>
      <c r="C81" s="1"/>
    </row>
    <row r="82" spans="2:3" hidden="1">
      <c r="B82" s="1"/>
      <c r="C82" s="1"/>
    </row>
    <row r="83" spans="2:3" hidden="1">
      <c r="B83" s="1"/>
      <c r="C83" s="1"/>
    </row>
    <row r="84" spans="2:3" hidden="1">
      <c r="B84" s="1"/>
      <c r="C84" s="1"/>
    </row>
    <row r="85" spans="2:3" hidden="1">
      <c r="B85" s="1"/>
      <c r="C85" s="1"/>
    </row>
    <row r="86" spans="2:3" hidden="1">
      <c r="B86" s="1"/>
      <c r="C86" s="1"/>
    </row>
    <row r="87" spans="2:3" hidden="1">
      <c r="B87" s="1"/>
      <c r="C87" s="1"/>
    </row>
    <row r="88" spans="2:3" hidden="1">
      <c r="B88" s="1"/>
      <c r="C88" s="1"/>
    </row>
    <row r="89" spans="2:3" hidden="1">
      <c r="B89" s="1"/>
      <c r="C89" s="1"/>
    </row>
    <row r="90" spans="2:3" hidden="1">
      <c r="B90" s="1"/>
      <c r="C90" s="1"/>
    </row>
    <row r="91" spans="2:3" hidden="1">
      <c r="B91" s="1"/>
      <c r="C91" s="1"/>
    </row>
    <row r="92" spans="2:3" hidden="1">
      <c r="B92" s="1"/>
      <c r="C92" s="1"/>
    </row>
    <row r="93" spans="2:3" hidden="1">
      <c r="B93" s="1"/>
      <c r="C93" s="1"/>
    </row>
    <row r="94" spans="2:3" hidden="1">
      <c r="B94" s="1"/>
      <c r="C94" s="1"/>
    </row>
    <row r="95" spans="2:3" hidden="1">
      <c r="B95" s="1"/>
      <c r="C95" s="1"/>
    </row>
    <row r="96" spans="2:3" hidden="1">
      <c r="B96" s="1"/>
      <c r="C96" s="1"/>
    </row>
    <row r="97" spans="2:3" hidden="1">
      <c r="B97" s="1"/>
      <c r="C97" s="1"/>
    </row>
    <row r="98" spans="2:3" hidden="1">
      <c r="B98" s="1"/>
      <c r="C98" s="1"/>
    </row>
    <row r="99" spans="2:3" hidden="1">
      <c r="B99" s="1"/>
      <c r="C99" s="1"/>
    </row>
    <row r="100" spans="2:3" hidden="1">
      <c r="B100" s="1"/>
      <c r="C100" s="1"/>
    </row>
    <row r="101" spans="2:3" hidden="1">
      <c r="B101" s="1"/>
      <c r="C101" s="1"/>
    </row>
    <row r="102" spans="2:3" hidden="1">
      <c r="B102" s="1"/>
      <c r="C102" s="1"/>
    </row>
    <row r="103" spans="2:3" hidden="1">
      <c r="B103" s="1"/>
      <c r="C103" s="1"/>
    </row>
    <row r="104" spans="2:3" hidden="1">
      <c r="B104" s="1"/>
      <c r="C104" s="1"/>
    </row>
    <row r="105" spans="2:3" hidden="1">
      <c r="B105" s="1"/>
      <c r="C105" s="1"/>
    </row>
    <row r="106" spans="2:3" hidden="1">
      <c r="B106" s="1"/>
      <c r="C106" s="1"/>
    </row>
    <row r="107" spans="2:3" hidden="1">
      <c r="B107" s="1"/>
      <c r="C107" s="1"/>
    </row>
    <row r="108" spans="2:3" hidden="1">
      <c r="B108" s="1"/>
      <c r="C108" s="1"/>
    </row>
    <row r="109" spans="2:3" hidden="1">
      <c r="B109" s="1"/>
      <c r="C109" s="1"/>
    </row>
    <row r="110" spans="2:3" hidden="1">
      <c r="B110" s="1"/>
      <c r="C110" s="1"/>
    </row>
    <row r="111" spans="2:3" hidden="1">
      <c r="B111" s="1"/>
      <c r="C111" s="1"/>
    </row>
    <row r="112" spans="2:3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10000" spans="52:52" hidden="1">
      <c r="AZ10000"/>
    </row>
  </sheetData>
  <sheetProtection sheet="1" objects="1" scenarios="1"/>
  <mergeCells count="1">
    <mergeCell ref="A5:Q5"/>
  </mergeCells>
  <phoneticPr fontId="4" type="noConversion"/>
  <dataValidations count="1">
    <dataValidation allowBlank="1" showInputMessage="1" showErrorMessage="1" sqref="M8:P8 M7 C1:C4 M1:M5 B5:C27 N1:P7 D1:H28 B30:H1048576 I1:L1048576 A1:A1048576 M30:M1048576 N9:P1048576 Q1:AY1048576 BA1:XFD1048576 AZ1:AZ9999 AZ10001:AZ1048576" xr:uid="{00000000-0002-0000-0200-000000000000}"/>
  </dataValidations>
  <pageMargins left="0" right="0" top="0.5" bottom="0.5" header="0" footer="0.25"/>
  <pageSetup paperSize="9" scale="44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59.28515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148</v>
      </c>
      <c r="B1" s="36" t="s" vm="1">
        <v>221</v>
      </c>
    </row>
    <row r="2" spans="1:19">
      <c r="A2" s="36" t="s">
        <v>147</v>
      </c>
      <c r="B2" s="36" t="s">
        <v>222</v>
      </c>
    </row>
    <row r="3" spans="1:19">
      <c r="A3" s="36" t="s">
        <v>149</v>
      </c>
      <c r="B3" s="36" t="s">
        <v>223</v>
      </c>
    </row>
    <row r="4" spans="1:19">
      <c r="A4" s="36" t="s">
        <v>150</v>
      </c>
      <c r="B4" s="36">
        <v>9453</v>
      </c>
    </row>
    <row r="5" spans="1:19" ht="18.75">
      <c r="A5" s="140" t="s">
        <v>93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4"/>
    </row>
    <row r="6" spans="1:19" s="3" customFormat="1">
      <c r="A6" s="125" t="s">
        <v>118</v>
      </c>
      <c r="B6" s="39" t="s">
        <v>48</v>
      </c>
      <c r="C6" s="39" t="s">
        <v>122</v>
      </c>
      <c r="D6" s="39" t="s">
        <v>180</v>
      </c>
      <c r="E6" s="39" t="s">
        <v>120</v>
      </c>
      <c r="F6" s="39" t="s">
        <v>70</v>
      </c>
      <c r="G6" s="39" t="s">
        <v>14</v>
      </c>
      <c r="H6" s="39" t="s">
        <v>71</v>
      </c>
      <c r="I6" s="39" t="s">
        <v>107</v>
      </c>
      <c r="J6" s="39" t="s">
        <v>17</v>
      </c>
      <c r="K6" s="39" t="s">
        <v>106</v>
      </c>
      <c r="L6" s="39" t="s">
        <v>16</v>
      </c>
      <c r="M6" s="39" t="s">
        <v>18</v>
      </c>
      <c r="N6" s="39" t="s">
        <v>198</v>
      </c>
      <c r="O6" s="39" t="s">
        <v>197</v>
      </c>
      <c r="P6" s="39" t="s">
        <v>66</v>
      </c>
      <c r="Q6" s="39" t="s">
        <v>63</v>
      </c>
      <c r="R6" s="39" t="s">
        <v>151</v>
      </c>
      <c r="S6" s="126" t="s">
        <v>153</v>
      </c>
    </row>
    <row r="7" spans="1:19" s="3" customFormat="1">
      <c r="A7" s="127" t="s">
        <v>3357</v>
      </c>
      <c r="B7" s="113" t="s">
        <v>3357</v>
      </c>
      <c r="C7" s="113" t="s">
        <v>3357</v>
      </c>
      <c r="D7" s="113" t="s">
        <v>3357</v>
      </c>
      <c r="E7" s="113" t="s">
        <v>3357</v>
      </c>
      <c r="F7" s="113" t="s">
        <v>3357</v>
      </c>
      <c r="G7" s="113" t="s">
        <v>3357</v>
      </c>
      <c r="H7" s="113" t="s">
        <v>3357</v>
      </c>
      <c r="I7" s="12" t="s">
        <v>21</v>
      </c>
      <c r="J7" s="12" t="s">
        <v>20</v>
      </c>
      <c r="K7" s="113" t="s">
        <v>3357</v>
      </c>
      <c r="L7" s="12" t="s">
        <v>19</v>
      </c>
      <c r="M7" s="12" t="s">
        <v>19</v>
      </c>
      <c r="N7" s="12" t="s">
        <v>205</v>
      </c>
      <c r="O7" s="113" t="s">
        <v>3357</v>
      </c>
      <c r="P7" s="12" t="s">
        <v>201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28" t="s">
        <v>3357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116</v>
      </c>
      <c r="Q8" s="14" t="s">
        <v>117</v>
      </c>
      <c r="R8" s="33" t="s">
        <v>154</v>
      </c>
      <c r="S8" s="47" t="s">
        <v>181</v>
      </c>
    </row>
    <row r="9" spans="1:19" s="4" customFormat="1" ht="20.25">
      <c r="A9" s="83" t="s">
        <v>49</v>
      </c>
      <c r="B9" s="117" t="s">
        <v>3357</v>
      </c>
      <c r="C9" s="117" t="s">
        <v>3357</v>
      </c>
      <c r="D9" s="117" t="s">
        <v>3357</v>
      </c>
      <c r="E9" s="117" t="s">
        <v>3357</v>
      </c>
      <c r="F9" s="117" t="s">
        <v>3357</v>
      </c>
      <c r="G9" s="117" t="s">
        <v>3357</v>
      </c>
      <c r="H9" s="117" t="s">
        <v>3357</v>
      </c>
      <c r="I9" s="117" t="s">
        <v>3357</v>
      </c>
      <c r="J9" s="117" t="s">
        <v>3357</v>
      </c>
      <c r="K9" s="117" t="s">
        <v>3357</v>
      </c>
      <c r="L9" s="117" t="s">
        <v>3357</v>
      </c>
      <c r="M9" s="117" t="s">
        <v>3357</v>
      </c>
      <c r="N9" s="117" t="s">
        <v>3357</v>
      </c>
      <c r="O9" s="117" t="s">
        <v>3357</v>
      </c>
      <c r="P9" s="84">
        <v>0</v>
      </c>
      <c r="Q9" s="117" t="s">
        <v>3357</v>
      </c>
      <c r="R9" s="85">
        <v>0</v>
      </c>
      <c r="S9" s="85">
        <v>0</v>
      </c>
    </row>
    <row r="10" spans="1:19">
      <c r="A10" s="86" t="s">
        <v>213</v>
      </c>
      <c r="B10" s="117" t="s">
        <v>3357</v>
      </c>
      <c r="C10" s="117" t="s">
        <v>3357</v>
      </c>
      <c r="D10" s="117" t="s">
        <v>3357</v>
      </c>
      <c r="E10" s="117" t="s">
        <v>3357</v>
      </c>
      <c r="F10" s="117" t="s">
        <v>3357</v>
      </c>
      <c r="G10" s="117" t="s">
        <v>3357</v>
      </c>
      <c r="H10" s="117" t="s">
        <v>3357</v>
      </c>
      <c r="I10" s="117" t="s">
        <v>3357</v>
      </c>
      <c r="J10" s="117" t="s">
        <v>3357</v>
      </c>
      <c r="K10" s="117" t="s">
        <v>3357</v>
      </c>
      <c r="L10" s="117" t="s">
        <v>3357</v>
      </c>
      <c r="M10" s="117" t="s">
        <v>3357</v>
      </c>
      <c r="N10" s="117" t="s">
        <v>3357</v>
      </c>
      <c r="O10" s="117" t="s">
        <v>3357</v>
      </c>
      <c r="P10" s="117" t="s">
        <v>3357</v>
      </c>
      <c r="Q10" s="117" t="s">
        <v>3357</v>
      </c>
      <c r="R10" s="117" t="s">
        <v>3357</v>
      </c>
      <c r="S10" s="117" t="s">
        <v>3357</v>
      </c>
    </row>
    <row r="11" spans="1:19">
      <c r="A11" s="86" t="s">
        <v>115</v>
      </c>
      <c r="B11" s="117" t="s">
        <v>3357</v>
      </c>
      <c r="C11" s="117" t="s">
        <v>3357</v>
      </c>
      <c r="D11" s="117" t="s">
        <v>3357</v>
      </c>
      <c r="E11" s="117" t="s">
        <v>3357</v>
      </c>
      <c r="F11" s="117" t="s">
        <v>3357</v>
      </c>
      <c r="G11" s="117" t="s">
        <v>3357</v>
      </c>
      <c r="H11" s="117" t="s">
        <v>3357</v>
      </c>
      <c r="I11" s="117" t="s">
        <v>3357</v>
      </c>
      <c r="J11" s="117" t="s">
        <v>3357</v>
      </c>
      <c r="K11" s="117" t="s">
        <v>3357</v>
      </c>
      <c r="L11" s="117" t="s">
        <v>3357</v>
      </c>
      <c r="M11" s="117" t="s">
        <v>3357</v>
      </c>
      <c r="N11" s="117" t="s">
        <v>3357</v>
      </c>
      <c r="O11" s="117" t="s">
        <v>3357</v>
      </c>
      <c r="P11" s="117" t="s">
        <v>3357</v>
      </c>
      <c r="Q11" s="117" t="s">
        <v>3357</v>
      </c>
      <c r="R11" s="117" t="s">
        <v>3357</v>
      </c>
      <c r="S11" s="117" t="s">
        <v>3357</v>
      </c>
    </row>
    <row r="12" spans="1:19">
      <c r="A12" s="86" t="s">
        <v>196</v>
      </c>
      <c r="B12" s="117" t="s">
        <v>3357</v>
      </c>
      <c r="C12" s="117" t="s">
        <v>3357</v>
      </c>
      <c r="D12" s="117" t="s">
        <v>3357</v>
      </c>
      <c r="E12" s="117" t="s">
        <v>3357</v>
      </c>
      <c r="F12" s="117" t="s">
        <v>3357</v>
      </c>
      <c r="G12" s="117" t="s">
        <v>3357</v>
      </c>
      <c r="H12" s="117" t="s">
        <v>3357</v>
      </c>
      <c r="I12" s="117" t="s">
        <v>3357</v>
      </c>
      <c r="J12" s="117" t="s">
        <v>3357</v>
      </c>
      <c r="K12" s="117" t="s">
        <v>3357</v>
      </c>
      <c r="L12" s="117" t="s">
        <v>3357</v>
      </c>
      <c r="M12" s="117" t="s">
        <v>3357</v>
      </c>
      <c r="N12" s="117" t="s">
        <v>3357</v>
      </c>
      <c r="O12" s="117" t="s">
        <v>3357</v>
      </c>
      <c r="P12" s="117" t="s">
        <v>3357</v>
      </c>
      <c r="Q12" s="117" t="s">
        <v>3357</v>
      </c>
      <c r="R12" s="117" t="s">
        <v>3357</v>
      </c>
      <c r="S12" s="117" t="s">
        <v>3357</v>
      </c>
    </row>
    <row r="13" spans="1:19">
      <c r="A13" s="86" t="s">
        <v>204</v>
      </c>
      <c r="B13" s="117" t="s">
        <v>3357</v>
      </c>
      <c r="C13" s="117" t="s">
        <v>3357</v>
      </c>
      <c r="D13" s="117" t="s">
        <v>3357</v>
      </c>
      <c r="E13" s="117" t="s">
        <v>3357</v>
      </c>
      <c r="F13" s="117" t="s">
        <v>3357</v>
      </c>
      <c r="G13" s="117" t="s">
        <v>3357</v>
      </c>
      <c r="H13" s="117" t="s">
        <v>3357</v>
      </c>
      <c r="I13" s="117" t="s">
        <v>3357</v>
      </c>
      <c r="J13" s="117" t="s">
        <v>3357</v>
      </c>
      <c r="K13" s="117" t="s">
        <v>3357</v>
      </c>
      <c r="L13" s="117" t="s">
        <v>3357</v>
      </c>
      <c r="M13" s="117" t="s">
        <v>3357</v>
      </c>
      <c r="N13" s="117" t="s">
        <v>3357</v>
      </c>
      <c r="O13" s="117" t="s">
        <v>3357</v>
      </c>
      <c r="P13" s="117" t="s">
        <v>3357</v>
      </c>
      <c r="Q13" s="117" t="s">
        <v>3357</v>
      </c>
      <c r="R13" s="117" t="s">
        <v>3357</v>
      </c>
      <c r="S13" s="117" t="s">
        <v>3357</v>
      </c>
    </row>
    <row r="14" spans="1:1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idden="1">
      <c r="A18" s="86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</row>
    <row r="110" spans="1:19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</row>
    <row r="111" spans="1:19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4" type="noConversion"/>
  <dataValidations count="3">
    <dataValidation allowBlank="1" showInputMessage="1" showErrorMessage="1" sqref="A29:A31 A18 A12:A13" xr:uid="{00000000-0002-0000-0300-000001000000}"/>
    <dataValidation type="list" allowBlank="1" showInputMessage="1" showErrorMessage="1" sqref="D203:D710" xr:uid="{00000000-0002-0000-0300-000000000000}">
      <formula1>#REF!</formula1>
    </dataValidation>
    <dataValidation type="list" allowBlank="1" showInputMessage="1" showErrorMessage="1" sqref="H32:H485 H10:H30 F32:F703 F10:F30 K10:K485 D32:D202 D10:D30" xr:uid="{00000000-0002-0000-0300-000002000000}">
      <formula1>#REF!</formula1>
    </dataValidation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2.140625" style="2" bestFit="1" customWidth="1"/>
    <col min="2" max="2" width="42.28515625" style="2" customWidth="1"/>
    <col min="3" max="3" width="13.28515625" style="2" customWidth="1"/>
    <col min="4" max="4" width="12.28515625" style="2" customWidth="1"/>
    <col min="5" max="5" width="14.42578125" style="2" customWidth="1"/>
    <col min="6" max="6" width="40.28515625" style="1" bestFit="1" customWidth="1"/>
    <col min="7" max="7" width="7.85546875" style="1" customWidth="1"/>
    <col min="8" max="8" width="11.42578125" style="1" customWidth="1"/>
    <col min="9" max="9" width="15.85546875" style="1" customWidth="1"/>
    <col min="10" max="10" width="8.42578125" style="1" customWidth="1"/>
    <col min="11" max="11" width="12.28515625" style="1" bestFit="1" customWidth="1"/>
    <col min="12" max="12" width="14.5703125" style="1" customWidth="1"/>
    <col min="13" max="13" width="16.42578125" style="1" customWidth="1"/>
    <col min="14" max="14" width="14.5703125" style="1" customWidth="1"/>
    <col min="15" max="15" width="11.85546875" style="1" bestFit="1" customWidth="1"/>
    <col min="16" max="16" width="33.28515625" style="1" customWidth="1"/>
    <col min="17" max="17" width="11.28515625" style="1" bestFit="1" customWidth="1"/>
    <col min="18" max="18" width="23.7109375" style="1" customWidth="1"/>
    <col min="19" max="19" width="28" style="1" customWidth="1"/>
    <col min="20" max="20" width="26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148</v>
      </c>
      <c r="B1" s="36" t="s" vm="1">
        <v>221</v>
      </c>
    </row>
    <row r="2" spans="1:20">
      <c r="A2" s="36" t="s">
        <v>147</v>
      </c>
      <c r="B2" s="36" t="s">
        <v>222</v>
      </c>
    </row>
    <row r="3" spans="1:20">
      <c r="A3" s="36" t="s">
        <v>149</v>
      </c>
      <c r="B3" s="36" t="s">
        <v>223</v>
      </c>
    </row>
    <row r="4" spans="1:20">
      <c r="A4" s="36" t="s">
        <v>150</v>
      </c>
      <c r="B4" s="36">
        <v>9453</v>
      </c>
    </row>
    <row r="5" spans="1:20" ht="18.75">
      <c r="A5" s="145" t="s">
        <v>94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</row>
    <row r="6" spans="1:20" s="3" customFormat="1">
      <c r="A6" s="37" t="s">
        <v>118</v>
      </c>
      <c r="B6" s="38" t="s">
        <v>48</v>
      </c>
      <c r="C6" s="38" t="s">
        <v>122</v>
      </c>
      <c r="D6" s="38" t="s">
        <v>180</v>
      </c>
      <c r="E6" s="38" t="s">
        <v>120</v>
      </c>
      <c r="F6" s="38" t="s">
        <v>70</v>
      </c>
      <c r="G6" s="38" t="s">
        <v>14</v>
      </c>
      <c r="H6" s="38" t="s">
        <v>71</v>
      </c>
      <c r="I6" s="38" t="s">
        <v>107</v>
      </c>
      <c r="J6" s="38" t="s">
        <v>17</v>
      </c>
      <c r="K6" s="38" t="s">
        <v>106</v>
      </c>
      <c r="L6" s="38" t="s">
        <v>16</v>
      </c>
      <c r="M6" s="38" t="s">
        <v>18</v>
      </c>
      <c r="N6" s="39" t="s">
        <v>198</v>
      </c>
      <c r="O6" s="38" t="s">
        <v>197</v>
      </c>
      <c r="P6" s="38" t="s">
        <v>212</v>
      </c>
      <c r="Q6" s="38" t="s">
        <v>66</v>
      </c>
      <c r="R6" s="39" t="s">
        <v>63</v>
      </c>
      <c r="S6" s="38" t="s">
        <v>151</v>
      </c>
      <c r="T6" s="41" t="s">
        <v>153</v>
      </c>
    </row>
    <row r="7" spans="1:20" s="3" customFormat="1">
      <c r="A7" s="112" t="s">
        <v>3357</v>
      </c>
      <c r="B7" s="113" t="s">
        <v>3357</v>
      </c>
      <c r="C7" s="113" t="s">
        <v>3357</v>
      </c>
      <c r="D7" s="113" t="s">
        <v>3357</v>
      </c>
      <c r="E7" s="113" t="s">
        <v>3357</v>
      </c>
      <c r="F7" s="113" t="s">
        <v>3357</v>
      </c>
      <c r="G7" s="113" t="s">
        <v>3357</v>
      </c>
      <c r="H7" s="113" t="s">
        <v>3357</v>
      </c>
      <c r="I7" s="26" t="s">
        <v>21</v>
      </c>
      <c r="J7" s="26" t="s">
        <v>20</v>
      </c>
      <c r="K7" s="113" t="s">
        <v>3357</v>
      </c>
      <c r="L7" s="26" t="s">
        <v>19</v>
      </c>
      <c r="M7" s="26" t="s">
        <v>19</v>
      </c>
      <c r="N7" s="26" t="s">
        <v>205</v>
      </c>
      <c r="O7" s="113" t="s">
        <v>3357</v>
      </c>
      <c r="P7" s="12" t="s">
        <v>201</v>
      </c>
      <c r="Q7" s="26" t="s">
        <v>201</v>
      </c>
      <c r="R7" s="12" t="s">
        <v>19</v>
      </c>
      <c r="S7" s="26" t="s">
        <v>201</v>
      </c>
      <c r="T7" s="13" t="s">
        <v>19</v>
      </c>
    </row>
    <row r="8" spans="1:20" s="4" customFormat="1" ht="20.25">
      <c r="A8" s="114" t="s">
        <v>3357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116</v>
      </c>
      <c r="Q8" s="14" t="s">
        <v>117</v>
      </c>
      <c r="R8" s="14" t="s">
        <v>154</v>
      </c>
      <c r="S8" s="14" t="s">
        <v>181</v>
      </c>
      <c r="T8" s="15" t="s">
        <v>207</v>
      </c>
    </row>
    <row r="9" spans="1:20" s="4" customFormat="1" ht="20.25">
      <c r="A9" s="59" t="s">
        <v>34</v>
      </c>
      <c r="B9" s="115" t="s">
        <v>3357</v>
      </c>
      <c r="C9" s="115" t="s">
        <v>3357</v>
      </c>
      <c r="D9" s="115" t="s">
        <v>3357</v>
      </c>
      <c r="E9" s="115" t="s">
        <v>3357</v>
      </c>
      <c r="F9" s="115" t="s">
        <v>3357</v>
      </c>
      <c r="G9" s="115" t="s">
        <v>3357</v>
      </c>
      <c r="H9" s="115" t="s">
        <v>3357</v>
      </c>
      <c r="I9" s="115" t="s">
        <v>3357</v>
      </c>
      <c r="J9" s="61">
        <v>4.564014293199901</v>
      </c>
      <c r="K9" s="115" t="s">
        <v>3357</v>
      </c>
      <c r="L9" s="115" t="s">
        <v>3357</v>
      </c>
      <c r="M9" s="60">
        <v>4.1665603391359364E-2</v>
      </c>
      <c r="N9" s="115" t="s">
        <v>3357</v>
      </c>
      <c r="O9" s="115" t="s">
        <v>3357</v>
      </c>
      <c r="P9" s="61">
        <f>P10</f>
        <v>791.35955110899999</v>
      </c>
      <c r="Q9" s="61">
        <v>168818.19153125802</v>
      </c>
      <c r="R9" s="115" t="s">
        <v>3357</v>
      </c>
      <c r="S9" s="62">
        <f>IFERROR(Q9/$Q$9,0)</f>
        <v>1</v>
      </c>
      <c r="T9" s="62">
        <f>Q9/'סכום נכסי הקרן'!$C$41</f>
        <v>0.1821674521532817</v>
      </c>
    </row>
    <row r="10" spans="1:20">
      <c r="A10" s="63" t="s">
        <v>190</v>
      </c>
      <c r="B10" s="116" t="s">
        <v>3357</v>
      </c>
      <c r="C10" s="116" t="s">
        <v>3357</v>
      </c>
      <c r="D10" s="116" t="s">
        <v>3357</v>
      </c>
      <c r="E10" s="116" t="s">
        <v>3357</v>
      </c>
      <c r="F10" s="116" t="s">
        <v>3357</v>
      </c>
      <c r="G10" s="116" t="s">
        <v>3357</v>
      </c>
      <c r="H10" s="116" t="s">
        <v>3357</v>
      </c>
      <c r="I10" s="116" t="s">
        <v>3357</v>
      </c>
      <c r="J10" s="66">
        <v>4.5288731460833338</v>
      </c>
      <c r="K10" s="116" t="s">
        <v>3357</v>
      </c>
      <c r="L10" s="116" t="s">
        <v>3357</v>
      </c>
      <c r="M10" s="65">
        <v>3.716755087527867E-2</v>
      </c>
      <c r="N10" s="116" t="s">
        <v>3357</v>
      </c>
      <c r="O10" s="116" t="s">
        <v>3357</v>
      </c>
      <c r="P10" s="66">
        <f>P11+P154</f>
        <v>791.35955110899999</v>
      </c>
      <c r="Q10" s="66">
        <v>140401.65311905302</v>
      </c>
      <c r="R10" s="116" t="s">
        <v>3357</v>
      </c>
      <c r="S10" s="67">
        <f t="shared" ref="S10:S73" si="0">IFERROR(Q10/$Q$9,0)</f>
        <v>0.83167371860547712</v>
      </c>
      <c r="T10" s="67">
        <f>Q10/'סכום נכסי הקרן'!$C$41</f>
        <v>0.15150388234120513</v>
      </c>
    </row>
    <row r="11" spans="1:20">
      <c r="A11" s="68" t="s">
        <v>33</v>
      </c>
      <c r="B11" s="116" t="s">
        <v>3357</v>
      </c>
      <c r="C11" s="116" t="s">
        <v>3357</v>
      </c>
      <c r="D11" s="116" t="s">
        <v>3357</v>
      </c>
      <c r="E11" s="116" t="s">
        <v>3357</v>
      </c>
      <c r="F11" s="116" t="s">
        <v>3357</v>
      </c>
      <c r="G11" s="116" t="s">
        <v>3357</v>
      </c>
      <c r="H11" s="116" t="s">
        <v>3357</v>
      </c>
      <c r="I11" s="116" t="s">
        <v>3357</v>
      </c>
      <c r="J11" s="66">
        <v>4.6357297840796843</v>
      </c>
      <c r="K11" s="116" t="s">
        <v>3357</v>
      </c>
      <c r="L11" s="116" t="s">
        <v>3357</v>
      </c>
      <c r="M11" s="65">
        <v>3.4175673897661032E-2</v>
      </c>
      <c r="N11" s="116" t="s">
        <v>3357</v>
      </c>
      <c r="O11" s="116" t="s">
        <v>3357</v>
      </c>
      <c r="P11" s="66">
        <f>SUM(P13:P152)</f>
        <v>578.18225078199998</v>
      </c>
      <c r="Q11" s="66">
        <v>118124.57490888602</v>
      </c>
      <c r="R11" s="116" t="s">
        <v>3357</v>
      </c>
      <c r="S11" s="67">
        <f t="shared" si="0"/>
        <v>0.69971472764541676</v>
      </c>
      <c r="T11" s="67">
        <f>Q11/'סכום נכסי הקרן'!$C$41</f>
        <v>0.127465249169293</v>
      </c>
    </row>
    <row r="12" spans="1:20">
      <c r="A12" s="69" t="s">
        <v>301</v>
      </c>
      <c r="B12" s="54" t="s">
        <v>302</v>
      </c>
      <c r="C12" s="70" t="s">
        <v>123</v>
      </c>
      <c r="D12" s="70" t="s">
        <v>29</v>
      </c>
      <c r="E12" s="54" t="s">
        <v>303</v>
      </c>
      <c r="F12" s="70" t="s">
        <v>304</v>
      </c>
      <c r="G12" s="54" t="s">
        <v>305</v>
      </c>
      <c r="H12" s="54" t="s">
        <v>133</v>
      </c>
      <c r="I12" s="117" t="s">
        <v>3357</v>
      </c>
      <c r="J12" s="72">
        <v>5.1699999999709823</v>
      </c>
      <c r="K12" s="70" t="s">
        <v>135</v>
      </c>
      <c r="L12" s="71">
        <v>1.9900000000000001E-2</v>
      </c>
      <c r="M12" s="71">
        <v>2.0999999999829311E-2</v>
      </c>
      <c r="N12" s="72">
        <v>70684.567999999999</v>
      </c>
      <c r="O12" s="80">
        <v>99.46</v>
      </c>
      <c r="P12" s="117" t="s">
        <v>3357</v>
      </c>
      <c r="Q12" s="72">
        <v>70.302873011999992</v>
      </c>
      <c r="R12" s="73">
        <v>2.617946962962963E-5</v>
      </c>
      <c r="S12" s="73">
        <f t="shared" si="0"/>
        <v>4.1644133475380143E-4</v>
      </c>
      <c r="T12" s="73">
        <f>Q12/'סכום נכסי הקרן'!$C$41</f>
        <v>7.5862056923411893E-5</v>
      </c>
    </row>
    <row r="13" spans="1:20">
      <c r="A13" s="69" t="s">
        <v>306</v>
      </c>
      <c r="B13" s="54" t="s">
        <v>307</v>
      </c>
      <c r="C13" s="70" t="s">
        <v>123</v>
      </c>
      <c r="D13" s="70" t="s">
        <v>29</v>
      </c>
      <c r="E13" s="54" t="s">
        <v>303</v>
      </c>
      <c r="F13" s="70" t="s">
        <v>304</v>
      </c>
      <c r="G13" s="54" t="s">
        <v>305</v>
      </c>
      <c r="H13" s="54" t="s">
        <v>133</v>
      </c>
      <c r="I13" s="117" t="s">
        <v>3357</v>
      </c>
      <c r="J13" s="72">
        <v>0.75</v>
      </c>
      <c r="K13" s="70" t="s">
        <v>135</v>
      </c>
      <c r="L13" s="71">
        <v>8.6E-3</v>
      </c>
      <c r="M13" s="71">
        <v>2.8301213418986435E-2</v>
      </c>
      <c r="N13" s="72">
        <v>8.8360000000000001E-3</v>
      </c>
      <c r="O13" s="80">
        <v>111.16</v>
      </c>
      <c r="P13" s="117" t="s">
        <v>3357</v>
      </c>
      <c r="Q13" s="72">
        <v>9.8069999999999994E-6</v>
      </c>
      <c r="R13" s="73">
        <v>3.5324910418409891E-12</v>
      </c>
      <c r="S13" s="73">
        <f t="shared" si="0"/>
        <v>5.8092080664092153E-11</v>
      </c>
      <c r="T13" s="73">
        <f>Q13/'סכום נכסי הקרן'!$C$41</f>
        <v>1.0582486324860588E-11</v>
      </c>
    </row>
    <row r="14" spans="1:20">
      <c r="A14" s="69" t="s">
        <v>308</v>
      </c>
      <c r="B14" s="54" t="s">
        <v>309</v>
      </c>
      <c r="C14" s="70" t="s">
        <v>123</v>
      </c>
      <c r="D14" s="70" t="s">
        <v>29</v>
      </c>
      <c r="E14" s="54" t="s">
        <v>310</v>
      </c>
      <c r="F14" s="70" t="s">
        <v>131</v>
      </c>
      <c r="G14" s="54" t="s">
        <v>311</v>
      </c>
      <c r="H14" s="54" t="s">
        <v>312</v>
      </c>
      <c r="I14" s="117" t="s">
        <v>3357</v>
      </c>
      <c r="J14" s="72">
        <v>12.410000000000412</v>
      </c>
      <c r="K14" s="70" t="s">
        <v>135</v>
      </c>
      <c r="L14" s="71">
        <v>2.07E-2</v>
      </c>
      <c r="M14" s="71">
        <v>2.7700000000000932E-2</v>
      </c>
      <c r="N14" s="72">
        <v>2240032.1706719999</v>
      </c>
      <c r="O14" s="80">
        <v>100.85</v>
      </c>
      <c r="P14" s="117" t="s">
        <v>3357</v>
      </c>
      <c r="Q14" s="72">
        <v>2259.0724441269999</v>
      </c>
      <c r="R14" s="73">
        <v>6.7940266107512071E-4</v>
      </c>
      <c r="S14" s="73">
        <f t="shared" si="0"/>
        <v>1.3381688452151881E-2</v>
      </c>
      <c r="T14" s="73">
        <f>Q14/'סכום נכסי הקרן'!$C$41</f>
        <v>2.4377080908375001E-3</v>
      </c>
    </row>
    <row r="15" spans="1:20">
      <c r="A15" s="69" t="s">
        <v>313</v>
      </c>
      <c r="B15" s="54" t="s">
        <v>314</v>
      </c>
      <c r="C15" s="70" t="s">
        <v>123</v>
      </c>
      <c r="D15" s="70" t="s">
        <v>29</v>
      </c>
      <c r="E15" s="54" t="s">
        <v>315</v>
      </c>
      <c r="F15" s="70" t="s">
        <v>316</v>
      </c>
      <c r="G15" s="54" t="s">
        <v>317</v>
      </c>
      <c r="H15" s="54" t="s">
        <v>133</v>
      </c>
      <c r="I15" s="117" t="s">
        <v>3357</v>
      </c>
      <c r="J15" s="72">
        <v>4.0200000000004055</v>
      </c>
      <c r="K15" s="70" t="s">
        <v>135</v>
      </c>
      <c r="L15" s="71">
        <v>3.85E-2</v>
      </c>
      <c r="M15" s="71">
        <v>2.1400000000004252E-2</v>
      </c>
      <c r="N15" s="72">
        <v>1710313.9318540001</v>
      </c>
      <c r="O15" s="80">
        <v>121.06</v>
      </c>
      <c r="P15" s="117" t="s">
        <v>3357</v>
      </c>
      <c r="Q15" s="72">
        <v>2070.5060305080001</v>
      </c>
      <c r="R15" s="73">
        <v>6.6223694736420691E-4</v>
      </c>
      <c r="S15" s="73">
        <f t="shared" si="0"/>
        <v>1.2264709221959824E-2</v>
      </c>
      <c r="T15" s="73">
        <f>Q15/'סכום נכסי הקרן'!$C$41</f>
        <v>2.234230830365279E-3</v>
      </c>
    </row>
    <row r="16" spans="1:20">
      <c r="A16" s="69" t="s">
        <v>318</v>
      </c>
      <c r="B16" s="54" t="s">
        <v>319</v>
      </c>
      <c r="C16" s="70" t="s">
        <v>123</v>
      </c>
      <c r="D16" s="70" t="s">
        <v>29</v>
      </c>
      <c r="E16" s="54" t="s">
        <v>315</v>
      </c>
      <c r="F16" s="70" t="s">
        <v>316</v>
      </c>
      <c r="G16" s="54" t="s">
        <v>317</v>
      </c>
      <c r="H16" s="54" t="s">
        <v>133</v>
      </c>
      <c r="I16" s="117" t="s">
        <v>3357</v>
      </c>
      <c r="J16" s="72">
        <v>1.600000000000761</v>
      </c>
      <c r="K16" s="70" t="s">
        <v>135</v>
      </c>
      <c r="L16" s="71">
        <v>4.4999999999999998E-2</v>
      </c>
      <c r="M16" s="71">
        <v>2.1099999999991247E-2</v>
      </c>
      <c r="N16" s="72">
        <v>220603.965577</v>
      </c>
      <c r="O16" s="80">
        <v>119.1</v>
      </c>
      <c r="P16" s="117" t="s">
        <v>3357</v>
      </c>
      <c r="Q16" s="72">
        <v>262.73933149299995</v>
      </c>
      <c r="R16" s="73">
        <v>7.4639210136671086E-5</v>
      </c>
      <c r="S16" s="73">
        <f t="shared" si="0"/>
        <v>1.5563449004508006E-3</v>
      </c>
      <c r="T16" s="73">
        <f>Q16/'סכום נכסי הקרן'!$C$41</f>
        <v>2.8351538518687521E-4</v>
      </c>
    </row>
    <row r="17" spans="1:20">
      <c r="A17" s="69" t="s">
        <v>320</v>
      </c>
      <c r="B17" s="54" t="s">
        <v>321</v>
      </c>
      <c r="C17" s="70" t="s">
        <v>123</v>
      </c>
      <c r="D17" s="70" t="s">
        <v>29</v>
      </c>
      <c r="E17" s="54" t="s">
        <v>315</v>
      </c>
      <c r="F17" s="70" t="s">
        <v>316</v>
      </c>
      <c r="G17" s="54" t="s">
        <v>317</v>
      </c>
      <c r="H17" s="54" t="s">
        <v>133</v>
      </c>
      <c r="I17" s="117" t="s">
        <v>3357</v>
      </c>
      <c r="J17" s="72">
        <v>6.4100000000004682</v>
      </c>
      <c r="K17" s="70" t="s">
        <v>135</v>
      </c>
      <c r="L17" s="71">
        <v>2.3900000000000001E-2</v>
      </c>
      <c r="M17" s="71">
        <v>2.5900000000002102E-2</v>
      </c>
      <c r="N17" s="72">
        <v>2668081.3420409998</v>
      </c>
      <c r="O17" s="80">
        <v>110.53</v>
      </c>
      <c r="P17" s="117" t="s">
        <v>3357</v>
      </c>
      <c r="Q17" s="72">
        <v>2949.0303185820003</v>
      </c>
      <c r="R17" s="73">
        <v>6.8603235002653537E-4</v>
      </c>
      <c r="S17" s="73">
        <f t="shared" si="0"/>
        <v>1.7468676164771994E-2</v>
      </c>
      <c r="T17" s="73">
        <f>Q17/'סכום נכסי הקרן'!$C$41</f>
        <v>3.1822242294272745E-3</v>
      </c>
    </row>
    <row r="18" spans="1:20">
      <c r="A18" s="69" t="s">
        <v>322</v>
      </c>
      <c r="B18" s="54" t="s">
        <v>323</v>
      </c>
      <c r="C18" s="70" t="s">
        <v>123</v>
      </c>
      <c r="D18" s="70" t="s">
        <v>29</v>
      </c>
      <c r="E18" s="54" t="s">
        <v>315</v>
      </c>
      <c r="F18" s="70" t="s">
        <v>316</v>
      </c>
      <c r="G18" s="54" t="s">
        <v>317</v>
      </c>
      <c r="H18" s="54" t="s">
        <v>133</v>
      </c>
      <c r="I18" s="117" t="s">
        <v>3357</v>
      </c>
      <c r="J18" s="72">
        <v>3.4999999999980154</v>
      </c>
      <c r="K18" s="70" t="s">
        <v>135</v>
      </c>
      <c r="L18" s="71">
        <v>0.01</v>
      </c>
      <c r="M18" s="71">
        <v>1.8800000000001586E-2</v>
      </c>
      <c r="N18" s="72">
        <v>235555.77505500001</v>
      </c>
      <c r="O18" s="80">
        <v>106.97</v>
      </c>
      <c r="P18" s="117" t="s">
        <v>3357</v>
      </c>
      <c r="Q18" s="72">
        <v>251.974020717</v>
      </c>
      <c r="R18" s="73">
        <v>1.9601209832651129E-4</v>
      </c>
      <c r="S18" s="73">
        <f t="shared" si="0"/>
        <v>1.492576235010461E-3</v>
      </c>
      <c r="T18" s="73">
        <f>Q18/'סכום נכסי הקרן'!$C$41</f>
        <v>2.7189880987639351E-4</v>
      </c>
    </row>
    <row r="19" spans="1:20">
      <c r="A19" s="69" t="s">
        <v>324</v>
      </c>
      <c r="B19" s="54" t="s">
        <v>325</v>
      </c>
      <c r="C19" s="70" t="s">
        <v>123</v>
      </c>
      <c r="D19" s="70" t="s">
        <v>29</v>
      </c>
      <c r="E19" s="54" t="s">
        <v>315</v>
      </c>
      <c r="F19" s="70" t="s">
        <v>316</v>
      </c>
      <c r="G19" s="54" t="s">
        <v>317</v>
      </c>
      <c r="H19" s="54" t="s">
        <v>133</v>
      </c>
      <c r="I19" s="117" t="s">
        <v>3357</v>
      </c>
      <c r="J19" s="72">
        <v>11.369999999995837</v>
      </c>
      <c r="K19" s="70" t="s">
        <v>135</v>
      </c>
      <c r="L19" s="71">
        <v>1.2500000000000001E-2</v>
      </c>
      <c r="M19" s="71">
        <v>3.0099999999985159E-2</v>
      </c>
      <c r="N19" s="72">
        <v>1150372.6392959999</v>
      </c>
      <c r="O19" s="80">
        <v>90.79</v>
      </c>
      <c r="P19" s="117" t="s">
        <v>3357</v>
      </c>
      <c r="Q19" s="72">
        <v>1044.4232585549998</v>
      </c>
      <c r="R19" s="73">
        <v>2.6803535692631811E-4</v>
      </c>
      <c r="S19" s="73">
        <f t="shared" si="0"/>
        <v>6.1866748428093228E-3</v>
      </c>
      <c r="T19" s="73">
        <f>Q19/'סכום נכסי הקרן'!$C$41</f>
        <v>1.1270107934153789E-3</v>
      </c>
    </row>
    <row r="20" spans="1:20">
      <c r="A20" s="69" t="s">
        <v>326</v>
      </c>
      <c r="B20" s="54" t="s">
        <v>327</v>
      </c>
      <c r="C20" s="70" t="s">
        <v>123</v>
      </c>
      <c r="D20" s="70" t="s">
        <v>29</v>
      </c>
      <c r="E20" s="54" t="s">
        <v>315</v>
      </c>
      <c r="F20" s="70" t="s">
        <v>316</v>
      </c>
      <c r="G20" s="54" t="s">
        <v>317</v>
      </c>
      <c r="H20" s="54" t="s">
        <v>133</v>
      </c>
      <c r="I20" s="117" t="s">
        <v>3357</v>
      </c>
      <c r="J20" s="72">
        <v>8.2999999999992831</v>
      </c>
      <c r="K20" s="70" t="s">
        <v>135</v>
      </c>
      <c r="L20" s="71">
        <v>0.03</v>
      </c>
      <c r="M20" s="71">
        <v>2.8300000000002865E-2</v>
      </c>
      <c r="N20" s="72">
        <v>543396.84083600005</v>
      </c>
      <c r="O20" s="80">
        <v>102.81</v>
      </c>
      <c r="P20" s="117" t="s">
        <v>3357</v>
      </c>
      <c r="Q20" s="72">
        <v>558.66633494799999</v>
      </c>
      <c r="R20" s="73">
        <v>2.1258958658479143E-4</v>
      </c>
      <c r="S20" s="73">
        <f t="shared" si="0"/>
        <v>3.3092780456930701E-3</v>
      </c>
      <c r="T20" s="73">
        <f>Q20/'סכום נכסי הקרן'!$C$41</f>
        <v>6.0284275005069801E-4</v>
      </c>
    </row>
    <row r="21" spans="1:20">
      <c r="A21" s="69" t="s">
        <v>328</v>
      </c>
      <c r="B21" s="54" t="s">
        <v>329</v>
      </c>
      <c r="C21" s="70" t="s">
        <v>123</v>
      </c>
      <c r="D21" s="70" t="s">
        <v>29</v>
      </c>
      <c r="E21" s="54" t="s">
        <v>315</v>
      </c>
      <c r="F21" s="70" t="s">
        <v>316</v>
      </c>
      <c r="G21" s="54" t="s">
        <v>317</v>
      </c>
      <c r="H21" s="54" t="s">
        <v>133</v>
      </c>
      <c r="I21" s="117" t="s">
        <v>3357</v>
      </c>
      <c r="J21" s="72">
        <v>11.050000000003463</v>
      </c>
      <c r="K21" s="70" t="s">
        <v>135</v>
      </c>
      <c r="L21" s="71">
        <v>3.2000000000000001E-2</v>
      </c>
      <c r="M21" s="71">
        <v>3.0400000000010873E-2</v>
      </c>
      <c r="N21" s="72">
        <v>1496745.7274000002</v>
      </c>
      <c r="O21" s="80">
        <v>103.2</v>
      </c>
      <c r="P21" s="117" t="s">
        <v>3357</v>
      </c>
      <c r="Q21" s="72">
        <v>1544.6416236330001</v>
      </c>
      <c r="R21" s="73">
        <v>4.7954575022091052E-4</v>
      </c>
      <c r="S21" s="73">
        <f t="shared" si="0"/>
        <v>9.1497344546958813E-3</v>
      </c>
      <c r="T21" s="73">
        <f>Q21/'סכום נכסי הקרן'!$C$41</f>
        <v>1.6667838134910452E-3</v>
      </c>
    </row>
    <row r="22" spans="1:20">
      <c r="A22" s="69" t="s">
        <v>330</v>
      </c>
      <c r="B22" s="54" t="s">
        <v>331</v>
      </c>
      <c r="C22" s="70" t="s">
        <v>123</v>
      </c>
      <c r="D22" s="70" t="s">
        <v>29</v>
      </c>
      <c r="E22" s="54" t="s">
        <v>332</v>
      </c>
      <c r="F22" s="70" t="s">
        <v>333</v>
      </c>
      <c r="G22" s="54" t="s">
        <v>317</v>
      </c>
      <c r="H22" s="54" t="s">
        <v>133</v>
      </c>
      <c r="I22" s="117" t="s">
        <v>3357</v>
      </c>
      <c r="J22" s="72">
        <v>3.3799999999996708</v>
      </c>
      <c r="K22" s="70" t="s">
        <v>135</v>
      </c>
      <c r="L22" s="71">
        <v>1.34E-2</v>
      </c>
      <c r="M22" s="71">
        <v>2.5399999999998212E-2</v>
      </c>
      <c r="N22" s="72">
        <v>2935095.1337920004</v>
      </c>
      <c r="O22" s="80">
        <v>108.45</v>
      </c>
      <c r="P22" s="72">
        <v>278.72572519300002</v>
      </c>
      <c r="Q22" s="72">
        <v>3461.8363977529998</v>
      </c>
      <c r="R22" s="73">
        <v>1.1007532540926114E-3</v>
      </c>
      <c r="S22" s="73">
        <f t="shared" si="0"/>
        <v>2.0506299506898897E-2</v>
      </c>
      <c r="T22" s="73">
        <f>Q22/'סכום נכסי הקרן'!$C$41</f>
        <v>3.7355803342638688E-3</v>
      </c>
    </row>
    <row r="23" spans="1:20">
      <c r="A23" s="69" t="s">
        <v>334</v>
      </c>
      <c r="B23" s="54" t="s">
        <v>335</v>
      </c>
      <c r="C23" s="70" t="s">
        <v>123</v>
      </c>
      <c r="D23" s="70" t="s">
        <v>29</v>
      </c>
      <c r="E23" s="54" t="s">
        <v>332</v>
      </c>
      <c r="F23" s="70" t="s">
        <v>333</v>
      </c>
      <c r="G23" s="54" t="s">
        <v>317</v>
      </c>
      <c r="H23" s="54" t="s">
        <v>133</v>
      </c>
      <c r="I23" s="117" t="s">
        <v>3357</v>
      </c>
      <c r="J23" s="72">
        <v>3.1099999999994452</v>
      </c>
      <c r="K23" s="70" t="s">
        <v>135</v>
      </c>
      <c r="L23" s="71">
        <v>1.77E-2</v>
      </c>
      <c r="M23" s="71">
        <v>2.3899999999995983E-2</v>
      </c>
      <c r="N23" s="72">
        <v>1912650.2776949999</v>
      </c>
      <c r="O23" s="80">
        <v>109.35</v>
      </c>
      <c r="P23" s="117" t="s">
        <v>3357</v>
      </c>
      <c r="Q23" s="72">
        <v>2091.4830912560001</v>
      </c>
      <c r="R23" s="73">
        <v>6.9377290535992586E-4</v>
      </c>
      <c r="S23" s="73">
        <f t="shared" si="0"/>
        <v>1.2388967517571976E-2</v>
      </c>
      <c r="T23" s="73">
        <f>Q23/'סכום נכסי הקרן'!$C$41</f>
        <v>2.2568666474858542E-3</v>
      </c>
    </row>
    <row r="24" spans="1:20">
      <c r="A24" s="69" t="s">
        <v>336</v>
      </c>
      <c r="B24" s="54" t="s">
        <v>337</v>
      </c>
      <c r="C24" s="70" t="s">
        <v>123</v>
      </c>
      <c r="D24" s="70" t="s">
        <v>29</v>
      </c>
      <c r="E24" s="54" t="s">
        <v>332</v>
      </c>
      <c r="F24" s="70" t="s">
        <v>333</v>
      </c>
      <c r="G24" s="54" t="s">
        <v>317</v>
      </c>
      <c r="H24" s="54" t="s">
        <v>133</v>
      </c>
      <c r="I24" s="117" t="s">
        <v>3357</v>
      </c>
      <c r="J24" s="72">
        <v>6.1599999999995516</v>
      </c>
      <c r="K24" s="70" t="s">
        <v>135</v>
      </c>
      <c r="L24" s="71">
        <v>2.4799999999999999E-2</v>
      </c>
      <c r="M24" s="71">
        <v>2.8499999999996556E-2</v>
      </c>
      <c r="N24" s="72">
        <v>3596364.6590840002</v>
      </c>
      <c r="O24" s="80">
        <v>109.05</v>
      </c>
      <c r="P24" s="117" t="s">
        <v>3357</v>
      </c>
      <c r="Q24" s="72">
        <v>3921.8356627110002</v>
      </c>
      <c r="R24" s="73">
        <v>1.0916301640266021E-3</v>
      </c>
      <c r="S24" s="73">
        <f t="shared" si="0"/>
        <v>2.3231119982616573E-2</v>
      </c>
      <c r="T24" s="73">
        <f>Q24/'סכום נכסי הקרן'!$C$41</f>
        <v>4.231953937900451E-3</v>
      </c>
    </row>
    <row r="25" spans="1:20">
      <c r="A25" s="69" t="s">
        <v>338</v>
      </c>
      <c r="B25" s="54" t="s">
        <v>339</v>
      </c>
      <c r="C25" s="70" t="s">
        <v>123</v>
      </c>
      <c r="D25" s="70" t="s">
        <v>29</v>
      </c>
      <c r="E25" s="54" t="s">
        <v>332</v>
      </c>
      <c r="F25" s="70" t="s">
        <v>333</v>
      </c>
      <c r="G25" s="54" t="s">
        <v>340</v>
      </c>
      <c r="H25" s="54" t="s">
        <v>312</v>
      </c>
      <c r="I25" s="117" t="s">
        <v>3357</v>
      </c>
      <c r="J25" s="72">
        <v>7.4900000000000242</v>
      </c>
      <c r="K25" s="70" t="s">
        <v>135</v>
      </c>
      <c r="L25" s="71">
        <v>9.0000000000000011E-3</v>
      </c>
      <c r="M25" s="71">
        <v>3.0399999999998987E-2</v>
      </c>
      <c r="N25" s="72">
        <v>2108067.1247450002</v>
      </c>
      <c r="O25" s="80">
        <v>93.65</v>
      </c>
      <c r="P25" s="72">
        <v>9.7131686839999993</v>
      </c>
      <c r="Q25" s="72">
        <v>1983.9179351550001</v>
      </c>
      <c r="R25" s="73">
        <v>8.1812291196881927E-4</v>
      </c>
      <c r="S25" s="73">
        <f t="shared" si="0"/>
        <v>1.1751801847656104E-2</v>
      </c>
      <c r="T25" s="73">
        <f>Q25/'סכום נכסי הקרן'!$C$41</f>
        <v>2.1407958007977411E-3</v>
      </c>
    </row>
    <row r="26" spans="1:20">
      <c r="A26" s="69" t="s">
        <v>341</v>
      </c>
      <c r="B26" s="54" t="s">
        <v>342</v>
      </c>
      <c r="C26" s="70" t="s">
        <v>123</v>
      </c>
      <c r="D26" s="70" t="s">
        <v>29</v>
      </c>
      <c r="E26" s="54" t="s">
        <v>332</v>
      </c>
      <c r="F26" s="70" t="s">
        <v>333</v>
      </c>
      <c r="G26" s="54" t="s">
        <v>340</v>
      </c>
      <c r="H26" s="54" t="s">
        <v>312</v>
      </c>
      <c r="I26" s="117" t="s">
        <v>3357</v>
      </c>
      <c r="J26" s="72">
        <v>11.030000000001259</v>
      </c>
      <c r="K26" s="70" t="s">
        <v>135</v>
      </c>
      <c r="L26" s="71">
        <v>1.6899999999999998E-2</v>
      </c>
      <c r="M26" s="71">
        <v>3.3700000000004671E-2</v>
      </c>
      <c r="N26" s="72">
        <v>4269734.9493880002</v>
      </c>
      <c r="O26" s="80">
        <v>91.53</v>
      </c>
      <c r="P26" s="72">
        <v>35.678025801999993</v>
      </c>
      <c r="Q26" s="72">
        <v>3943.7663228679999</v>
      </c>
      <c r="R26" s="73">
        <v>9.7863261395657992E-4</v>
      </c>
      <c r="S26" s="73">
        <f t="shared" si="0"/>
        <v>2.3361026955070658E-2</v>
      </c>
      <c r="T26" s="73">
        <f>Q26/'סכום נכסי הקרן'!$C$41</f>
        <v>4.2556187600893587E-3</v>
      </c>
    </row>
    <row r="27" spans="1:20">
      <c r="A27" s="69" t="s">
        <v>343</v>
      </c>
      <c r="B27" s="54" t="s">
        <v>344</v>
      </c>
      <c r="C27" s="70" t="s">
        <v>123</v>
      </c>
      <c r="D27" s="70" t="s">
        <v>29</v>
      </c>
      <c r="E27" s="54" t="s">
        <v>345</v>
      </c>
      <c r="F27" s="70" t="s">
        <v>333</v>
      </c>
      <c r="G27" s="54" t="s">
        <v>346</v>
      </c>
      <c r="H27" s="54" t="s">
        <v>133</v>
      </c>
      <c r="I27" s="117" t="s">
        <v>3357</v>
      </c>
      <c r="J27" s="72">
        <v>2.2799999999998199</v>
      </c>
      <c r="K27" s="70" t="s">
        <v>135</v>
      </c>
      <c r="L27" s="71">
        <v>3.2000000000000001E-2</v>
      </c>
      <c r="M27" s="71">
        <v>2.4500000000003005E-2</v>
      </c>
      <c r="N27" s="72">
        <v>1159645.307761</v>
      </c>
      <c r="O27" s="80">
        <v>114.84</v>
      </c>
      <c r="P27" s="117" t="s">
        <v>3357</v>
      </c>
      <c r="Q27" s="72">
        <v>1331.7367456080001</v>
      </c>
      <c r="R27" s="73">
        <v>8.2663787644271047E-4</v>
      </c>
      <c r="S27" s="73">
        <f t="shared" si="0"/>
        <v>7.8885855459565127E-3</v>
      </c>
      <c r="T27" s="73">
        <f>Q27/'סכום נכסי הקרן'!$C$41</f>
        <v>1.4370435300001024E-3</v>
      </c>
    </row>
    <row r="28" spans="1:20">
      <c r="A28" s="69" t="s">
        <v>347</v>
      </c>
      <c r="B28" s="54" t="s">
        <v>348</v>
      </c>
      <c r="C28" s="70" t="s">
        <v>123</v>
      </c>
      <c r="D28" s="70" t="s">
        <v>29</v>
      </c>
      <c r="E28" s="54" t="s">
        <v>345</v>
      </c>
      <c r="F28" s="70" t="s">
        <v>333</v>
      </c>
      <c r="G28" s="54" t="s">
        <v>346</v>
      </c>
      <c r="H28" s="54" t="s">
        <v>133</v>
      </c>
      <c r="I28" s="117" t="s">
        <v>3357</v>
      </c>
      <c r="J28" s="72">
        <v>4.0400000000001217</v>
      </c>
      <c r="K28" s="70" t="s">
        <v>135</v>
      </c>
      <c r="L28" s="71">
        <v>1.1399999999999999E-2</v>
      </c>
      <c r="M28" s="71">
        <v>2.6000000000003048E-2</v>
      </c>
      <c r="N28" s="72">
        <v>1263407.777858</v>
      </c>
      <c r="O28" s="80">
        <v>103.86</v>
      </c>
      <c r="P28" s="117" t="s">
        <v>3357</v>
      </c>
      <c r="Q28" s="72">
        <v>1312.175358746</v>
      </c>
      <c r="R28" s="73">
        <v>5.3466646939821403E-4</v>
      </c>
      <c r="S28" s="73">
        <f t="shared" si="0"/>
        <v>7.7727130402474448E-3</v>
      </c>
      <c r="T28" s="73">
        <f>Q28/'סכום נכסי הקרן'!$C$41</f>
        <v>1.4159353308604652E-3</v>
      </c>
    </row>
    <row r="29" spans="1:20">
      <c r="A29" s="69" t="s">
        <v>349</v>
      </c>
      <c r="B29" s="54" t="s">
        <v>350</v>
      </c>
      <c r="C29" s="70" t="s">
        <v>123</v>
      </c>
      <c r="D29" s="70" t="s">
        <v>29</v>
      </c>
      <c r="E29" s="54" t="s">
        <v>345</v>
      </c>
      <c r="F29" s="70" t="s">
        <v>333</v>
      </c>
      <c r="G29" s="54" t="s">
        <v>346</v>
      </c>
      <c r="H29" s="54" t="s">
        <v>133</v>
      </c>
      <c r="I29" s="117" t="s">
        <v>3357</v>
      </c>
      <c r="J29" s="72">
        <v>6.3099999999995289</v>
      </c>
      <c r="K29" s="70" t="s">
        <v>135</v>
      </c>
      <c r="L29" s="71">
        <v>9.1999999999999998E-3</v>
      </c>
      <c r="M29" s="71">
        <v>3.0199999999998429E-2</v>
      </c>
      <c r="N29" s="72">
        <v>1800464.690065</v>
      </c>
      <c r="O29" s="80">
        <v>97.97</v>
      </c>
      <c r="P29" s="72">
        <v>18.491654739000001</v>
      </c>
      <c r="Q29" s="72">
        <v>1782.407018164</v>
      </c>
      <c r="R29" s="73">
        <v>7.4041002785484966E-4</v>
      </c>
      <c r="S29" s="73">
        <f t="shared" si="0"/>
        <v>1.055814543442715E-2</v>
      </c>
      <c r="T29" s="73">
        <f>Q29/'סכום נכסי הקרן'!$C$41</f>
        <v>1.9233504532533974E-3</v>
      </c>
    </row>
    <row r="30" spans="1:20">
      <c r="A30" s="69" t="s">
        <v>351</v>
      </c>
      <c r="B30" s="54" t="s">
        <v>352</v>
      </c>
      <c r="C30" s="70" t="s">
        <v>123</v>
      </c>
      <c r="D30" s="70" t="s">
        <v>29</v>
      </c>
      <c r="E30" s="54" t="s">
        <v>353</v>
      </c>
      <c r="F30" s="70" t="s">
        <v>333</v>
      </c>
      <c r="G30" s="54" t="s">
        <v>354</v>
      </c>
      <c r="H30" s="54" t="s">
        <v>312</v>
      </c>
      <c r="I30" s="117" t="s">
        <v>3357</v>
      </c>
      <c r="J30" s="72">
        <v>2.3699999999989285</v>
      </c>
      <c r="K30" s="70" t="s">
        <v>135</v>
      </c>
      <c r="L30" s="71">
        <v>2.3399999999999997E-2</v>
      </c>
      <c r="M30" s="71">
        <v>2.5299999999986163E-2</v>
      </c>
      <c r="N30" s="72">
        <v>794074.46116099996</v>
      </c>
      <c r="O30" s="80">
        <v>112.87</v>
      </c>
      <c r="P30" s="117" t="s">
        <v>3357</v>
      </c>
      <c r="Q30" s="72">
        <v>896.27185590800002</v>
      </c>
      <c r="R30" s="73">
        <v>3.0671064835690513E-4</v>
      </c>
      <c r="S30" s="73">
        <f t="shared" si="0"/>
        <v>5.3090952330338654E-3</v>
      </c>
      <c r="T30" s="73">
        <f>Q30/'סכום נכסי הקרן'!$C$41</f>
        <v>9.671443518409126E-4</v>
      </c>
    </row>
    <row r="31" spans="1:20">
      <c r="A31" s="69" t="s">
        <v>355</v>
      </c>
      <c r="B31" s="54" t="s">
        <v>356</v>
      </c>
      <c r="C31" s="70" t="s">
        <v>123</v>
      </c>
      <c r="D31" s="70" t="s">
        <v>29</v>
      </c>
      <c r="E31" s="54" t="s">
        <v>353</v>
      </c>
      <c r="F31" s="70" t="s">
        <v>333</v>
      </c>
      <c r="G31" s="54" t="s">
        <v>354</v>
      </c>
      <c r="H31" s="54" t="s">
        <v>312</v>
      </c>
      <c r="I31" s="117" t="s">
        <v>3357</v>
      </c>
      <c r="J31" s="72">
        <v>5.6699999999990984</v>
      </c>
      <c r="K31" s="70" t="s">
        <v>135</v>
      </c>
      <c r="L31" s="71">
        <v>6.5000000000000006E-3</v>
      </c>
      <c r="M31" s="71">
        <v>2.8799999999995992E-2</v>
      </c>
      <c r="N31" s="72">
        <v>2552290.5441259998</v>
      </c>
      <c r="O31" s="80">
        <v>97.78</v>
      </c>
      <c r="P31" s="117" t="s">
        <v>3357</v>
      </c>
      <c r="Q31" s="72">
        <v>2495.6298235749996</v>
      </c>
      <c r="R31" s="73">
        <v>1.1956251905760442E-3</v>
      </c>
      <c r="S31" s="73">
        <f t="shared" si="0"/>
        <v>1.4782943715594264E-2</v>
      </c>
      <c r="T31" s="73">
        <f>Q31/'סכום נכסי הקרן'!$C$41</f>
        <v>2.6929711919951747E-3</v>
      </c>
    </row>
    <row r="32" spans="1:20">
      <c r="A32" s="69" t="s">
        <v>357</v>
      </c>
      <c r="B32" s="54" t="s">
        <v>358</v>
      </c>
      <c r="C32" s="70" t="s">
        <v>123</v>
      </c>
      <c r="D32" s="70" t="s">
        <v>29</v>
      </c>
      <c r="E32" s="54" t="s">
        <v>353</v>
      </c>
      <c r="F32" s="70" t="s">
        <v>333</v>
      </c>
      <c r="G32" s="54" t="s">
        <v>354</v>
      </c>
      <c r="H32" s="54" t="s">
        <v>312</v>
      </c>
      <c r="I32" s="117" t="s">
        <v>3357</v>
      </c>
      <c r="J32" s="72">
        <v>8.6700000000093329</v>
      </c>
      <c r="K32" s="70" t="s">
        <v>135</v>
      </c>
      <c r="L32" s="71">
        <v>2.64E-2</v>
      </c>
      <c r="M32" s="71">
        <v>2.9600000000046658E-2</v>
      </c>
      <c r="N32" s="72">
        <v>111769.97315000002</v>
      </c>
      <c r="O32" s="80">
        <v>99.71</v>
      </c>
      <c r="P32" s="117" t="s">
        <v>3357</v>
      </c>
      <c r="Q32" s="72">
        <v>111.445841288</v>
      </c>
      <c r="R32" s="73">
        <v>3.7256657716666674E-4</v>
      </c>
      <c r="S32" s="73">
        <f t="shared" si="0"/>
        <v>6.6015303372898002E-4</v>
      </c>
      <c r="T32" s="73">
        <f>Q32/'סכום נכסי הקרן'!$C$41</f>
        <v>1.2025839618566774E-4</v>
      </c>
    </row>
    <row r="33" spans="1:20">
      <c r="A33" s="69" t="s">
        <v>359</v>
      </c>
      <c r="B33" s="54" t="s">
        <v>360</v>
      </c>
      <c r="C33" s="70" t="s">
        <v>123</v>
      </c>
      <c r="D33" s="70" t="s">
        <v>29</v>
      </c>
      <c r="E33" s="54" t="s">
        <v>361</v>
      </c>
      <c r="F33" s="70" t="s">
        <v>333</v>
      </c>
      <c r="G33" s="54" t="s">
        <v>346</v>
      </c>
      <c r="H33" s="54" t="s">
        <v>133</v>
      </c>
      <c r="I33" s="117" t="s">
        <v>3357</v>
      </c>
      <c r="J33" s="72">
        <v>2.0200000000026299</v>
      </c>
      <c r="K33" s="70" t="s">
        <v>135</v>
      </c>
      <c r="L33" s="71">
        <v>1.34E-2</v>
      </c>
      <c r="M33" s="71">
        <v>2.1900000000019723E-2</v>
      </c>
      <c r="N33" s="72">
        <v>274105.036548</v>
      </c>
      <c r="O33" s="80">
        <v>110.98</v>
      </c>
      <c r="P33" s="117" t="s">
        <v>3357</v>
      </c>
      <c r="Q33" s="72">
        <v>304.20174816000002</v>
      </c>
      <c r="R33" s="73">
        <v>5.1409195633739138E-4</v>
      </c>
      <c r="S33" s="73">
        <f t="shared" si="0"/>
        <v>1.8019488622686415E-3</v>
      </c>
      <c r="T33" s="73">
        <f>Q33/'סכום נכסי הקרן'!$C$41</f>
        <v>3.2825643314998319E-4</v>
      </c>
    </row>
    <row r="34" spans="1:20">
      <c r="A34" s="69" t="s">
        <v>362</v>
      </c>
      <c r="B34" s="54" t="s">
        <v>363</v>
      </c>
      <c r="C34" s="70" t="s">
        <v>123</v>
      </c>
      <c r="D34" s="70" t="s">
        <v>29</v>
      </c>
      <c r="E34" s="54" t="s">
        <v>361</v>
      </c>
      <c r="F34" s="70" t="s">
        <v>333</v>
      </c>
      <c r="G34" s="54" t="s">
        <v>354</v>
      </c>
      <c r="H34" s="54" t="s">
        <v>312</v>
      </c>
      <c r="I34" s="117" t="s">
        <v>3357</v>
      </c>
      <c r="J34" s="72">
        <v>3.6099999999995114</v>
      </c>
      <c r="K34" s="70" t="s">
        <v>135</v>
      </c>
      <c r="L34" s="71">
        <v>1.8200000000000001E-2</v>
      </c>
      <c r="M34" s="71">
        <v>2.4199999999998154E-2</v>
      </c>
      <c r="N34" s="72">
        <v>691083.80045700003</v>
      </c>
      <c r="O34" s="80">
        <v>109.37</v>
      </c>
      <c r="P34" s="117" t="s">
        <v>3357</v>
      </c>
      <c r="Q34" s="72">
        <v>755.83837621699979</v>
      </c>
      <c r="R34" s="73">
        <v>1.3808920019272198E-3</v>
      </c>
      <c r="S34" s="73">
        <f t="shared" si="0"/>
        <v>4.4772329887034145E-3</v>
      </c>
      <c r="T34" s="73">
        <f>Q34/'סכום נכסי הקרן'!$C$41</f>
        <v>8.1560612624872368E-4</v>
      </c>
    </row>
    <row r="35" spans="1:20">
      <c r="A35" s="69" t="s">
        <v>364</v>
      </c>
      <c r="B35" s="54" t="s">
        <v>365</v>
      </c>
      <c r="C35" s="70" t="s">
        <v>123</v>
      </c>
      <c r="D35" s="70" t="s">
        <v>29</v>
      </c>
      <c r="E35" s="54" t="s">
        <v>361</v>
      </c>
      <c r="F35" s="70" t="s">
        <v>333</v>
      </c>
      <c r="G35" s="54" t="s">
        <v>354</v>
      </c>
      <c r="H35" s="54" t="s">
        <v>312</v>
      </c>
      <c r="I35" s="117" t="s">
        <v>3357</v>
      </c>
      <c r="J35" s="72">
        <v>1.8600000000000667</v>
      </c>
      <c r="K35" s="70" t="s">
        <v>135</v>
      </c>
      <c r="L35" s="71">
        <v>2E-3</v>
      </c>
      <c r="M35" s="71">
        <v>2.0299999999998666E-2</v>
      </c>
      <c r="N35" s="72">
        <v>561798.64497400005</v>
      </c>
      <c r="O35" s="80">
        <v>106.67</v>
      </c>
      <c r="P35" s="117" t="s">
        <v>3357</v>
      </c>
      <c r="Q35" s="72">
        <v>599.27060623599994</v>
      </c>
      <c r="R35" s="73">
        <v>1.7834877618222223E-3</v>
      </c>
      <c r="S35" s="73">
        <f t="shared" si="0"/>
        <v>3.5497987556929859E-3</v>
      </c>
      <c r="T35" s="73">
        <f>Q35/'סכום נכסי הקרן'!$C$41</f>
        <v>6.4665779498148095E-4</v>
      </c>
    </row>
    <row r="36" spans="1:20">
      <c r="A36" s="69" t="s">
        <v>366</v>
      </c>
      <c r="B36" s="54" t="s">
        <v>367</v>
      </c>
      <c r="C36" s="70" t="s">
        <v>123</v>
      </c>
      <c r="D36" s="70" t="s">
        <v>29</v>
      </c>
      <c r="E36" s="54" t="s">
        <v>368</v>
      </c>
      <c r="F36" s="70" t="s">
        <v>333</v>
      </c>
      <c r="G36" s="54" t="s">
        <v>354</v>
      </c>
      <c r="H36" s="54" t="s">
        <v>312</v>
      </c>
      <c r="I36" s="117" t="s">
        <v>3357</v>
      </c>
      <c r="J36" s="72">
        <v>1.2099999999987612</v>
      </c>
      <c r="K36" s="70" t="s">
        <v>135</v>
      </c>
      <c r="L36" s="71">
        <v>4.7500000000000001E-2</v>
      </c>
      <c r="M36" s="71">
        <v>2.4899999999962827E-2</v>
      </c>
      <c r="N36" s="72">
        <v>287135.38464900001</v>
      </c>
      <c r="O36" s="80">
        <v>140.54</v>
      </c>
      <c r="P36" s="117" t="s">
        <v>3357</v>
      </c>
      <c r="Q36" s="72">
        <v>403.54007795000001</v>
      </c>
      <c r="R36" s="73">
        <v>2.0032487354203633E-4</v>
      </c>
      <c r="S36" s="73">
        <f t="shared" si="0"/>
        <v>2.3903826613098232E-3</v>
      </c>
      <c r="T36" s="73">
        <f>Q36/'סכום נכסי הקרן'!$C$41</f>
        <v>4.354499190821914E-4</v>
      </c>
    </row>
    <row r="37" spans="1:20">
      <c r="A37" s="69" t="s">
        <v>369</v>
      </c>
      <c r="B37" s="54" t="s">
        <v>370</v>
      </c>
      <c r="C37" s="70" t="s">
        <v>123</v>
      </c>
      <c r="D37" s="70" t="s">
        <v>29</v>
      </c>
      <c r="E37" s="54" t="s">
        <v>368</v>
      </c>
      <c r="F37" s="70" t="s">
        <v>333</v>
      </c>
      <c r="G37" s="54" t="s">
        <v>354</v>
      </c>
      <c r="H37" s="54" t="s">
        <v>312</v>
      </c>
      <c r="I37" s="117" t="s">
        <v>3357</v>
      </c>
      <c r="J37" s="72">
        <v>4.0700000000000154</v>
      </c>
      <c r="K37" s="70" t="s">
        <v>135</v>
      </c>
      <c r="L37" s="71">
        <v>5.0000000000000001E-3</v>
      </c>
      <c r="M37" s="71">
        <v>2.7199999999999377E-2</v>
      </c>
      <c r="N37" s="72">
        <v>629989.85486299999</v>
      </c>
      <c r="O37" s="80">
        <v>101.54</v>
      </c>
      <c r="P37" s="117" t="s">
        <v>3357</v>
      </c>
      <c r="Q37" s="72">
        <v>639.69169625699999</v>
      </c>
      <c r="R37" s="73">
        <v>3.3461777382349752E-4</v>
      </c>
      <c r="S37" s="73">
        <f t="shared" si="0"/>
        <v>3.7892343855523178E-3</v>
      </c>
      <c r="T37" s="73">
        <f>Q37/'סכום נכסי הקרן'!$C$41</f>
        <v>6.9027517362767166E-4</v>
      </c>
    </row>
    <row r="38" spans="1:20">
      <c r="A38" s="69" t="s">
        <v>371</v>
      </c>
      <c r="B38" s="54" t="s">
        <v>372</v>
      </c>
      <c r="C38" s="70" t="s">
        <v>123</v>
      </c>
      <c r="D38" s="70" t="s">
        <v>29</v>
      </c>
      <c r="E38" s="54" t="s">
        <v>368</v>
      </c>
      <c r="F38" s="70" t="s">
        <v>333</v>
      </c>
      <c r="G38" s="54" t="s">
        <v>354</v>
      </c>
      <c r="H38" s="54" t="s">
        <v>312</v>
      </c>
      <c r="I38" s="117" t="s">
        <v>3357</v>
      </c>
      <c r="J38" s="72">
        <v>5.890000000000045</v>
      </c>
      <c r="K38" s="70" t="s">
        <v>135</v>
      </c>
      <c r="L38" s="71">
        <v>5.8999999999999999E-3</v>
      </c>
      <c r="M38" s="71">
        <v>3.0300000000000896E-2</v>
      </c>
      <c r="N38" s="72">
        <v>1908195.534946</v>
      </c>
      <c r="O38" s="80">
        <v>93.79</v>
      </c>
      <c r="P38" s="117" t="s">
        <v>3357</v>
      </c>
      <c r="Q38" s="72">
        <v>1789.6965980279999</v>
      </c>
      <c r="R38" s="73">
        <v>1.7356778363972912E-3</v>
      </c>
      <c r="S38" s="73">
        <f t="shared" si="0"/>
        <v>1.0601325495757508E-2</v>
      </c>
      <c r="T38" s="73">
        <f>Q38/'סכום נכסי הקרן'!$C$41</f>
        <v>1.9312164550097713E-3</v>
      </c>
    </row>
    <row r="39" spans="1:20">
      <c r="A39" s="69" t="s">
        <v>373</v>
      </c>
      <c r="B39" s="54" t="s">
        <v>374</v>
      </c>
      <c r="C39" s="70" t="s">
        <v>123</v>
      </c>
      <c r="D39" s="70" t="s">
        <v>29</v>
      </c>
      <c r="E39" s="54" t="s">
        <v>375</v>
      </c>
      <c r="F39" s="70" t="s">
        <v>376</v>
      </c>
      <c r="G39" s="54" t="s">
        <v>346</v>
      </c>
      <c r="H39" s="54" t="s">
        <v>133</v>
      </c>
      <c r="I39" s="117" t="s">
        <v>3357</v>
      </c>
      <c r="J39" s="72">
        <v>5.0400000000070291</v>
      </c>
      <c r="K39" s="70" t="s">
        <v>135</v>
      </c>
      <c r="L39" s="71">
        <v>4.4000000000000003E-3</v>
      </c>
      <c r="M39" s="71">
        <v>2.4700000000017312E-2</v>
      </c>
      <c r="N39" s="72">
        <v>390336.48700800003</v>
      </c>
      <c r="O39" s="80">
        <v>100.57</v>
      </c>
      <c r="P39" s="117" t="s">
        <v>3357</v>
      </c>
      <c r="Q39" s="72">
        <v>392.56140465600009</v>
      </c>
      <c r="R39" s="73">
        <v>4.3771044919359813E-4</v>
      </c>
      <c r="S39" s="73">
        <f t="shared" si="0"/>
        <v>2.3253501361155987E-3</v>
      </c>
      <c r="T39" s="73">
        <f>Q39/'סכום נכסי הקרן'!$C$41</f>
        <v>4.2360310966046549E-4</v>
      </c>
    </row>
    <row r="40" spans="1:20">
      <c r="A40" s="69" t="s">
        <v>377</v>
      </c>
      <c r="B40" s="54" t="s">
        <v>378</v>
      </c>
      <c r="C40" s="70" t="s">
        <v>123</v>
      </c>
      <c r="D40" s="70" t="s">
        <v>29</v>
      </c>
      <c r="E40" s="54" t="s">
        <v>379</v>
      </c>
      <c r="F40" s="70" t="s">
        <v>333</v>
      </c>
      <c r="G40" s="54" t="s">
        <v>346</v>
      </c>
      <c r="H40" s="54" t="s">
        <v>133</v>
      </c>
      <c r="I40" s="117" t="s">
        <v>3357</v>
      </c>
      <c r="J40" s="72">
        <v>2.8400000000004413</v>
      </c>
      <c r="K40" s="70" t="s">
        <v>135</v>
      </c>
      <c r="L40" s="71">
        <v>1.5800000000000002E-2</v>
      </c>
      <c r="M40" s="71">
        <v>2.1999999999997546E-2</v>
      </c>
      <c r="N40" s="72">
        <v>736072.74594199995</v>
      </c>
      <c r="O40" s="80">
        <v>110.84</v>
      </c>
      <c r="P40" s="117" t="s">
        <v>3357</v>
      </c>
      <c r="Q40" s="72">
        <v>815.86305399599996</v>
      </c>
      <c r="R40" s="73">
        <v>1.5824351619448884E-3</v>
      </c>
      <c r="S40" s="73">
        <f t="shared" si="0"/>
        <v>4.8327911026397677E-3</v>
      </c>
      <c r="T40" s="73">
        <f>Q40/'סכום נכסי הקרן'!$C$41</f>
        <v>8.8037724195693539E-4</v>
      </c>
    </row>
    <row r="41" spans="1:20">
      <c r="A41" s="69" t="s">
        <v>380</v>
      </c>
      <c r="B41" s="54" t="s">
        <v>381</v>
      </c>
      <c r="C41" s="70" t="s">
        <v>123</v>
      </c>
      <c r="D41" s="70" t="s">
        <v>29</v>
      </c>
      <c r="E41" s="54" t="s">
        <v>379</v>
      </c>
      <c r="F41" s="70" t="s">
        <v>333</v>
      </c>
      <c r="G41" s="54" t="s">
        <v>346</v>
      </c>
      <c r="H41" s="54" t="s">
        <v>133</v>
      </c>
      <c r="I41" s="117" t="s">
        <v>3357</v>
      </c>
      <c r="J41" s="72">
        <v>5.4799999999985465</v>
      </c>
      <c r="K41" s="70" t="s">
        <v>135</v>
      </c>
      <c r="L41" s="71">
        <v>8.3999999999999995E-3</v>
      </c>
      <c r="M41" s="71">
        <v>2.5499999999988757E-2</v>
      </c>
      <c r="N41" s="72">
        <v>572863.43946200004</v>
      </c>
      <c r="O41" s="80">
        <v>100.94</v>
      </c>
      <c r="P41" s="117" t="s">
        <v>3357</v>
      </c>
      <c r="Q41" s="72">
        <v>578.24831178299996</v>
      </c>
      <c r="R41" s="73">
        <v>7.2163829288292151E-4</v>
      </c>
      <c r="S41" s="73">
        <f t="shared" si="0"/>
        <v>3.4252725167709945E-3</v>
      </c>
      <c r="T41" s="73">
        <f>Q41/'סכום נכסי הקרן'!$C$41</f>
        <v>6.2397316731083099E-4</v>
      </c>
    </row>
    <row r="42" spans="1:20">
      <c r="A42" s="69" t="s">
        <v>382</v>
      </c>
      <c r="B42" s="54" t="s">
        <v>383</v>
      </c>
      <c r="C42" s="70" t="s">
        <v>123</v>
      </c>
      <c r="D42" s="70" t="s">
        <v>29</v>
      </c>
      <c r="E42" s="54" t="s">
        <v>384</v>
      </c>
      <c r="F42" s="70" t="s">
        <v>304</v>
      </c>
      <c r="G42" s="54" t="s">
        <v>354</v>
      </c>
      <c r="H42" s="54" t="s">
        <v>312</v>
      </c>
      <c r="I42" s="117" t="s">
        <v>3357</v>
      </c>
      <c r="J42" s="72">
        <v>4.3000000000026031</v>
      </c>
      <c r="K42" s="70" t="s">
        <v>135</v>
      </c>
      <c r="L42" s="71">
        <v>2.7799999999999998E-2</v>
      </c>
      <c r="M42" s="71">
        <v>3.1000000000019522E-2</v>
      </c>
      <c r="N42" s="72">
        <v>5.558052</v>
      </c>
      <c r="O42" s="80">
        <v>5529999</v>
      </c>
      <c r="P42" s="117" t="s">
        <v>3357</v>
      </c>
      <c r="Q42" s="72">
        <v>307.36023950399999</v>
      </c>
      <c r="R42" s="73">
        <v>1.329041606886657E-3</v>
      </c>
      <c r="S42" s="73">
        <f t="shared" si="0"/>
        <v>1.8206582875702102E-3</v>
      </c>
      <c r="T42" s="73">
        <f>Q42/'סכום נכסי הקרן'!$C$41</f>
        <v>3.3166468148842208E-4</v>
      </c>
    </row>
    <row r="43" spans="1:20">
      <c r="A43" s="69" t="s">
        <v>385</v>
      </c>
      <c r="B43" s="54" t="s">
        <v>386</v>
      </c>
      <c r="C43" s="70" t="s">
        <v>123</v>
      </c>
      <c r="D43" s="70" t="s">
        <v>29</v>
      </c>
      <c r="E43" s="54" t="s">
        <v>384</v>
      </c>
      <c r="F43" s="70" t="s">
        <v>304</v>
      </c>
      <c r="G43" s="54" t="s">
        <v>354</v>
      </c>
      <c r="H43" s="54" t="s">
        <v>312</v>
      </c>
      <c r="I43" s="117" t="s">
        <v>3357</v>
      </c>
      <c r="J43" s="72">
        <v>1.1400000000002162</v>
      </c>
      <c r="K43" s="70" t="s">
        <v>135</v>
      </c>
      <c r="L43" s="71">
        <v>2.4199999999999999E-2</v>
      </c>
      <c r="M43" s="71">
        <v>3.330000000000391E-2</v>
      </c>
      <c r="N43" s="72">
        <v>21.351455000000001</v>
      </c>
      <c r="O43" s="80">
        <v>5626366</v>
      </c>
      <c r="P43" s="117" t="s">
        <v>3357</v>
      </c>
      <c r="Q43" s="72">
        <v>1201.3109403409999</v>
      </c>
      <c r="R43" s="73">
        <v>7.4077837143947552E-4</v>
      </c>
      <c r="S43" s="73">
        <f t="shared" si="0"/>
        <v>7.1160040837101824E-3</v>
      </c>
      <c r="T43" s="73">
        <f>Q43/'סכום נכסי הקרן'!$C$41</f>
        <v>1.2963043334418319E-3</v>
      </c>
    </row>
    <row r="44" spans="1:20">
      <c r="A44" s="69" t="s">
        <v>387</v>
      </c>
      <c r="B44" s="54" t="s">
        <v>388</v>
      </c>
      <c r="C44" s="70" t="s">
        <v>123</v>
      </c>
      <c r="D44" s="70" t="s">
        <v>29</v>
      </c>
      <c r="E44" s="54" t="s">
        <v>384</v>
      </c>
      <c r="F44" s="70" t="s">
        <v>304</v>
      </c>
      <c r="G44" s="54" t="s">
        <v>354</v>
      </c>
      <c r="H44" s="54" t="s">
        <v>312</v>
      </c>
      <c r="I44" s="117" t="s">
        <v>3357</v>
      </c>
      <c r="J44" s="72">
        <v>0.75000000000174472</v>
      </c>
      <c r="K44" s="70" t="s">
        <v>135</v>
      </c>
      <c r="L44" s="71">
        <v>1.95E-2</v>
      </c>
      <c r="M44" s="71">
        <v>3.4100000000007673E-2</v>
      </c>
      <c r="N44" s="72">
        <v>5.251703</v>
      </c>
      <c r="O44" s="80">
        <v>5456707</v>
      </c>
      <c r="P44" s="117" t="s">
        <v>3357</v>
      </c>
      <c r="Q44" s="72">
        <v>286.57005385800005</v>
      </c>
      <c r="R44" s="73">
        <v>2.1160010475845117E-4</v>
      </c>
      <c r="S44" s="73">
        <f t="shared" si="0"/>
        <v>1.6975069526493497E-3</v>
      </c>
      <c r="T44" s="73">
        <f>Q44/'סכום נכסי הקרן'!$C$41</f>
        <v>3.0923051657661343E-4</v>
      </c>
    </row>
    <row r="45" spans="1:20">
      <c r="A45" s="69" t="s">
        <v>389</v>
      </c>
      <c r="B45" s="54" t="s">
        <v>390</v>
      </c>
      <c r="C45" s="70" t="s">
        <v>123</v>
      </c>
      <c r="D45" s="70" t="s">
        <v>29</v>
      </c>
      <c r="E45" s="54" t="s">
        <v>384</v>
      </c>
      <c r="F45" s="70" t="s">
        <v>304</v>
      </c>
      <c r="G45" s="54" t="s">
        <v>346</v>
      </c>
      <c r="H45" s="54" t="s">
        <v>133</v>
      </c>
      <c r="I45" s="117" t="s">
        <v>3357</v>
      </c>
      <c r="J45" s="72">
        <v>4.0899999999974765</v>
      </c>
      <c r="K45" s="70" t="s">
        <v>135</v>
      </c>
      <c r="L45" s="71">
        <v>1.4999999999999999E-2</v>
      </c>
      <c r="M45" s="71">
        <v>3.0299999999987986E-2</v>
      </c>
      <c r="N45" s="72">
        <v>18.052728999999999</v>
      </c>
      <c r="O45" s="80">
        <v>5115050</v>
      </c>
      <c r="P45" s="117" t="s">
        <v>3357</v>
      </c>
      <c r="Q45" s="72">
        <v>923.40616263699997</v>
      </c>
      <c r="R45" s="73">
        <v>6.4294924852197446E-4</v>
      </c>
      <c r="S45" s="73">
        <f t="shared" si="0"/>
        <v>5.4698261737155503E-3</v>
      </c>
      <c r="T45" s="73">
        <f>Q45/'סכום נכסי הקרן'!$C$41</f>
        <v>9.9642429778709542E-4</v>
      </c>
    </row>
    <row r="46" spans="1:20">
      <c r="A46" s="69" t="s">
        <v>391</v>
      </c>
      <c r="B46" s="54" t="s">
        <v>392</v>
      </c>
      <c r="C46" s="70" t="s">
        <v>123</v>
      </c>
      <c r="D46" s="70" t="s">
        <v>29</v>
      </c>
      <c r="E46" s="54" t="s">
        <v>393</v>
      </c>
      <c r="F46" s="70" t="s">
        <v>333</v>
      </c>
      <c r="G46" s="54" t="s">
        <v>346</v>
      </c>
      <c r="H46" s="54" t="s">
        <v>133</v>
      </c>
      <c r="I46" s="117" t="s">
        <v>3357</v>
      </c>
      <c r="J46" s="72">
        <v>2.3999999999965929</v>
      </c>
      <c r="K46" s="70" t="s">
        <v>135</v>
      </c>
      <c r="L46" s="71">
        <v>3.7000000000000005E-2</v>
      </c>
      <c r="M46" s="71">
        <v>2.3599999999952298E-2</v>
      </c>
      <c r="N46" s="72">
        <v>50983.638579999999</v>
      </c>
      <c r="O46" s="80">
        <v>115.14</v>
      </c>
      <c r="P46" s="117" t="s">
        <v>3357</v>
      </c>
      <c r="Q46" s="72">
        <v>58.702561723000002</v>
      </c>
      <c r="R46" s="73">
        <v>1.3561969059072885E-4</v>
      </c>
      <c r="S46" s="73">
        <f t="shared" si="0"/>
        <v>3.477265168554466E-4</v>
      </c>
      <c r="T46" s="73">
        <f>Q46/'סכום נכסי הקרן'!$C$41</f>
        <v>6.3344453621691867E-5</v>
      </c>
    </row>
    <row r="47" spans="1:20">
      <c r="A47" s="69" t="s">
        <v>394</v>
      </c>
      <c r="B47" s="54" t="s">
        <v>395</v>
      </c>
      <c r="C47" s="70" t="s">
        <v>123</v>
      </c>
      <c r="D47" s="70" t="s">
        <v>29</v>
      </c>
      <c r="E47" s="54" t="s">
        <v>393</v>
      </c>
      <c r="F47" s="70" t="s">
        <v>333</v>
      </c>
      <c r="G47" s="54" t="s">
        <v>346</v>
      </c>
      <c r="H47" s="54" t="s">
        <v>133</v>
      </c>
      <c r="I47" s="117" t="s">
        <v>3357</v>
      </c>
      <c r="J47" s="72">
        <v>4.1499999999911843</v>
      </c>
      <c r="K47" s="70" t="s">
        <v>135</v>
      </c>
      <c r="L47" s="71">
        <v>2.81E-2</v>
      </c>
      <c r="M47" s="71">
        <v>2.5899999999970936E-2</v>
      </c>
      <c r="N47" s="72">
        <v>184360.08648200001</v>
      </c>
      <c r="O47" s="80">
        <v>113.83</v>
      </c>
      <c r="P47" s="117" t="s">
        <v>3357</v>
      </c>
      <c r="Q47" s="72">
        <v>209.857085979</v>
      </c>
      <c r="R47" s="73">
        <v>1.4730583713448096E-4</v>
      </c>
      <c r="S47" s="73">
        <f t="shared" si="0"/>
        <v>1.2430952142982962E-3</v>
      </c>
      <c r="T47" s="73">
        <f>Q47/'סכום נכסי הקרן'!$C$41</f>
        <v>2.2645148797265834E-4</v>
      </c>
    </row>
    <row r="48" spans="1:20">
      <c r="A48" s="69" t="s">
        <v>396</v>
      </c>
      <c r="B48" s="54" t="s">
        <v>397</v>
      </c>
      <c r="C48" s="70" t="s">
        <v>123</v>
      </c>
      <c r="D48" s="70" t="s">
        <v>29</v>
      </c>
      <c r="E48" s="54" t="s">
        <v>393</v>
      </c>
      <c r="F48" s="70" t="s">
        <v>333</v>
      </c>
      <c r="G48" s="54" t="s">
        <v>354</v>
      </c>
      <c r="H48" s="54" t="s">
        <v>312</v>
      </c>
      <c r="I48" s="117" t="s">
        <v>3357</v>
      </c>
      <c r="J48" s="72">
        <v>2.4599999999954689</v>
      </c>
      <c r="K48" s="70" t="s">
        <v>135</v>
      </c>
      <c r="L48" s="71">
        <v>2.4E-2</v>
      </c>
      <c r="M48" s="71">
        <v>2.3300000000142096E-2</v>
      </c>
      <c r="N48" s="72">
        <v>42978.967504</v>
      </c>
      <c r="O48" s="80">
        <v>112.98</v>
      </c>
      <c r="P48" s="117" t="s">
        <v>3357</v>
      </c>
      <c r="Q48" s="72">
        <v>48.557637207000006</v>
      </c>
      <c r="R48" s="73">
        <v>7.4486428785636044E-5</v>
      </c>
      <c r="S48" s="73">
        <f t="shared" si="0"/>
        <v>2.8763272942661027E-4</v>
      </c>
      <c r="T48" s="73">
        <f>Q48/'סכום נכסי הקרן'!$C$41</f>
        <v>5.2397321475539846E-5</v>
      </c>
    </row>
    <row r="49" spans="1:20">
      <c r="A49" s="69" t="s">
        <v>398</v>
      </c>
      <c r="B49" s="54" t="s">
        <v>399</v>
      </c>
      <c r="C49" s="70" t="s">
        <v>123</v>
      </c>
      <c r="D49" s="70" t="s">
        <v>29</v>
      </c>
      <c r="E49" s="54" t="s">
        <v>393</v>
      </c>
      <c r="F49" s="70" t="s">
        <v>333</v>
      </c>
      <c r="G49" s="54" t="s">
        <v>346</v>
      </c>
      <c r="H49" s="54" t="s">
        <v>133</v>
      </c>
      <c r="I49" s="117" t="s">
        <v>3357</v>
      </c>
      <c r="J49" s="72">
        <v>3.669999999998673</v>
      </c>
      <c r="K49" s="70" t="s">
        <v>135</v>
      </c>
      <c r="L49" s="71">
        <v>2.6000000000000002E-2</v>
      </c>
      <c r="M49" s="71">
        <v>2.2699999999994461E-2</v>
      </c>
      <c r="N49" s="72">
        <v>684694.32795399998</v>
      </c>
      <c r="O49" s="80">
        <v>113.37</v>
      </c>
      <c r="P49" s="117" t="s">
        <v>3357</v>
      </c>
      <c r="Q49" s="72">
        <v>776.237957209</v>
      </c>
      <c r="R49" s="73">
        <v>1.3966284981356374E-3</v>
      </c>
      <c r="S49" s="73">
        <f t="shared" si="0"/>
        <v>4.5980705643637546E-3</v>
      </c>
      <c r="T49" s="73">
        <f>Q49/'סכום נכסי הקרן'!$C$41</f>
        <v>8.3761879953114728E-4</v>
      </c>
    </row>
    <row r="50" spans="1:20">
      <c r="A50" s="69" t="s">
        <v>400</v>
      </c>
      <c r="B50" s="54" t="s">
        <v>401</v>
      </c>
      <c r="C50" s="70" t="s">
        <v>123</v>
      </c>
      <c r="D50" s="70" t="s">
        <v>29</v>
      </c>
      <c r="E50" s="54" t="s">
        <v>393</v>
      </c>
      <c r="F50" s="70" t="s">
        <v>333</v>
      </c>
      <c r="G50" s="54" t="s">
        <v>346</v>
      </c>
      <c r="H50" s="54" t="s">
        <v>133</v>
      </c>
      <c r="I50" s="117" t="s">
        <v>3357</v>
      </c>
      <c r="J50" s="72">
        <v>6.5700000000008121</v>
      </c>
      <c r="K50" s="70" t="s">
        <v>135</v>
      </c>
      <c r="L50" s="71">
        <v>3.4999999999999996E-3</v>
      </c>
      <c r="M50" s="71">
        <v>3.0700000000003561E-2</v>
      </c>
      <c r="N50" s="72">
        <v>3611705.3538500001</v>
      </c>
      <c r="O50" s="80">
        <v>91.16</v>
      </c>
      <c r="P50" s="117" t="s">
        <v>3357</v>
      </c>
      <c r="Q50" s="72">
        <v>3292.4308423689995</v>
      </c>
      <c r="R50" s="73">
        <v>1.2401455339032014E-3</v>
      </c>
      <c r="S50" s="73">
        <f t="shared" si="0"/>
        <v>1.9502820238181381E-2</v>
      </c>
      <c r="T50" s="73">
        <f>Q50/'סכום נכסי הקרן'!$C$41</f>
        <v>3.5527790725929606E-3</v>
      </c>
    </row>
    <row r="51" spans="1:20">
      <c r="A51" s="69" t="s">
        <v>402</v>
      </c>
      <c r="B51" s="54" t="s">
        <v>403</v>
      </c>
      <c r="C51" s="70" t="s">
        <v>123</v>
      </c>
      <c r="D51" s="70" t="s">
        <v>29</v>
      </c>
      <c r="E51" s="54" t="s">
        <v>404</v>
      </c>
      <c r="F51" s="70" t="s">
        <v>333</v>
      </c>
      <c r="G51" s="54" t="s">
        <v>354</v>
      </c>
      <c r="H51" s="54" t="s">
        <v>312</v>
      </c>
      <c r="I51" s="117" t="s">
        <v>3357</v>
      </c>
      <c r="J51" s="72">
        <v>3.0100000000006752</v>
      </c>
      <c r="K51" s="70" t="s">
        <v>135</v>
      </c>
      <c r="L51" s="71">
        <v>2.35E-2</v>
      </c>
      <c r="M51" s="71">
        <v>2.2700000000002728E-2</v>
      </c>
      <c r="N51" s="72">
        <v>1222616.0480909999</v>
      </c>
      <c r="O51" s="80">
        <v>113.73</v>
      </c>
      <c r="P51" s="117" t="s">
        <v>3357</v>
      </c>
      <c r="Q51" s="72">
        <v>1390.4812686060004</v>
      </c>
      <c r="R51" s="73">
        <v>1.2867328605286061E-3</v>
      </c>
      <c r="S51" s="73">
        <f t="shared" si="0"/>
        <v>8.2365606217771961E-3</v>
      </c>
      <c r="T51" s="73">
        <f>Q51/'סכום נכסי הקרן'!$C$41</f>
        <v>1.5004332629752015E-3</v>
      </c>
    </row>
    <row r="52" spans="1:20">
      <c r="A52" s="69" t="s">
        <v>405</v>
      </c>
      <c r="B52" s="54" t="s">
        <v>406</v>
      </c>
      <c r="C52" s="70" t="s">
        <v>123</v>
      </c>
      <c r="D52" s="70" t="s">
        <v>29</v>
      </c>
      <c r="E52" s="54" t="s">
        <v>404</v>
      </c>
      <c r="F52" s="70" t="s">
        <v>333</v>
      </c>
      <c r="G52" s="54" t="s">
        <v>354</v>
      </c>
      <c r="H52" s="54" t="s">
        <v>312</v>
      </c>
      <c r="I52" s="117" t="s">
        <v>3357</v>
      </c>
      <c r="J52" s="72">
        <v>1.4900000000012572</v>
      </c>
      <c r="K52" s="70" t="s">
        <v>135</v>
      </c>
      <c r="L52" s="71">
        <v>1.7600000000000001E-2</v>
      </c>
      <c r="M52" s="71">
        <v>2.1300000000006186E-2</v>
      </c>
      <c r="N52" s="72">
        <v>435909.71599299996</v>
      </c>
      <c r="O52" s="80">
        <v>112.57</v>
      </c>
      <c r="P52" s="72">
        <v>10.34067668</v>
      </c>
      <c r="Q52" s="72">
        <v>501.04424401299997</v>
      </c>
      <c r="R52" s="73">
        <v>3.3429153984925695E-4</v>
      </c>
      <c r="S52" s="73">
        <f t="shared" si="0"/>
        <v>2.967951732383223E-3</v>
      </c>
      <c r="T52" s="73">
        <f>Q52/'סכום נכסי הקרן'!$C$41</f>
        <v>5.406642052021703E-4</v>
      </c>
    </row>
    <row r="53" spans="1:20">
      <c r="A53" s="69" t="s">
        <v>407</v>
      </c>
      <c r="B53" s="54" t="s">
        <v>408</v>
      </c>
      <c r="C53" s="70" t="s">
        <v>123</v>
      </c>
      <c r="D53" s="70" t="s">
        <v>29</v>
      </c>
      <c r="E53" s="54" t="s">
        <v>404</v>
      </c>
      <c r="F53" s="70" t="s">
        <v>333</v>
      </c>
      <c r="G53" s="54" t="s">
        <v>354</v>
      </c>
      <c r="H53" s="54" t="s">
        <v>312</v>
      </c>
      <c r="I53" s="117" t="s">
        <v>3357</v>
      </c>
      <c r="J53" s="72">
        <v>2.2100000000000577</v>
      </c>
      <c r="K53" s="70" t="s">
        <v>135</v>
      </c>
      <c r="L53" s="71">
        <v>2.1499999999999998E-2</v>
      </c>
      <c r="M53" s="71">
        <v>2.2499999999999999E-2</v>
      </c>
      <c r="N53" s="72">
        <v>610011.99938599998</v>
      </c>
      <c r="O53" s="80">
        <v>113.66</v>
      </c>
      <c r="P53" s="117" t="s">
        <v>3357</v>
      </c>
      <c r="Q53" s="72">
        <v>693.33963977600001</v>
      </c>
      <c r="R53" s="73">
        <v>5.0535654215915285E-4</v>
      </c>
      <c r="S53" s="73">
        <f t="shared" si="0"/>
        <v>4.1070197085224828E-3</v>
      </c>
      <c r="T53" s="73">
        <f>Q53/'סכום נכסי הקרן'!$C$41</f>
        <v>7.4816531624485438E-4</v>
      </c>
    </row>
    <row r="54" spans="1:20">
      <c r="A54" s="69" t="s">
        <v>409</v>
      </c>
      <c r="B54" s="54" t="s">
        <v>410</v>
      </c>
      <c r="C54" s="70" t="s">
        <v>123</v>
      </c>
      <c r="D54" s="70" t="s">
        <v>29</v>
      </c>
      <c r="E54" s="54" t="s">
        <v>404</v>
      </c>
      <c r="F54" s="70" t="s">
        <v>333</v>
      </c>
      <c r="G54" s="54" t="s">
        <v>354</v>
      </c>
      <c r="H54" s="54" t="s">
        <v>312</v>
      </c>
      <c r="I54" s="117" t="s">
        <v>3357</v>
      </c>
      <c r="J54" s="72">
        <v>4.3200000000005705</v>
      </c>
      <c r="K54" s="70" t="s">
        <v>135</v>
      </c>
      <c r="L54" s="71">
        <v>2.2499999999999999E-2</v>
      </c>
      <c r="M54" s="71">
        <v>2.610000000000641E-2</v>
      </c>
      <c r="N54" s="72">
        <v>1632222.736971</v>
      </c>
      <c r="O54" s="80">
        <v>111.23</v>
      </c>
      <c r="P54" s="72">
        <v>150.09390664199998</v>
      </c>
      <c r="Q54" s="72">
        <v>1965.6152569339999</v>
      </c>
      <c r="R54" s="73">
        <v>1.3807374387327024E-3</v>
      </c>
      <c r="S54" s="73">
        <f t="shared" si="0"/>
        <v>1.1643385343161023E-2</v>
      </c>
      <c r="T54" s="73">
        <f>Q54/'סכום נכסי הקרן'!$C$41</f>
        <v>2.1210458424025069E-3</v>
      </c>
    </row>
    <row r="55" spans="1:20">
      <c r="A55" s="69" t="s">
        <v>411</v>
      </c>
      <c r="B55" s="54" t="s">
        <v>412</v>
      </c>
      <c r="C55" s="70" t="s">
        <v>123</v>
      </c>
      <c r="D55" s="70" t="s">
        <v>29</v>
      </c>
      <c r="E55" s="54" t="s">
        <v>404</v>
      </c>
      <c r="F55" s="70" t="s">
        <v>333</v>
      </c>
      <c r="G55" s="54" t="s">
        <v>354</v>
      </c>
      <c r="H55" s="54" t="s">
        <v>312</v>
      </c>
      <c r="I55" s="117" t="s">
        <v>3357</v>
      </c>
      <c r="J55" s="72">
        <v>4.2400000000011167</v>
      </c>
      <c r="K55" s="70" t="s">
        <v>135</v>
      </c>
      <c r="L55" s="71">
        <v>6.5000000000000006E-3</v>
      </c>
      <c r="M55" s="71">
        <v>2.3299999999999845E-2</v>
      </c>
      <c r="N55" s="72">
        <v>612828.66606099997</v>
      </c>
      <c r="O55" s="80">
        <v>103.63</v>
      </c>
      <c r="P55" s="72">
        <v>9.6452080339999995</v>
      </c>
      <c r="Q55" s="72">
        <v>644.71955469699992</v>
      </c>
      <c r="R55" s="73">
        <v>1.2434694146613529E-3</v>
      </c>
      <c r="S55" s="73">
        <f t="shared" si="0"/>
        <v>3.819017067112847E-3</v>
      </c>
      <c r="T55" s="73">
        <f>Q55/'סכום נכסי הקרן'!$C$41</f>
        <v>6.9570060884584586E-4</v>
      </c>
    </row>
    <row r="56" spans="1:20">
      <c r="A56" s="69" t="s">
        <v>413</v>
      </c>
      <c r="B56" s="54" t="s">
        <v>414</v>
      </c>
      <c r="C56" s="70" t="s">
        <v>123</v>
      </c>
      <c r="D56" s="70" t="s">
        <v>29</v>
      </c>
      <c r="E56" s="54" t="s">
        <v>404</v>
      </c>
      <c r="F56" s="70" t="s">
        <v>333</v>
      </c>
      <c r="G56" s="54" t="s">
        <v>354</v>
      </c>
      <c r="H56" s="54" t="s">
        <v>312</v>
      </c>
      <c r="I56" s="117" t="s">
        <v>3357</v>
      </c>
      <c r="J56" s="72">
        <v>5.0099999999125071</v>
      </c>
      <c r="K56" s="70" t="s">
        <v>135</v>
      </c>
      <c r="L56" s="71">
        <v>1.43E-2</v>
      </c>
      <c r="M56" s="71">
        <v>2.6899999999543515E-2</v>
      </c>
      <c r="N56" s="72">
        <v>9851.8228259999996</v>
      </c>
      <c r="O56" s="80">
        <v>104.73</v>
      </c>
      <c r="P56" s="72">
        <v>0.197345571</v>
      </c>
      <c r="Q56" s="72">
        <v>10.515159592</v>
      </c>
      <c r="R56" s="73">
        <v>2.5016974108129837E-5</v>
      </c>
      <c r="S56" s="73">
        <f t="shared" si="0"/>
        <v>6.2286886837388227E-5</v>
      </c>
      <c r="T56" s="73">
        <f>Q56/'סכום נכסי הקרן'!$C$41</f>
        <v>1.1346643477726791E-5</v>
      </c>
    </row>
    <row r="57" spans="1:20">
      <c r="A57" s="69" t="s">
        <v>415</v>
      </c>
      <c r="B57" s="54" t="s">
        <v>416</v>
      </c>
      <c r="C57" s="70" t="s">
        <v>123</v>
      </c>
      <c r="D57" s="70" t="s">
        <v>29</v>
      </c>
      <c r="E57" s="54" t="s">
        <v>404</v>
      </c>
      <c r="F57" s="70" t="s">
        <v>333</v>
      </c>
      <c r="G57" s="54" t="s">
        <v>354</v>
      </c>
      <c r="H57" s="54" t="s">
        <v>312</v>
      </c>
      <c r="I57" s="117" t="s">
        <v>3357</v>
      </c>
      <c r="J57" s="72">
        <v>5.9099999999999504</v>
      </c>
      <c r="K57" s="70" t="s">
        <v>135</v>
      </c>
      <c r="L57" s="71">
        <v>2.5000000000000001E-3</v>
      </c>
      <c r="M57" s="71">
        <v>2.6899999999999064E-2</v>
      </c>
      <c r="N57" s="72">
        <v>1422594.0383979999</v>
      </c>
      <c r="O57" s="80">
        <v>94.78</v>
      </c>
      <c r="P57" s="72">
        <v>36.551039504000002</v>
      </c>
      <c r="Q57" s="72">
        <v>1384.885668977</v>
      </c>
      <c r="R57" s="73">
        <v>1.145579275063917E-3</v>
      </c>
      <c r="S57" s="73">
        <f t="shared" si="0"/>
        <v>8.2034149069804326E-3</v>
      </c>
      <c r="T57" s="73">
        <f>Q57/'סכום נכסי הקרן'!$C$41</f>
        <v>1.494395192560876E-3</v>
      </c>
    </row>
    <row r="58" spans="1:20">
      <c r="A58" s="69" t="s">
        <v>417</v>
      </c>
      <c r="B58" s="54" t="s">
        <v>418</v>
      </c>
      <c r="C58" s="70" t="s">
        <v>123</v>
      </c>
      <c r="D58" s="70" t="s">
        <v>29</v>
      </c>
      <c r="E58" s="54" t="s">
        <v>404</v>
      </c>
      <c r="F58" s="70" t="s">
        <v>333</v>
      </c>
      <c r="G58" s="54" t="s">
        <v>354</v>
      </c>
      <c r="H58" s="54" t="s">
        <v>312</v>
      </c>
      <c r="I58" s="117" t="s">
        <v>3357</v>
      </c>
      <c r="J58" s="72">
        <v>6.6700000000003179</v>
      </c>
      <c r="K58" s="70" t="s">
        <v>135</v>
      </c>
      <c r="L58" s="71">
        <v>3.61E-2</v>
      </c>
      <c r="M58" s="71">
        <v>3.2699999999999202E-2</v>
      </c>
      <c r="N58" s="72">
        <v>936189.34798099997</v>
      </c>
      <c r="O58" s="80">
        <v>104.73</v>
      </c>
      <c r="P58" s="72">
        <v>27.118830932999998</v>
      </c>
      <c r="Q58" s="72">
        <v>1007.5899351039999</v>
      </c>
      <c r="R58" s="73">
        <v>2.0790796130878667E-3</v>
      </c>
      <c r="S58" s="73">
        <f t="shared" si="0"/>
        <v>5.9684914638920101E-3</v>
      </c>
      <c r="T58" s="73">
        <f>Q58/'סכום נכסי הקרן'!$C$41</f>
        <v>1.087264883175818E-3</v>
      </c>
    </row>
    <row r="59" spans="1:20">
      <c r="A59" s="69" t="s">
        <v>419</v>
      </c>
      <c r="B59" s="54" t="s">
        <v>420</v>
      </c>
      <c r="C59" s="70" t="s">
        <v>123</v>
      </c>
      <c r="D59" s="70" t="s">
        <v>29</v>
      </c>
      <c r="E59" s="54" t="s">
        <v>421</v>
      </c>
      <c r="F59" s="70" t="s">
        <v>304</v>
      </c>
      <c r="G59" s="54" t="s">
        <v>346</v>
      </c>
      <c r="H59" s="54" t="s">
        <v>133</v>
      </c>
      <c r="I59" s="117" t="s">
        <v>3357</v>
      </c>
      <c r="J59" s="72">
        <v>5.4300000000055215</v>
      </c>
      <c r="K59" s="70" t="s">
        <v>135</v>
      </c>
      <c r="L59" s="71">
        <v>3.7100000000000001E-2</v>
      </c>
      <c r="M59" s="71">
        <v>3.340000000003733E-2</v>
      </c>
      <c r="N59" s="72">
        <v>10.093116999999999</v>
      </c>
      <c r="O59" s="80">
        <v>5095555</v>
      </c>
      <c r="P59" s="117" t="s">
        <v>3357</v>
      </c>
      <c r="Q59" s="72">
        <v>514.30028271200001</v>
      </c>
      <c r="R59" s="73">
        <v>1.3136947806846283E-3</v>
      </c>
      <c r="S59" s="73">
        <f t="shared" si="0"/>
        <v>3.0464743049730706E-3</v>
      </c>
      <c r="T59" s="73">
        <f>Q59/'סכום נכסי הקרן'!$C$41</f>
        <v>5.5496846218738394E-4</v>
      </c>
    </row>
    <row r="60" spans="1:20">
      <c r="A60" s="69" t="s">
        <v>422</v>
      </c>
      <c r="B60" s="54" t="s">
        <v>423</v>
      </c>
      <c r="C60" s="70" t="s">
        <v>123</v>
      </c>
      <c r="D60" s="70" t="s">
        <v>29</v>
      </c>
      <c r="E60" s="54" t="s">
        <v>421</v>
      </c>
      <c r="F60" s="70" t="s">
        <v>304</v>
      </c>
      <c r="G60" s="54" t="s">
        <v>346</v>
      </c>
      <c r="H60" s="54" t="s">
        <v>133</v>
      </c>
      <c r="I60" s="117" t="s">
        <v>3357</v>
      </c>
      <c r="J60" s="72">
        <v>1.230000000000198</v>
      </c>
      <c r="K60" s="70" t="s">
        <v>135</v>
      </c>
      <c r="L60" s="71">
        <v>2.0199999999999999E-2</v>
      </c>
      <c r="M60" s="71">
        <v>2.0399999999996043E-2</v>
      </c>
      <c r="N60" s="72">
        <v>12.516559000000003</v>
      </c>
      <c r="O60" s="80">
        <v>5652776</v>
      </c>
      <c r="P60" s="117" t="s">
        <v>3357</v>
      </c>
      <c r="Q60" s="72">
        <v>707.53301528199995</v>
      </c>
      <c r="R60" s="73">
        <v>5.9475215015443114E-4</v>
      </c>
      <c r="S60" s="73">
        <f t="shared" si="0"/>
        <v>4.1910946259070348E-3</v>
      </c>
      <c r="T60" s="73">
        <f>Q60/'סכום נכסי הקרן'!$C$41</f>
        <v>7.6348102973479578E-4</v>
      </c>
    </row>
    <row r="61" spans="1:20">
      <c r="A61" s="69" t="s">
        <v>424</v>
      </c>
      <c r="B61" s="54" t="s">
        <v>425</v>
      </c>
      <c r="C61" s="70" t="s">
        <v>123</v>
      </c>
      <c r="D61" s="70" t="s">
        <v>29</v>
      </c>
      <c r="E61" s="54" t="s">
        <v>421</v>
      </c>
      <c r="F61" s="70" t="s">
        <v>304</v>
      </c>
      <c r="G61" s="54" t="s">
        <v>346</v>
      </c>
      <c r="H61" s="54" t="s">
        <v>133</v>
      </c>
      <c r="I61" s="117" t="s">
        <v>3357</v>
      </c>
      <c r="J61" s="72">
        <v>2.2999999999998075</v>
      </c>
      <c r="K61" s="70" t="s">
        <v>135</v>
      </c>
      <c r="L61" s="71">
        <v>2.5899999999999999E-2</v>
      </c>
      <c r="M61" s="71">
        <v>2.7500000000001606E-2</v>
      </c>
      <c r="N61" s="72">
        <v>27.653499</v>
      </c>
      <c r="O61" s="80">
        <v>5628861</v>
      </c>
      <c r="P61" s="117" t="s">
        <v>3357</v>
      </c>
      <c r="Q61" s="72">
        <v>1556.5770062209999</v>
      </c>
      <c r="R61" s="73">
        <v>1.3091653174265019E-3</v>
      </c>
      <c r="S61" s="73">
        <f t="shared" si="0"/>
        <v>9.220434078236096E-3</v>
      </c>
      <c r="T61" s="73">
        <f>Q61/'סכום נכסי הקרן'!$C$41</f>
        <v>1.6796629837795623E-3</v>
      </c>
    </row>
    <row r="62" spans="1:20">
      <c r="A62" s="69" t="s">
        <v>426</v>
      </c>
      <c r="B62" s="54" t="s">
        <v>427</v>
      </c>
      <c r="C62" s="70" t="s">
        <v>123</v>
      </c>
      <c r="D62" s="70" t="s">
        <v>29</v>
      </c>
      <c r="E62" s="54" t="s">
        <v>421</v>
      </c>
      <c r="F62" s="70" t="s">
        <v>304</v>
      </c>
      <c r="G62" s="54" t="s">
        <v>346</v>
      </c>
      <c r="H62" s="54" t="s">
        <v>133</v>
      </c>
      <c r="I62" s="117" t="s">
        <v>3357</v>
      </c>
      <c r="J62" s="72">
        <v>2.5399999999981753</v>
      </c>
      <c r="K62" s="70" t="s">
        <v>135</v>
      </c>
      <c r="L62" s="71">
        <v>2.9700000000000001E-2</v>
      </c>
      <c r="M62" s="71">
        <v>3.0899999999991525E-2</v>
      </c>
      <c r="N62" s="72">
        <v>10.930107</v>
      </c>
      <c r="O62" s="80">
        <v>5615315</v>
      </c>
      <c r="P62" s="117" t="s">
        <v>3357</v>
      </c>
      <c r="Q62" s="72">
        <v>613.75992572799998</v>
      </c>
      <c r="R62" s="73">
        <v>7.8072192857142858E-4</v>
      </c>
      <c r="S62" s="73">
        <f t="shared" si="0"/>
        <v>3.6356267068194336E-3</v>
      </c>
      <c r="T62" s="73">
        <f>Q62/'סכום נכסי הקרן'!$C$41</f>
        <v>6.6229285416172224E-4</v>
      </c>
    </row>
    <row r="63" spans="1:20">
      <c r="A63" s="69" t="s">
        <v>428</v>
      </c>
      <c r="B63" s="54" t="s">
        <v>429</v>
      </c>
      <c r="C63" s="70" t="s">
        <v>123</v>
      </c>
      <c r="D63" s="70" t="s">
        <v>29</v>
      </c>
      <c r="E63" s="54" t="s">
        <v>421</v>
      </c>
      <c r="F63" s="70" t="s">
        <v>304</v>
      </c>
      <c r="G63" s="54" t="s">
        <v>346</v>
      </c>
      <c r="H63" s="54" t="s">
        <v>133</v>
      </c>
      <c r="I63" s="117" t="s">
        <v>3357</v>
      </c>
      <c r="J63" s="72">
        <v>4.1099999999998591</v>
      </c>
      <c r="K63" s="70" t="s">
        <v>135</v>
      </c>
      <c r="L63" s="71">
        <v>8.3999999999999995E-3</v>
      </c>
      <c r="M63" s="71">
        <v>2.9099999999998589E-2</v>
      </c>
      <c r="N63" s="72">
        <v>7.0733879999999996</v>
      </c>
      <c r="O63" s="80">
        <v>5012995</v>
      </c>
      <c r="P63" s="117" t="s">
        <v>3357</v>
      </c>
      <c r="Q63" s="72">
        <v>354.588563255</v>
      </c>
      <c r="R63" s="73">
        <v>8.8939871746510741E-4</v>
      </c>
      <c r="S63" s="73">
        <f t="shared" si="0"/>
        <v>2.1004167858849803E-3</v>
      </c>
      <c r="T63" s="73">
        <f>Q63/'סכום נכסי הקרן'!$C$41</f>
        <v>3.8262757434465188E-4</v>
      </c>
    </row>
    <row r="64" spans="1:20">
      <c r="A64" s="69" t="s">
        <v>430</v>
      </c>
      <c r="B64" s="54" t="s">
        <v>431</v>
      </c>
      <c r="C64" s="70" t="s">
        <v>123</v>
      </c>
      <c r="D64" s="70" t="s">
        <v>29</v>
      </c>
      <c r="E64" s="54" t="s">
        <v>421</v>
      </c>
      <c r="F64" s="70" t="s">
        <v>304</v>
      </c>
      <c r="G64" s="54" t="s">
        <v>346</v>
      </c>
      <c r="H64" s="54" t="s">
        <v>133</v>
      </c>
      <c r="I64" s="117" t="s">
        <v>3357</v>
      </c>
      <c r="J64" s="72">
        <v>4.620000000001748</v>
      </c>
      <c r="K64" s="70" t="s">
        <v>135</v>
      </c>
      <c r="L64" s="71">
        <v>3.0899999999999997E-2</v>
      </c>
      <c r="M64" s="71">
        <v>3.1600000000004139E-2</v>
      </c>
      <c r="N64" s="72">
        <v>16.827331999999998</v>
      </c>
      <c r="O64" s="80">
        <v>5168240</v>
      </c>
      <c r="P64" s="117" t="s">
        <v>3357</v>
      </c>
      <c r="Q64" s="72">
        <v>869.67694185400001</v>
      </c>
      <c r="R64" s="73">
        <v>8.8564905263157885E-4</v>
      </c>
      <c r="S64" s="73">
        <f t="shared" si="0"/>
        <v>5.1515594022518152E-3</v>
      </c>
      <c r="T64" s="73">
        <f>Q64/'סכום נכסי הקרן'!$C$41</f>
        <v>9.3844645092449599E-4</v>
      </c>
    </row>
    <row r="65" spans="1:20">
      <c r="A65" s="69" t="s">
        <v>432</v>
      </c>
      <c r="B65" s="54" t="s">
        <v>433</v>
      </c>
      <c r="C65" s="70" t="s">
        <v>123</v>
      </c>
      <c r="D65" s="70" t="s">
        <v>29</v>
      </c>
      <c r="E65" s="54" t="s">
        <v>434</v>
      </c>
      <c r="F65" s="70" t="s">
        <v>333</v>
      </c>
      <c r="G65" s="54" t="s">
        <v>354</v>
      </c>
      <c r="H65" s="54" t="s">
        <v>312</v>
      </c>
      <c r="I65" s="117" t="s">
        <v>3357</v>
      </c>
      <c r="J65" s="72">
        <v>2.9699999999989832</v>
      </c>
      <c r="K65" s="70" t="s">
        <v>135</v>
      </c>
      <c r="L65" s="71">
        <v>1.4199999999999999E-2</v>
      </c>
      <c r="M65" s="71">
        <v>2.4900000000000744E-2</v>
      </c>
      <c r="N65" s="72">
        <v>745161.80991600011</v>
      </c>
      <c r="O65" s="80">
        <v>108.25</v>
      </c>
      <c r="P65" s="117" t="s">
        <v>3357</v>
      </c>
      <c r="Q65" s="72">
        <v>806.63762040600011</v>
      </c>
      <c r="R65" s="73">
        <v>6.3114348919714105E-4</v>
      </c>
      <c r="S65" s="73">
        <f t="shared" si="0"/>
        <v>4.7781439493542067E-3</v>
      </c>
      <c r="T65" s="73">
        <f>Q65/'סכום נכסי הקרן'!$C$41</f>
        <v>8.7042230927547495E-4</v>
      </c>
    </row>
    <row r="66" spans="1:20">
      <c r="A66" s="69" t="s">
        <v>435</v>
      </c>
      <c r="B66" s="54" t="s">
        <v>436</v>
      </c>
      <c r="C66" s="70" t="s">
        <v>123</v>
      </c>
      <c r="D66" s="70" t="s">
        <v>29</v>
      </c>
      <c r="E66" s="54" t="s">
        <v>437</v>
      </c>
      <c r="F66" s="70" t="s">
        <v>333</v>
      </c>
      <c r="G66" s="54" t="s">
        <v>354</v>
      </c>
      <c r="H66" s="54" t="s">
        <v>312</v>
      </c>
      <c r="I66" s="117" t="s">
        <v>3357</v>
      </c>
      <c r="J66" s="72">
        <v>0.70999999992546026</v>
      </c>
      <c r="K66" s="70" t="s">
        <v>135</v>
      </c>
      <c r="L66" s="71">
        <v>0.04</v>
      </c>
      <c r="M66" s="71">
        <v>2.5899999999680543E-2</v>
      </c>
      <c r="N66" s="72">
        <v>7443.2940599999993</v>
      </c>
      <c r="O66" s="80">
        <v>113.55</v>
      </c>
      <c r="P66" s="117" t="s">
        <v>3357</v>
      </c>
      <c r="Q66" s="72">
        <v>8.4518603530000007</v>
      </c>
      <c r="R66" s="73">
        <v>9.1428700333716915E-5</v>
      </c>
      <c r="S66" s="73">
        <f t="shared" si="0"/>
        <v>5.006486727726302E-5</v>
      </c>
      <c r="T66" s="73">
        <f>Q66/'סכום נכסי הקרן'!$C$41</f>
        <v>9.1201893142912103E-6</v>
      </c>
    </row>
    <row r="67" spans="1:20">
      <c r="A67" s="69" t="s">
        <v>438</v>
      </c>
      <c r="B67" s="54" t="s">
        <v>439</v>
      </c>
      <c r="C67" s="70" t="s">
        <v>123</v>
      </c>
      <c r="D67" s="70" t="s">
        <v>29</v>
      </c>
      <c r="E67" s="54" t="s">
        <v>437</v>
      </c>
      <c r="F67" s="70" t="s">
        <v>333</v>
      </c>
      <c r="G67" s="54" t="s">
        <v>354</v>
      </c>
      <c r="H67" s="54" t="s">
        <v>312</v>
      </c>
      <c r="I67" s="117" t="s">
        <v>3357</v>
      </c>
      <c r="J67" s="72">
        <v>2.6799999999998696</v>
      </c>
      <c r="K67" s="70" t="s">
        <v>135</v>
      </c>
      <c r="L67" s="71">
        <v>0.04</v>
      </c>
      <c r="M67" s="71">
        <v>2.3899999999997729E-2</v>
      </c>
      <c r="N67" s="72">
        <v>1301197.4724369999</v>
      </c>
      <c r="O67" s="80">
        <v>118.24</v>
      </c>
      <c r="P67" s="117" t="s">
        <v>3357</v>
      </c>
      <c r="Q67" s="72">
        <v>1538.5359709650002</v>
      </c>
      <c r="R67" s="73">
        <v>1.2767179605852536E-3</v>
      </c>
      <c r="S67" s="73">
        <f t="shared" si="0"/>
        <v>9.1135674242792016E-3</v>
      </c>
      <c r="T67" s="73">
        <f>Q67/'סכום נכסי הקרן'!$C$41</f>
        <v>1.6601953577080884E-3</v>
      </c>
    </row>
    <row r="68" spans="1:20">
      <c r="A68" s="69" t="s">
        <v>440</v>
      </c>
      <c r="B68" s="54" t="s">
        <v>441</v>
      </c>
      <c r="C68" s="70" t="s">
        <v>123</v>
      </c>
      <c r="D68" s="70" t="s">
        <v>29</v>
      </c>
      <c r="E68" s="54" t="s">
        <v>437</v>
      </c>
      <c r="F68" s="70" t="s">
        <v>333</v>
      </c>
      <c r="G68" s="54" t="s">
        <v>354</v>
      </c>
      <c r="H68" s="54" t="s">
        <v>312</v>
      </c>
      <c r="I68" s="117" t="s">
        <v>3357</v>
      </c>
      <c r="J68" s="72">
        <v>4.0300000000008946</v>
      </c>
      <c r="K68" s="70" t="s">
        <v>135</v>
      </c>
      <c r="L68" s="71">
        <v>3.5000000000000003E-2</v>
      </c>
      <c r="M68" s="71">
        <v>2.6100000000008533E-2</v>
      </c>
      <c r="N68" s="72">
        <v>405496.67414999998</v>
      </c>
      <c r="O68" s="80">
        <v>118.48</v>
      </c>
      <c r="P68" s="117" t="s">
        <v>3357</v>
      </c>
      <c r="Q68" s="72">
        <v>480.43249851900003</v>
      </c>
      <c r="R68" s="73">
        <v>4.599490855552458E-4</v>
      </c>
      <c r="S68" s="73">
        <f t="shared" si="0"/>
        <v>2.8458573934553974E-3</v>
      </c>
      <c r="T68" s="73">
        <f>Q68/'סכום נכסי הקרן'!$C$41</f>
        <v>5.1842259055734916E-4</v>
      </c>
    </row>
    <row r="69" spans="1:20">
      <c r="A69" s="69" t="s">
        <v>442</v>
      </c>
      <c r="B69" s="54" t="s">
        <v>443</v>
      </c>
      <c r="C69" s="70" t="s">
        <v>123</v>
      </c>
      <c r="D69" s="70" t="s">
        <v>29</v>
      </c>
      <c r="E69" s="54" t="s">
        <v>437</v>
      </c>
      <c r="F69" s="70" t="s">
        <v>333</v>
      </c>
      <c r="G69" s="54" t="s">
        <v>354</v>
      </c>
      <c r="H69" s="54" t="s">
        <v>312</v>
      </c>
      <c r="I69" s="117" t="s">
        <v>3357</v>
      </c>
      <c r="J69" s="72">
        <v>6.5900000000030809</v>
      </c>
      <c r="K69" s="70" t="s">
        <v>135</v>
      </c>
      <c r="L69" s="71">
        <v>2.5000000000000001E-2</v>
      </c>
      <c r="M69" s="71">
        <v>2.9000000000011603E-2</v>
      </c>
      <c r="N69" s="72">
        <v>708613.24985000002</v>
      </c>
      <c r="O69" s="80">
        <v>109.47</v>
      </c>
      <c r="P69" s="117" t="s">
        <v>3357</v>
      </c>
      <c r="Q69" s="72">
        <v>775.71893367899997</v>
      </c>
      <c r="R69" s="73">
        <v>9.5104442951556001E-4</v>
      </c>
      <c r="S69" s="73">
        <f t="shared" si="0"/>
        <v>4.5949961117511999E-3</v>
      </c>
      <c r="T69" s="73">
        <f>Q69/'סכום נכסי הקרן'!$C$41</f>
        <v>8.3705873433195213E-4</v>
      </c>
    </row>
    <row r="70" spans="1:20">
      <c r="A70" s="69" t="s">
        <v>444</v>
      </c>
      <c r="B70" s="54" t="s">
        <v>445</v>
      </c>
      <c r="C70" s="70" t="s">
        <v>123</v>
      </c>
      <c r="D70" s="70" t="s">
        <v>29</v>
      </c>
      <c r="E70" s="54" t="s">
        <v>446</v>
      </c>
      <c r="F70" s="70" t="s">
        <v>131</v>
      </c>
      <c r="G70" s="54" t="s">
        <v>354</v>
      </c>
      <c r="H70" s="54" t="s">
        <v>312</v>
      </c>
      <c r="I70" s="117" t="s">
        <v>3357</v>
      </c>
      <c r="J70" s="72">
        <v>1.3200000000007561</v>
      </c>
      <c r="K70" s="70" t="s">
        <v>135</v>
      </c>
      <c r="L70" s="71">
        <v>1.8000000000000002E-2</v>
      </c>
      <c r="M70" s="71">
        <v>2.0900000000013939E-2</v>
      </c>
      <c r="N70" s="72">
        <v>379097.66561199998</v>
      </c>
      <c r="O70" s="80">
        <v>111.63</v>
      </c>
      <c r="P70" s="117" t="s">
        <v>3357</v>
      </c>
      <c r="Q70" s="72">
        <v>423.186737349</v>
      </c>
      <c r="R70" s="73">
        <v>4.6674607597349115E-4</v>
      </c>
      <c r="S70" s="73">
        <f t="shared" si="0"/>
        <v>2.5067602816408775E-3</v>
      </c>
      <c r="T70" s="73">
        <f>Q70/'סכום נכסי הקרן'!$C$41</f>
        <v>4.5665013366556154E-4</v>
      </c>
    </row>
    <row r="71" spans="1:20">
      <c r="A71" s="69" t="s">
        <v>447</v>
      </c>
      <c r="B71" s="54" t="s">
        <v>448</v>
      </c>
      <c r="C71" s="70" t="s">
        <v>123</v>
      </c>
      <c r="D71" s="70" t="s">
        <v>29</v>
      </c>
      <c r="E71" s="54" t="s">
        <v>446</v>
      </c>
      <c r="F71" s="70" t="s">
        <v>131</v>
      </c>
      <c r="G71" s="54" t="s">
        <v>354</v>
      </c>
      <c r="H71" s="54" t="s">
        <v>312</v>
      </c>
      <c r="I71" s="117" t="s">
        <v>3357</v>
      </c>
      <c r="J71" s="72">
        <v>3.8400000000047938</v>
      </c>
      <c r="K71" s="70" t="s">
        <v>135</v>
      </c>
      <c r="L71" s="71">
        <v>2.2000000000000002E-2</v>
      </c>
      <c r="M71" s="71">
        <v>2.7900000000027431E-2</v>
      </c>
      <c r="N71" s="72">
        <v>314153.74533300003</v>
      </c>
      <c r="O71" s="80">
        <v>100.93</v>
      </c>
      <c r="P71" s="117" t="s">
        <v>3357</v>
      </c>
      <c r="Q71" s="72">
        <v>317.07537284700004</v>
      </c>
      <c r="R71" s="73">
        <v>6.1830750568398699E-4</v>
      </c>
      <c r="S71" s="73">
        <f t="shared" si="0"/>
        <v>1.8782061931299093E-3</v>
      </c>
      <c r="T71" s="73">
        <f>Q71/'סכום נכסי הקרן'!$C$41</f>
        <v>3.4214803682099012E-4</v>
      </c>
    </row>
    <row r="72" spans="1:20">
      <c r="A72" s="69" t="s">
        <v>449</v>
      </c>
      <c r="B72" s="54" t="s">
        <v>450</v>
      </c>
      <c r="C72" s="70" t="s">
        <v>123</v>
      </c>
      <c r="D72" s="70" t="s">
        <v>29</v>
      </c>
      <c r="E72" s="54" t="s">
        <v>451</v>
      </c>
      <c r="F72" s="70" t="s">
        <v>452</v>
      </c>
      <c r="G72" s="54" t="s">
        <v>453</v>
      </c>
      <c r="H72" s="54" t="s">
        <v>312</v>
      </c>
      <c r="I72" s="117" t="s">
        <v>3357</v>
      </c>
      <c r="J72" s="72">
        <v>5.9199999999995478</v>
      </c>
      <c r="K72" s="70" t="s">
        <v>135</v>
      </c>
      <c r="L72" s="71">
        <v>5.1500000000000004E-2</v>
      </c>
      <c r="M72" s="71">
        <v>2.9499999999996279E-2</v>
      </c>
      <c r="N72" s="72">
        <v>1845144.0995219999</v>
      </c>
      <c r="O72" s="80">
        <v>153</v>
      </c>
      <c r="P72" s="117" t="s">
        <v>3357</v>
      </c>
      <c r="Q72" s="72">
        <v>2823.0703231590001</v>
      </c>
      <c r="R72" s="73">
        <v>6.3538308985282949E-4</v>
      </c>
      <c r="S72" s="73">
        <f t="shared" si="0"/>
        <v>1.672254807110812E-2</v>
      </c>
      <c r="T72" s="73">
        <f>Q72/'סכום נכסי הקרן'!$C$41</f>
        <v>3.0463039756245419E-3</v>
      </c>
    </row>
    <row r="73" spans="1:20">
      <c r="A73" s="69" t="s">
        <v>454</v>
      </c>
      <c r="B73" s="54" t="s">
        <v>455</v>
      </c>
      <c r="C73" s="70" t="s">
        <v>123</v>
      </c>
      <c r="D73" s="70" t="s">
        <v>29</v>
      </c>
      <c r="E73" s="54" t="s">
        <v>456</v>
      </c>
      <c r="F73" s="70" t="s">
        <v>159</v>
      </c>
      <c r="G73" s="54" t="s">
        <v>457</v>
      </c>
      <c r="H73" s="54" t="s">
        <v>133</v>
      </c>
      <c r="I73" s="117" t="s">
        <v>3357</v>
      </c>
      <c r="J73" s="72">
        <v>1.4000000000285435</v>
      </c>
      <c r="K73" s="70" t="s">
        <v>135</v>
      </c>
      <c r="L73" s="71">
        <v>2.2000000000000002E-2</v>
      </c>
      <c r="M73" s="71">
        <v>1.7099999999686019E-2</v>
      </c>
      <c r="N73" s="72">
        <v>6223.3297510000002</v>
      </c>
      <c r="O73" s="80">
        <v>112.59</v>
      </c>
      <c r="P73" s="117" t="s">
        <v>3357</v>
      </c>
      <c r="Q73" s="72">
        <v>7.0068469819999999</v>
      </c>
      <c r="R73" s="73">
        <v>1.1764099752359447E-5</v>
      </c>
      <c r="S73" s="73">
        <f t="shared" si="0"/>
        <v>4.1505283988915537E-5</v>
      </c>
      <c r="T73" s="73">
        <f>Q73/'סכום נכסי הקרן'!$C$41</f>
        <v>7.5609118351591403E-6</v>
      </c>
    </row>
    <row r="74" spans="1:20">
      <c r="A74" s="69" t="s">
        <v>458</v>
      </c>
      <c r="B74" s="54" t="s">
        <v>459</v>
      </c>
      <c r="C74" s="70" t="s">
        <v>123</v>
      </c>
      <c r="D74" s="70" t="s">
        <v>29</v>
      </c>
      <c r="E74" s="54" t="s">
        <v>456</v>
      </c>
      <c r="F74" s="70" t="s">
        <v>159</v>
      </c>
      <c r="G74" s="54" t="s">
        <v>457</v>
      </c>
      <c r="H74" s="54" t="s">
        <v>133</v>
      </c>
      <c r="I74" s="117" t="s">
        <v>3357</v>
      </c>
      <c r="J74" s="72">
        <v>4.2400000001178615</v>
      </c>
      <c r="K74" s="70" t="s">
        <v>135</v>
      </c>
      <c r="L74" s="71">
        <v>1.7000000000000001E-2</v>
      </c>
      <c r="M74" s="71">
        <v>2.2299999999989474E-2</v>
      </c>
      <c r="N74" s="72">
        <v>8835.5709999999999</v>
      </c>
      <c r="O74" s="80">
        <v>107.55</v>
      </c>
      <c r="P74" s="117" t="s">
        <v>3357</v>
      </c>
      <c r="Q74" s="72">
        <v>9.5026567869999994</v>
      </c>
      <c r="R74" s="73">
        <v>6.961308341999937E-6</v>
      </c>
      <c r="S74" s="73">
        <f t="shared" ref="S74:S137" si="1">IFERROR(Q74/$Q$9,0)</f>
        <v>5.6289293830283139E-5</v>
      </c>
      <c r="T74" s="73">
        <f>Q74/'סכום נכסי הקרן'!$C$41</f>
        <v>1.0254077240570118E-5</v>
      </c>
    </row>
    <row r="75" spans="1:20">
      <c r="A75" s="69" t="s">
        <v>460</v>
      </c>
      <c r="B75" s="54" t="s">
        <v>461</v>
      </c>
      <c r="C75" s="70" t="s">
        <v>123</v>
      </c>
      <c r="D75" s="70" t="s">
        <v>29</v>
      </c>
      <c r="E75" s="54" t="s">
        <v>456</v>
      </c>
      <c r="F75" s="70" t="s">
        <v>159</v>
      </c>
      <c r="G75" s="54" t="s">
        <v>457</v>
      </c>
      <c r="H75" s="54" t="s">
        <v>133</v>
      </c>
      <c r="I75" s="117" t="s">
        <v>3357</v>
      </c>
      <c r="J75" s="72">
        <v>9.0999999999784134</v>
      </c>
      <c r="K75" s="70" t="s">
        <v>135</v>
      </c>
      <c r="L75" s="71">
        <v>5.7999999999999996E-3</v>
      </c>
      <c r="M75" s="71">
        <v>2.8099999999964917E-2</v>
      </c>
      <c r="N75" s="72">
        <v>166356.13078800001</v>
      </c>
      <c r="O75" s="80">
        <v>89.1</v>
      </c>
      <c r="P75" s="117" t="s">
        <v>3357</v>
      </c>
      <c r="Q75" s="72">
        <v>148.22331739199998</v>
      </c>
      <c r="R75" s="73">
        <v>3.4776128335176429E-4</v>
      </c>
      <c r="S75" s="73">
        <f t="shared" si="1"/>
        <v>8.7800559908589749E-4</v>
      </c>
      <c r="T75" s="73">
        <f>Q75/'סכום נכסי הקרן'!$C$41</f>
        <v>1.5994404296179365E-4</v>
      </c>
    </row>
    <row r="76" spans="1:20">
      <c r="A76" s="69" t="s">
        <v>462</v>
      </c>
      <c r="B76" s="54" t="s">
        <v>463</v>
      </c>
      <c r="C76" s="70" t="s">
        <v>123</v>
      </c>
      <c r="D76" s="70" t="s">
        <v>29</v>
      </c>
      <c r="E76" s="54" t="s">
        <v>361</v>
      </c>
      <c r="F76" s="70" t="s">
        <v>333</v>
      </c>
      <c r="G76" s="54" t="s">
        <v>457</v>
      </c>
      <c r="H76" s="54" t="s">
        <v>133</v>
      </c>
      <c r="I76" s="117" t="s">
        <v>3357</v>
      </c>
      <c r="J76" s="72">
        <v>1.9300000000012163</v>
      </c>
      <c r="K76" s="70" t="s">
        <v>135</v>
      </c>
      <c r="L76" s="71">
        <v>1.95E-2</v>
      </c>
      <c r="M76" s="71">
        <v>2.5100000000016297E-2</v>
      </c>
      <c r="N76" s="72">
        <v>391390.32137700001</v>
      </c>
      <c r="O76" s="80">
        <v>111.32</v>
      </c>
      <c r="P76" s="117" t="s">
        <v>3357</v>
      </c>
      <c r="Q76" s="72">
        <v>435.69570467900002</v>
      </c>
      <c r="R76" s="73">
        <v>7.7494383721365598E-4</v>
      </c>
      <c r="S76" s="73">
        <f t="shared" si="1"/>
        <v>2.5808575528919082E-3</v>
      </c>
      <c r="T76" s="73">
        <f>Q76/'סכום נכסי הקרן'!$C$41</f>
        <v>4.7014824478087237E-4</v>
      </c>
    </row>
    <row r="77" spans="1:20">
      <c r="A77" s="69" t="s">
        <v>464</v>
      </c>
      <c r="B77" s="54" t="s">
        <v>465</v>
      </c>
      <c r="C77" s="70" t="s">
        <v>123</v>
      </c>
      <c r="D77" s="70" t="s">
        <v>29</v>
      </c>
      <c r="E77" s="54" t="s">
        <v>361</v>
      </c>
      <c r="F77" s="70" t="s">
        <v>333</v>
      </c>
      <c r="G77" s="54" t="s">
        <v>457</v>
      </c>
      <c r="H77" s="54" t="s">
        <v>133</v>
      </c>
      <c r="I77" s="117" t="s">
        <v>3357</v>
      </c>
      <c r="J77" s="72">
        <v>4.8999999999940229</v>
      </c>
      <c r="K77" s="70" t="s">
        <v>135</v>
      </c>
      <c r="L77" s="71">
        <v>1.1699999999999999E-2</v>
      </c>
      <c r="M77" s="71">
        <v>3.3899999999994025E-2</v>
      </c>
      <c r="N77" s="72">
        <v>117086.43297000001</v>
      </c>
      <c r="O77" s="80">
        <v>100.03</v>
      </c>
      <c r="P77" s="117" t="s">
        <v>3357</v>
      </c>
      <c r="Q77" s="72">
        <v>117.12155931300001</v>
      </c>
      <c r="R77" s="73">
        <v>1.6231330970594682E-4</v>
      </c>
      <c r="S77" s="73">
        <f t="shared" si="1"/>
        <v>6.9377333242735286E-4</v>
      </c>
      <c r="T77" s="73">
        <f>Q77/'סכום נכסי הקרן'!$C$41</f>
        <v>1.2638292034018261E-4</v>
      </c>
    </row>
    <row r="78" spans="1:20">
      <c r="A78" s="69" t="s">
        <v>466</v>
      </c>
      <c r="B78" s="54" t="s">
        <v>467</v>
      </c>
      <c r="C78" s="70" t="s">
        <v>123</v>
      </c>
      <c r="D78" s="70" t="s">
        <v>29</v>
      </c>
      <c r="E78" s="54" t="s">
        <v>361</v>
      </c>
      <c r="F78" s="70" t="s">
        <v>333</v>
      </c>
      <c r="G78" s="54" t="s">
        <v>457</v>
      </c>
      <c r="H78" s="54" t="s">
        <v>133</v>
      </c>
      <c r="I78" s="117" t="s">
        <v>3357</v>
      </c>
      <c r="J78" s="72">
        <v>3.2500000000010845</v>
      </c>
      <c r="K78" s="70" t="s">
        <v>135</v>
      </c>
      <c r="L78" s="71">
        <v>3.3500000000000002E-2</v>
      </c>
      <c r="M78" s="71">
        <v>2.8100000000006505E-2</v>
      </c>
      <c r="N78" s="72">
        <v>403024.87147499999</v>
      </c>
      <c r="O78" s="80">
        <v>114.41</v>
      </c>
      <c r="P78" s="117" t="s">
        <v>3357</v>
      </c>
      <c r="Q78" s="72">
        <v>461.10076466999999</v>
      </c>
      <c r="R78" s="73">
        <v>6.0475232085265593E-4</v>
      </c>
      <c r="S78" s="73">
        <f t="shared" si="1"/>
        <v>2.7313452447725313E-3</v>
      </c>
      <c r="T78" s="73">
        <f>Q78/'סכום נכסי הקרן'!$C$41</f>
        <v>4.9756220419119358E-4</v>
      </c>
    </row>
    <row r="79" spans="1:20">
      <c r="A79" s="69" t="s">
        <v>468</v>
      </c>
      <c r="B79" s="54" t="s">
        <v>469</v>
      </c>
      <c r="C79" s="70" t="s">
        <v>123</v>
      </c>
      <c r="D79" s="70" t="s">
        <v>29</v>
      </c>
      <c r="E79" s="54" t="s">
        <v>361</v>
      </c>
      <c r="F79" s="70" t="s">
        <v>333</v>
      </c>
      <c r="G79" s="54" t="s">
        <v>457</v>
      </c>
      <c r="H79" s="54" t="s">
        <v>133</v>
      </c>
      <c r="I79" s="117" t="s">
        <v>3357</v>
      </c>
      <c r="J79" s="72">
        <v>4.9300000000004047</v>
      </c>
      <c r="K79" s="70" t="s">
        <v>135</v>
      </c>
      <c r="L79" s="71">
        <v>1.3300000000000001E-2</v>
      </c>
      <c r="M79" s="71">
        <v>3.3800000000006547E-2</v>
      </c>
      <c r="N79" s="72">
        <v>1783107.3641329997</v>
      </c>
      <c r="O79" s="80">
        <v>101.09</v>
      </c>
      <c r="P79" s="117" t="s">
        <v>3357</v>
      </c>
      <c r="Q79" s="72">
        <v>1802.5431519389999</v>
      </c>
      <c r="R79" s="73">
        <v>1.5015640961119998E-3</v>
      </c>
      <c r="S79" s="73">
        <f t="shared" si="1"/>
        <v>1.0677422472004415E-2</v>
      </c>
      <c r="T79" s="73">
        <f>Q79/'סכום נכסי הקרן'!$C$41</f>
        <v>1.9450788472892392E-3</v>
      </c>
    </row>
    <row r="80" spans="1:20">
      <c r="A80" s="69" t="s">
        <v>470</v>
      </c>
      <c r="B80" s="54" t="s">
        <v>471</v>
      </c>
      <c r="C80" s="70" t="s">
        <v>123</v>
      </c>
      <c r="D80" s="70" t="s">
        <v>29</v>
      </c>
      <c r="E80" s="54" t="s">
        <v>361</v>
      </c>
      <c r="F80" s="70" t="s">
        <v>333</v>
      </c>
      <c r="G80" s="54" t="s">
        <v>453</v>
      </c>
      <c r="H80" s="54" t="s">
        <v>312</v>
      </c>
      <c r="I80" s="117" t="s">
        <v>3357</v>
      </c>
      <c r="J80" s="72">
        <v>5.5999999999972747</v>
      </c>
      <c r="K80" s="70" t="s">
        <v>135</v>
      </c>
      <c r="L80" s="71">
        <v>1.8700000000000001E-2</v>
      </c>
      <c r="M80" s="71">
        <v>3.5199999999979872E-2</v>
      </c>
      <c r="N80" s="72">
        <v>973596.950236</v>
      </c>
      <c r="O80" s="80">
        <v>97.98</v>
      </c>
      <c r="P80" s="117" t="s">
        <v>3357</v>
      </c>
      <c r="Q80" s="72">
        <v>953.93028622099985</v>
      </c>
      <c r="R80" s="73">
        <v>1.7412247706023965E-3</v>
      </c>
      <c r="S80" s="73">
        <f t="shared" si="1"/>
        <v>5.6506368038208256E-3</v>
      </c>
      <c r="T80" s="73">
        <f>Q80/'סכום נכסי הקרן'!$C$41</f>
        <v>1.029362109595603E-3</v>
      </c>
    </row>
    <row r="81" spans="1:20">
      <c r="A81" s="69" t="s">
        <v>472</v>
      </c>
      <c r="B81" s="54" t="s">
        <v>473</v>
      </c>
      <c r="C81" s="70" t="s">
        <v>123</v>
      </c>
      <c r="D81" s="70" t="s">
        <v>29</v>
      </c>
      <c r="E81" s="54" t="s">
        <v>474</v>
      </c>
      <c r="F81" s="70" t="s">
        <v>304</v>
      </c>
      <c r="G81" s="54" t="s">
        <v>457</v>
      </c>
      <c r="H81" s="54" t="s">
        <v>133</v>
      </c>
      <c r="I81" s="117" t="s">
        <v>3357</v>
      </c>
      <c r="J81" s="72">
        <v>4.1399999999992669</v>
      </c>
      <c r="K81" s="70" t="s">
        <v>135</v>
      </c>
      <c r="L81" s="71">
        <v>1.09E-2</v>
      </c>
      <c r="M81" s="71">
        <v>3.4599999999998167E-2</v>
      </c>
      <c r="N81" s="72">
        <v>22.144681000000002</v>
      </c>
      <c r="O81" s="80">
        <v>4925250</v>
      </c>
      <c r="P81" s="117" t="s">
        <v>3357</v>
      </c>
      <c r="Q81" s="72">
        <v>1090.68092217</v>
      </c>
      <c r="R81" s="73">
        <v>1.2194879123299742E-3</v>
      </c>
      <c r="S81" s="73">
        <f t="shared" si="1"/>
        <v>6.4606836045157595E-3</v>
      </c>
      <c r="T81" s="73">
        <f>Q81/'סכום נכסי הקרן'!$C$41</f>
        <v>1.1769262714031164E-3</v>
      </c>
    </row>
    <row r="82" spans="1:20">
      <c r="A82" s="69" t="s">
        <v>475</v>
      </c>
      <c r="B82" s="54" t="s">
        <v>476</v>
      </c>
      <c r="C82" s="70" t="s">
        <v>123</v>
      </c>
      <c r="D82" s="70" t="s">
        <v>29</v>
      </c>
      <c r="E82" s="54" t="s">
        <v>474</v>
      </c>
      <c r="F82" s="70" t="s">
        <v>304</v>
      </c>
      <c r="G82" s="54" t="s">
        <v>457</v>
      </c>
      <c r="H82" s="54" t="s">
        <v>133</v>
      </c>
      <c r="I82" s="117" t="s">
        <v>3357</v>
      </c>
      <c r="J82" s="72">
        <v>4.7699999999991345</v>
      </c>
      <c r="K82" s="70" t="s">
        <v>135</v>
      </c>
      <c r="L82" s="71">
        <v>2.9900000000000003E-2</v>
      </c>
      <c r="M82" s="71">
        <v>3.4399999999999584E-2</v>
      </c>
      <c r="N82" s="72">
        <v>18.173081</v>
      </c>
      <c r="O82" s="80">
        <v>5209470</v>
      </c>
      <c r="P82" s="117" t="s">
        <v>3357</v>
      </c>
      <c r="Q82" s="72">
        <v>946.72122016599997</v>
      </c>
      <c r="R82" s="73">
        <v>1.1358175625E-3</v>
      </c>
      <c r="S82" s="73">
        <f t="shared" si="1"/>
        <v>5.6079336686337324E-3</v>
      </c>
      <c r="T82" s="73">
        <f>Q82/'סכום נכסי הקרן'!$C$41</f>
        <v>1.0215829882596131E-3</v>
      </c>
    </row>
    <row r="83" spans="1:20">
      <c r="A83" s="69" t="s">
        <v>477</v>
      </c>
      <c r="B83" s="54" t="s">
        <v>478</v>
      </c>
      <c r="C83" s="70" t="s">
        <v>123</v>
      </c>
      <c r="D83" s="70" t="s">
        <v>29</v>
      </c>
      <c r="E83" s="54" t="s">
        <v>474</v>
      </c>
      <c r="F83" s="70" t="s">
        <v>304</v>
      </c>
      <c r="G83" s="54" t="s">
        <v>457</v>
      </c>
      <c r="H83" s="54" t="s">
        <v>133</v>
      </c>
      <c r="I83" s="117" t="s">
        <v>3357</v>
      </c>
      <c r="J83" s="72">
        <v>2.4099999999942088</v>
      </c>
      <c r="K83" s="70" t="s">
        <v>135</v>
      </c>
      <c r="L83" s="71">
        <v>2.3199999999999998E-2</v>
      </c>
      <c r="M83" s="71">
        <v>2.54999999999489E-2</v>
      </c>
      <c r="N83" s="72">
        <v>2.6149100000000001</v>
      </c>
      <c r="O83" s="80">
        <v>5612952</v>
      </c>
      <c r="P83" s="117" t="s">
        <v>3357</v>
      </c>
      <c r="Q83" s="72">
        <v>146.77366438500002</v>
      </c>
      <c r="R83" s="73">
        <v>4.3581833333333335E-4</v>
      </c>
      <c r="S83" s="73">
        <f t="shared" si="1"/>
        <v>8.6941853276412877E-4</v>
      </c>
      <c r="T83" s="73">
        <f>Q83/'סכום נכסי הקרן'!$C$41</f>
        <v>1.5837975896848579E-4</v>
      </c>
    </row>
    <row r="84" spans="1:20">
      <c r="A84" s="69" t="s">
        <v>479</v>
      </c>
      <c r="B84" s="54" t="s">
        <v>480</v>
      </c>
      <c r="C84" s="70" t="s">
        <v>123</v>
      </c>
      <c r="D84" s="70" t="s">
        <v>29</v>
      </c>
      <c r="E84" s="54" t="s">
        <v>481</v>
      </c>
      <c r="F84" s="70" t="s">
        <v>304</v>
      </c>
      <c r="G84" s="54" t="s">
        <v>457</v>
      </c>
      <c r="H84" s="54" t="s">
        <v>133</v>
      </c>
      <c r="I84" s="117" t="s">
        <v>3357</v>
      </c>
      <c r="J84" s="72">
        <v>1.8100000000006922</v>
      </c>
      <c r="K84" s="70" t="s">
        <v>135</v>
      </c>
      <c r="L84" s="71">
        <v>1.46E-2</v>
      </c>
      <c r="M84" s="71">
        <v>2.4400000000004127E-2</v>
      </c>
      <c r="N84" s="72">
        <v>24.901824999999999</v>
      </c>
      <c r="O84" s="80">
        <v>5454999</v>
      </c>
      <c r="P84" s="117" t="s">
        <v>3357</v>
      </c>
      <c r="Q84" s="72">
        <v>1358.3943347259997</v>
      </c>
      <c r="R84" s="73">
        <v>9.3499887357789203E-4</v>
      </c>
      <c r="S84" s="73">
        <f t="shared" si="1"/>
        <v>8.0464926345007216E-3</v>
      </c>
      <c r="T84" s="73">
        <f>Q84/'סכום נכסי הקרן'!$C$41</f>
        <v>1.4658090619971437E-3</v>
      </c>
    </row>
    <row r="85" spans="1:20">
      <c r="A85" s="69" t="s">
        <v>482</v>
      </c>
      <c r="B85" s="54" t="s">
        <v>483</v>
      </c>
      <c r="C85" s="70" t="s">
        <v>123</v>
      </c>
      <c r="D85" s="70" t="s">
        <v>29</v>
      </c>
      <c r="E85" s="54" t="s">
        <v>481</v>
      </c>
      <c r="F85" s="70" t="s">
        <v>304</v>
      </c>
      <c r="G85" s="54" t="s">
        <v>457</v>
      </c>
      <c r="H85" s="54" t="s">
        <v>133</v>
      </c>
      <c r="I85" s="117" t="s">
        <v>3357</v>
      </c>
      <c r="J85" s="72">
        <v>2.4299999999989077</v>
      </c>
      <c r="K85" s="70" t="s">
        <v>135</v>
      </c>
      <c r="L85" s="71">
        <v>2.4199999999999999E-2</v>
      </c>
      <c r="M85" s="71">
        <v>2.8599999999992066E-2</v>
      </c>
      <c r="N85" s="72">
        <v>25.738814999999999</v>
      </c>
      <c r="O85" s="80">
        <v>5585000</v>
      </c>
      <c r="P85" s="117" t="s">
        <v>3357</v>
      </c>
      <c r="Q85" s="72">
        <v>1437.5128631990001</v>
      </c>
      <c r="R85" s="73">
        <v>8.499146413947959E-4</v>
      </c>
      <c r="S85" s="73">
        <f t="shared" si="1"/>
        <v>8.5151537885822769E-3</v>
      </c>
      <c r="T85" s="73">
        <f>Q85/'סכום נכסי הקרן'!$C$41</f>
        <v>1.5511838703593972E-3</v>
      </c>
    </row>
    <row r="86" spans="1:20">
      <c r="A86" s="69" t="s">
        <v>484</v>
      </c>
      <c r="B86" s="54" t="s">
        <v>485</v>
      </c>
      <c r="C86" s="70" t="s">
        <v>123</v>
      </c>
      <c r="D86" s="70" t="s">
        <v>29</v>
      </c>
      <c r="E86" s="54" t="s">
        <v>481</v>
      </c>
      <c r="F86" s="70" t="s">
        <v>304</v>
      </c>
      <c r="G86" s="54" t="s">
        <v>457</v>
      </c>
      <c r="H86" s="54" t="s">
        <v>133</v>
      </c>
      <c r="I86" s="117" t="s">
        <v>3357</v>
      </c>
      <c r="J86" s="72">
        <v>3.8200000000019192</v>
      </c>
      <c r="K86" s="70" t="s">
        <v>135</v>
      </c>
      <c r="L86" s="71">
        <v>2E-3</v>
      </c>
      <c r="M86" s="71">
        <v>3.0600000000020264E-2</v>
      </c>
      <c r="N86" s="72">
        <v>15.366702</v>
      </c>
      <c r="O86" s="80">
        <v>4882000</v>
      </c>
      <c r="P86" s="117" t="s">
        <v>3357</v>
      </c>
      <c r="Q86" s="72">
        <v>750.20239415800006</v>
      </c>
      <c r="R86" s="73">
        <v>1.340664979933694E-3</v>
      </c>
      <c r="S86" s="73">
        <f t="shared" si="1"/>
        <v>4.4438480672806769E-3</v>
      </c>
      <c r="T86" s="73">
        <f>Q86/'סכום נכסי הקרן'!$C$41</f>
        <v>8.0952448017280608E-4</v>
      </c>
    </row>
    <row r="87" spans="1:20">
      <c r="A87" s="69" t="s">
        <v>486</v>
      </c>
      <c r="B87" s="54" t="s">
        <v>487</v>
      </c>
      <c r="C87" s="70" t="s">
        <v>123</v>
      </c>
      <c r="D87" s="70" t="s">
        <v>29</v>
      </c>
      <c r="E87" s="54" t="s">
        <v>481</v>
      </c>
      <c r="F87" s="70" t="s">
        <v>304</v>
      </c>
      <c r="G87" s="54" t="s">
        <v>457</v>
      </c>
      <c r="H87" s="54" t="s">
        <v>133</v>
      </c>
      <c r="I87" s="117" t="s">
        <v>3357</v>
      </c>
      <c r="J87" s="72">
        <v>4.6199999999996466</v>
      </c>
      <c r="K87" s="70" t="s">
        <v>135</v>
      </c>
      <c r="L87" s="71">
        <v>3.1699999999999999E-2</v>
      </c>
      <c r="M87" s="71">
        <v>3.3200000000002977E-2</v>
      </c>
      <c r="N87" s="72">
        <v>20.853636999999999</v>
      </c>
      <c r="O87" s="80">
        <v>5151111</v>
      </c>
      <c r="P87" s="117" t="s">
        <v>3357</v>
      </c>
      <c r="Q87" s="72">
        <v>1074.193980299</v>
      </c>
      <c r="R87" s="73">
        <v>1.2346735938425103E-3</v>
      </c>
      <c r="S87" s="73">
        <f t="shared" si="1"/>
        <v>6.3630226728267287E-3</v>
      </c>
      <c r="T87" s="73">
        <f>Q87/'סכום נכסי הקרן'!$C$41</f>
        <v>1.1591356283024098E-3</v>
      </c>
    </row>
    <row r="88" spans="1:20">
      <c r="A88" s="69" t="s">
        <v>488</v>
      </c>
      <c r="B88" s="54" t="s">
        <v>489</v>
      </c>
      <c r="C88" s="70" t="s">
        <v>123</v>
      </c>
      <c r="D88" s="70" t="s">
        <v>29</v>
      </c>
      <c r="E88" s="54" t="s">
        <v>490</v>
      </c>
      <c r="F88" s="70" t="s">
        <v>376</v>
      </c>
      <c r="G88" s="54" t="s">
        <v>453</v>
      </c>
      <c r="H88" s="54" t="s">
        <v>312</v>
      </c>
      <c r="I88" s="117" t="s">
        <v>3357</v>
      </c>
      <c r="J88" s="72">
        <v>0.40999999999944836</v>
      </c>
      <c r="K88" s="70" t="s">
        <v>135</v>
      </c>
      <c r="L88" s="71">
        <v>3.85E-2</v>
      </c>
      <c r="M88" s="71">
        <v>3.4399999999958471E-2</v>
      </c>
      <c r="N88" s="72">
        <v>266518.92493699997</v>
      </c>
      <c r="O88" s="80">
        <v>115.64</v>
      </c>
      <c r="P88" s="117" t="s">
        <v>3357</v>
      </c>
      <c r="Q88" s="72">
        <v>308.202484637</v>
      </c>
      <c r="R88" s="73">
        <v>1.0660756997479999E-3</v>
      </c>
      <c r="S88" s="73">
        <f t="shared" si="1"/>
        <v>1.8256473537683518E-3</v>
      </c>
      <c r="T88" s="73">
        <f>Q88/'סכום נכסי הקרן'!$C$41</f>
        <v>3.3257352696636157E-4</v>
      </c>
    </row>
    <row r="89" spans="1:20">
      <c r="A89" s="69" t="s">
        <v>491</v>
      </c>
      <c r="B89" s="54" t="s">
        <v>492</v>
      </c>
      <c r="C89" s="70" t="s">
        <v>123</v>
      </c>
      <c r="D89" s="70" t="s">
        <v>29</v>
      </c>
      <c r="E89" s="54" t="s">
        <v>379</v>
      </c>
      <c r="F89" s="70" t="s">
        <v>333</v>
      </c>
      <c r="G89" s="54" t="s">
        <v>457</v>
      </c>
      <c r="H89" s="54" t="s">
        <v>133</v>
      </c>
      <c r="I89" s="117" t="s">
        <v>3357</v>
      </c>
      <c r="J89" s="72">
        <v>3.9000000000016026</v>
      </c>
      <c r="K89" s="70" t="s">
        <v>135</v>
      </c>
      <c r="L89" s="71">
        <v>2.4E-2</v>
      </c>
      <c r="M89" s="71">
        <v>2.5600000000012821E-2</v>
      </c>
      <c r="N89" s="72">
        <v>829057.15085199999</v>
      </c>
      <c r="O89" s="80">
        <v>112.91</v>
      </c>
      <c r="P89" s="117" t="s">
        <v>3357</v>
      </c>
      <c r="Q89" s="72">
        <v>936.08842075500002</v>
      </c>
      <c r="R89" s="73">
        <v>7.6924760494056664E-4</v>
      </c>
      <c r="S89" s="73">
        <f t="shared" si="1"/>
        <v>5.5449499385359534E-3</v>
      </c>
      <c r="T89" s="73">
        <f>Q89/'סכום נכסי הקרן'!$C$41</f>
        <v>1.0101094026205907E-3</v>
      </c>
    </row>
    <row r="90" spans="1:20">
      <c r="A90" s="69" t="s">
        <v>493</v>
      </c>
      <c r="B90" s="54" t="s">
        <v>494</v>
      </c>
      <c r="C90" s="70" t="s">
        <v>123</v>
      </c>
      <c r="D90" s="70" t="s">
        <v>29</v>
      </c>
      <c r="E90" s="54" t="s">
        <v>379</v>
      </c>
      <c r="F90" s="70" t="s">
        <v>333</v>
      </c>
      <c r="G90" s="54" t="s">
        <v>457</v>
      </c>
      <c r="H90" s="54" t="s">
        <v>133</v>
      </c>
      <c r="I90" s="117" t="s">
        <v>3357</v>
      </c>
      <c r="J90" s="72">
        <v>6.0599999999984089</v>
      </c>
      <c r="K90" s="70" t="s">
        <v>135</v>
      </c>
      <c r="L90" s="71">
        <v>1.4999999999999999E-2</v>
      </c>
      <c r="M90" s="71">
        <v>3.0799999999978796E-2</v>
      </c>
      <c r="N90" s="72">
        <v>499505.16114500002</v>
      </c>
      <c r="O90" s="80">
        <v>98.18</v>
      </c>
      <c r="P90" s="117" t="s">
        <v>3357</v>
      </c>
      <c r="Q90" s="72">
        <v>490.414187363</v>
      </c>
      <c r="R90" s="73">
        <v>1.9081403641244285E-3</v>
      </c>
      <c r="S90" s="73">
        <f t="shared" si="1"/>
        <v>2.90498424911865E-3</v>
      </c>
      <c r="T90" s="73">
        <f>Q90/'סכום נכסי הקרן'!$C$41</f>
        <v>5.2919357920735858E-4</v>
      </c>
    </row>
    <row r="91" spans="1:20">
      <c r="A91" s="69" t="s">
        <v>495</v>
      </c>
      <c r="B91" s="54" t="s">
        <v>496</v>
      </c>
      <c r="C91" s="70" t="s">
        <v>123</v>
      </c>
      <c r="D91" s="70" t="s">
        <v>29</v>
      </c>
      <c r="E91" s="54" t="s">
        <v>497</v>
      </c>
      <c r="F91" s="70" t="s">
        <v>376</v>
      </c>
      <c r="G91" s="54" t="s">
        <v>457</v>
      </c>
      <c r="H91" s="54" t="s">
        <v>133</v>
      </c>
      <c r="I91" s="117" t="s">
        <v>3357</v>
      </c>
      <c r="J91" s="72">
        <v>1.5400000000009653</v>
      </c>
      <c r="K91" s="70" t="s">
        <v>135</v>
      </c>
      <c r="L91" s="71">
        <v>2.4799999999999999E-2</v>
      </c>
      <c r="M91" s="71">
        <v>1.8300000000005902E-2</v>
      </c>
      <c r="N91" s="72">
        <v>327352.40098899999</v>
      </c>
      <c r="O91" s="80">
        <v>113.92</v>
      </c>
      <c r="P91" s="117" t="s">
        <v>3357</v>
      </c>
      <c r="Q91" s="72">
        <v>372.91986246600004</v>
      </c>
      <c r="R91" s="73">
        <v>7.7299423803199108E-4</v>
      </c>
      <c r="S91" s="73">
        <f t="shared" si="1"/>
        <v>2.2090028277370272E-3</v>
      </c>
      <c r="T91" s="73">
        <f>Q91/'סכום נכסי הקרן'!$C$41</f>
        <v>4.0240841692824891E-4</v>
      </c>
    </row>
    <row r="92" spans="1:20">
      <c r="A92" s="69" t="s">
        <v>498</v>
      </c>
      <c r="B92" s="54" t="s">
        <v>499</v>
      </c>
      <c r="C92" s="70" t="s">
        <v>123</v>
      </c>
      <c r="D92" s="70" t="s">
        <v>29</v>
      </c>
      <c r="E92" s="54" t="s">
        <v>500</v>
      </c>
      <c r="F92" s="70" t="s">
        <v>333</v>
      </c>
      <c r="G92" s="54" t="s">
        <v>453</v>
      </c>
      <c r="H92" s="54" t="s">
        <v>312</v>
      </c>
      <c r="I92" s="117" t="s">
        <v>3357</v>
      </c>
      <c r="J92" s="72">
        <v>1.9899999999990572</v>
      </c>
      <c r="K92" s="70" t="s">
        <v>135</v>
      </c>
      <c r="L92" s="71">
        <v>1.3999999999999999E-2</v>
      </c>
      <c r="M92" s="71">
        <v>2.6099999999990572E-2</v>
      </c>
      <c r="N92" s="72">
        <v>483321.96464399999</v>
      </c>
      <c r="O92" s="80">
        <v>109.74</v>
      </c>
      <c r="P92" s="117" t="s">
        <v>3357</v>
      </c>
      <c r="Q92" s="72">
        <v>530.39750285000002</v>
      </c>
      <c r="R92" s="73">
        <v>4.7920083744199882E-4</v>
      </c>
      <c r="S92" s="73">
        <f t="shared" si="1"/>
        <v>3.1418267074125881E-3</v>
      </c>
      <c r="T92" s="73">
        <f>Q92/'סכום נכסי הקרן'!$C$41</f>
        <v>5.723385663964852E-4</v>
      </c>
    </row>
    <row r="93" spans="1:20">
      <c r="A93" s="69" t="s">
        <v>501</v>
      </c>
      <c r="B93" s="54" t="s">
        <v>502</v>
      </c>
      <c r="C93" s="70" t="s">
        <v>123</v>
      </c>
      <c r="D93" s="70" t="s">
        <v>29</v>
      </c>
      <c r="E93" s="54" t="s">
        <v>303</v>
      </c>
      <c r="F93" s="70" t="s">
        <v>304</v>
      </c>
      <c r="G93" s="54" t="s">
        <v>457</v>
      </c>
      <c r="H93" s="54" t="s">
        <v>133</v>
      </c>
      <c r="I93" s="117" t="s">
        <v>3357</v>
      </c>
      <c r="J93" s="72">
        <v>2.4199999999997224</v>
      </c>
      <c r="K93" s="70" t="s">
        <v>135</v>
      </c>
      <c r="L93" s="71">
        <v>1.89E-2</v>
      </c>
      <c r="M93" s="71">
        <v>2.759999999999168E-2</v>
      </c>
      <c r="N93" s="72">
        <v>10.470583</v>
      </c>
      <c r="O93" s="80">
        <v>5510000</v>
      </c>
      <c r="P93" s="117" t="s">
        <v>3357</v>
      </c>
      <c r="Q93" s="72">
        <v>576.92910319800001</v>
      </c>
      <c r="R93" s="73">
        <v>1.308822875E-3</v>
      </c>
      <c r="S93" s="73">
        <f t="shared" si="1"/>
        <v>3.4174581421882902E-3</v>
      </c>
      <c r="T93" s="73">
        <f>Q93/'סכום נכסי הקרן'!$C$41</f>
        <v>6.2254964260292835E-4</v>
      </c>
    </row>
    <row r="94" spans="1:20">
      <c r="A94" s="69" t="s">
        <v>503</v>
      </c>
      <c r="B94" s="54" t="s">
        <v>504</v>
      </c>
      <c r="C94" s="70" t="s">
        <v>123</v>
      </c>
      <c r="D94" s="70" t="s">
        <v>29</v>
      </c>
      <c r="E94" s="54" t="s">
        <v>303</v>
      </c>
      <c r="F94" s="70" t="s">
        <v>304</v>
      </c>
      <c r="G94" s="54" t="s">
        <v>457</v>
      </c>
      <c r="H94" s="54" t="s">
        <v>133</v>
      </c>
      <c r="I94" s="117" t="s">
        <v>3357</v>
      </c>
      <c r="J94" s="72">
        <v>4.1300000000005213</v>
      </c>
      <c r="K94" s="70" t="s">
        <v>135</v>
      </c>
      <c r="L94" s="71">
        <v>3.3099999999999997E-2</v>
      </c>
      <c r="M94" s="71">
        <v>3.6000000000007262E-2</v>
      </c>
      <c r="N94" s="72">
        <v>15.859049000000001</v>
      </c>
      <c r="O94" s="80">
        <v>5205991</v>
      </c>
      <c r="P94" s="117" t="s">
        <v>3357</v>
      </c>
      <c r="Q94" s="72">
        <v>825.62061708899989</v>
      </c>
      <c r="R94" s="73">
        <v>1.1304475728847387E-3</v>
      </c>
      <c r="S94" s="73">
        <f t="shared" si="1"/>
        <v>4.8905903421914672E-3</v>
      </c>
      <c r="T94" s="73">
        <f>Q94/'סכום נכסי הקרן'!$C$41</f>
        <v>8.9090638216246575E-4</v>
      </c>
    </row>
    <row r="95" spans="1:20">
      <c r="A95" s="69" t="s">
        <v>505</v>
      </c>
      <c r="B95" s="54" t="s">
        <v>506</v>
      </c>
      <c r="C95" s="70" t="s">
        <v>123</v>
      </c>
      <c r="D95" s="70" t="s">
        <v>29</v>
      </c>
      <c r="E95" s="54" t="s">
        <v>303</v>
      </c>
      <c r="F95" s="70" t="s">
        <v>304</v>
      </c>
      <c r="G95" s="54" t="s">
        <v>457</v>
      </c>
      <c r="H95" s="54" t="s">
        <v>133</v>
      </c>
      <c r="I95" s="117" t="s">
        <v>3357</v>
      </c>
      <c r="J95" s="72">
        <v>5.0899999999989651</v>
      </c>
      <c r="K95" s="70" t="s">
        <v>135</v>
      </c>
      <c r="L95" s="71">
        <v>3.3599999999999998E-2</v>
      </c>
      <c r="M95" s="71">
        <v>3.369999999999717E-2</v>
      </c>
      <c r="N95" s="72">
        <v>10.618287</v>
      </c>
      <c r="O95" s="80">
        <v>4999400</v>
      </c>
      <c r="P95" s="117" t="s">
        <v>3357</v>
      </c>
      <c r="Q95" s="72">
        <v>530.85065979499996</v>
      </c>
      <c r="R95" s="73">
        <v>9.5763771645021654E-4</v>
      </c>
      <c r="S95" s="73">
        <f t="shared" si="1"/>
        <v>3.1445109971854472E-3</v>
      </c>
      <c r="T95" s="73">
        <f>Q95/'סכום נכסי הקרן'!$C$41</f>
        <v>5.728275566252481E-4</v>
      </c>
    </row>
    <row r="96" spans="1:20">
      <c r="A96" s="69" t="s">
        <v>507</v>
      </c>
      <c r="B96" s="54" t="s">
        <v>508</v>
      </c>
      <c r="C96" s="70" t="s">
        <v>123</v>
      </c>
      <c r="D96" s="70" t="s">
        <v>29</v>
      </c>
      <c r="E96" s="54" t="s">
        <v>303</v>
      </c>
      <c r="F96" s="70" t="s">
        <v>304</v>
      </c>
      <c r="G96" s="54" t="s">
        <v>457</v>
      </c>
      <c r="H96" s="54" t="s">
        <v>133</v>
      </c>
      <c r="I96" s="117" t="s">
        <v>3357</v>
      </c>
      <c r="J96" s="72">
        <v>0.98000000000016918</v>
      </c>
      <c r="K96" s="70" t="s">
        <v>135</v>
      </c>
      <c r="L96" s="71">
        <v>1.89E-2</v>
      </c>
      <c r="M96" s="71">
        <v>2.1799999999996853E-2</v>
      </c>
      <c r="N96" s="72">
        <v>15.109586999999999</v>
      </c>
      <c r="O96" s="80">
        <v>5475488</v>
      </c>
      <c r="P96" s="117" t="s">
        <v>3357</v>
      </c>
      <c r="Q96" s="72">
        <v>827.32363825699997</v>
      </c>
      <c r="R96" s="73">
        <v>6.9316391412056148E-4</v>
      </c>
      <c r="S96" s="73">
        <f t="shared" si="1"/>
        <v>4.9006782429831591E-3</v>
      </c>
      <c r="T96" s="73">
        <f>Q96/'סכום נכסי הקרן'!$C$41</f>
        <v>8.9274406934726329E-4</v>
      </c>
    </row>
    <row r="97" spans="1:20">
      <c r="A97" s="69" t="s">
        <v>509</v>
      </c>
      <c r="B97" s="54" t="s">
        <v>510</v>
      </c>
      <c r="C97" s="70" t="s">
        <v>123</v>
      </c>
      <c r="D97" s="70" t="s">
        <v>29</v>
      </c>
      <c r="E97" s="54" t="s">
        <v>511</v>
      </c>
      <c r="F97" s="70" t="s">
        <v>333</v>
      </c>
      <c r="G97" s="54" t="s">
        <v>457</v>
      </c>
      <c r="H97" s="54" t="s">
        <v>133</v>
      </c>
      <c r="I97" s="117" t="s">
        <v>3357</v>
      </c>
      <c r="J97" s="72">
        <v>0.52000000000276791</v>
      </c>
      <c r="K97" s="70" t="s">
        <v>135</v>
      </c>
      <c r="L97" s="71">
        <v>2.75E-2</v>
      </c>
      <c r="M97" s="71">
        <v>3.1800000000076122E-2</v>
      </c>
      <c r="N97" s="72">
        <v>76138.987838999994</v>
      </c>
      <c r="O97" s="80">
        <v>113.88</v>
      </c>
      <c r="P97" s="117" t="s">
        <v>3357</v>
      </c>
      <c r="Q97" s="72">
        <v>86.707085313000007</v>
      </c>
      <c r="R97" s="73">
        <v>2.7538449792745631E-4</v>
      </c>
      <c r="S97" s="73">
        <f t="shared" si="1"/>
        <v>5.1361221516785119E-4</v>
      </c>
      <c r="T97" s="73">
        <f>Q97/'סכום נכסי הקרן'!$C$41</f>
        <v>9.3563428631930553E-5</v>
      </c>
    </row>
    <row r="98" spans="1:20">
      <c r="A98" s="69" t="s">
        <v>512</v>
      </c>
      <c r="B98" s="54" t="s">
        <v>513</v>
      </c>
      <c r="C98" s="70" t="s">
        <v>123</v>
      </c>
      <c r="D98" s="70" t="s">
        <v>29</v>
      </c>
      <c r="E98" s="54" t="s">
        <v>511</v>
      </c>
      <c r="F98" s="70" t="s">
        <v>333</v>
      </c>
      <c r="G98" s="54" t="s">
        <v>457</v>
      </c>
      <c r="H98" s="54" t="s">
        <v>133</v>
      </c>
      <c r="I98" s="117" t="s">
        <v>3357</v>
      </c>
      <c r="J98" s="72">
        <v>3.6300000000021155</v>
      </c>
      <c r="K98" s="70" t="s">
        <v>135</v>
      </c>
      <c r="L98" s="71">
        <v>1.9599999999999999E-2</v>
      </c>
      <c r="M98" s="71">
        <v>2.6500000000025642E-2</v>
      </c>
      <c r="N98" s="72">
        <v>568134.58080899995</v>
      </c>
      <c r="O98" s="80">
        <v>109.84</v>
      </c>
      <c r="P98" s="117" t="s">
        <v>3357</v>
      </c>
      <c r="Q98" s="72">
        <v>624.03901173599991</v>
      </c>
      <c r="R98" s="73">
        <v>5.4054435734473757E-4</v>
      </c>
      <c r="S98" s="73">
        <f t="shared" si="1"/>
        <v>3.6965152041713118E-3</v>
      </c>
      <c r="T98" s="73">
        <f>Q98/'סכום נכסי הקרן'!$C$41</f>
        <v>6.7338475658975587E-4</v>
      </c>
    </row>
    <row r="99" spans="1:20">
      <c r="A99" s="69" t="s">
        <v>514</v>
      </c>
      <c r="B99" s="54" t="s">
        <v>515</v>
      </c>
      <c r="C99" s="70" t="s">
        <v>123</v>
      </c>
      <c r="D99" s="70" t="s">
        <v>29</v>
      </c>
      <c r="E99" s="54" t="s">
        <v>511</v>
      </c>
      <c r="F99" s="70" t="s">
        <v>333</v>
      </c>
      <c r="G99" s="54" t="s">
        <v>457</v>
      </c>
      <c r="H99" s="54" t="s">
        <v>133</v>
      </c>
      <c r="I99" s="117" t="s">
        <v>3357</v>
      </c>
      <c r="J99" s="72">
        <v>5.8300000000009993</v>
      </c>
      <c r="K99" s="70" t="s">
        <v>135</v>
      </c>
      <c r="L99" s="71">
        <v>1.5800000000000002E-2</v>
      </c>
      <c r="M99" s="71">
        <v>3.0600000000006563E-2</v>
      </c>
      <c r="N99" s="72">
        <v>1304157.762909</v>
      </c>
      <c r="O99" s="80">
        <v>102.86</v>
      </c>
      <c r="P99" s="117" t="s">
        <v>3357</v>
      </c>
      <c r="Q99" s="72">
        <v>1341.456620402</v>
      </c>
      <c r="R99" s="73">
        <v>1.0983770360865717E-3</v>
      </c>
      <c r="S99" s="73">
        <f t="shared" si="1"/>
        <v>7.9461615376540673E-3</v>
      </c>
      <c r="T99" s="73">
        <f>Q99/'סכום נכסי הקרן'!$C$41</f>
        <v>1.4475320017128446E-3</v>
      </c>
    </row>
    <row r="100" spans="1:20">
      <c r="A100" s="69" t="s">
        <v>516</v>
      </c>
      <c r="B100" s="54" t="s">
        <v>517</v>
      </c>
      <c r="C100" s="70" t="s">
        <v>123</v>
      </c>
      <c r="D100" s="70" t="s">
        <v>29</v>
      </c>
      <c r="E100" s="54" t="s">
        <v>518</v>
      </c>
      <c r="F100" s="70" t="s">
        <v>376</v>
      </c>
      <c r="G100" s="54" t="s">
        <v>457</v>
      </c>
      <c r="H100" s="54" t="s">
        <v>133</v>
      </c>
      <c r="I100" s="117" t="s">
        <v>3357</v>
      </c>
      <c r="J100" s="72">
        <v>2.7500000000078932</v>
      </c>
      <c r="K100" s="70" t="s">
        <v>135</v>
      </c>
      <c r="L100" s="71">
        <v>2.2499999999999999E-2</v>
      </c>
      <c r="M100" s="71">
        <v>2.0600000000069466E-2</v>
      </c>
      <c r="N100" s="72">
        <v>166838.01399499999</v>
      </c>
      <c r="O100" s="80">
        <v>113.9</v>
      </c>
      <c r="P100" s="117" t="s">
        <v>3357</v>
      </c>
      <c r="Q100" s="72">
        <v>190.02850667800001</v>
      </c>
      <c r="R100" s="73">
        <v>4.0780111005643907E-4</v>
      </c>
      <c r="S100" s="73">
        <f t="shared" si="1"/>
        <v>1.125639985562899E-3</v>
      </c>
      <c r="T100" s="73">
        <f>Q100/'סכום נכסי הקרן'!$C$41</f>
        <v>2.0505496821185014E-4</v>
      </c>
    </row>
    <row r="101" spans="1:20">
      <c r="A101" s="69" t="s">
        <v>519</v>
      </c>
      <c r="B101" s="54" t="s">
        <v>520</v>
      </c>
      <c r="C101" s="70" t="s">
        <v>123</v>
      </c>
      <c r="D101" s="70" t="s">
        <v>29</v>
      </c>
      <c r="E101" s="54" t="s">
        <v>434</v>
      </c>
      <c r="F101" s="70" t="s">
        <v>333</v>
      </c>
      <c r="G101" s="54" t="s">
        <v>453</v>
      </c>
      <c r="H101" s="54" t="s">
        <v>312</v>
      </c>
      <c r="I101" s="117" t="s">
        <v>3357</v>
      </c>
      <c r="J101" s="72">
        <v>1.9399999999996014</v>
      </c>
      <c r="K101" s="70" t="s">
        <v>135</v>
      </c>
      <c r="L101" s="71">
        <v>2.1499999999999998E-2</v>
      </c>
      <c r="M101" s="71">
        <v>2.6999999999992527E-2</v>
      </c>
      <c r="N101" s="72">
        <v>1432491.3398519999</v>
      </c>
      <c r="O101" s="80">
        <v>112.03</v>
      </c>
      <c r="P101" s="117" t="s">
        <v>3357</v>
      </c>
      <c r="Q101" s="72">
        <v>1604.820011456</v>
      </c>
      <c r="R101" s="73">
        <v>7.3037879169685072E-4</v>
      </c>
      <c r="S101" s="73">
        <f t="shared" si="1"/>
        <v>9.5062030750332673E-3</v>
      </c>
      <c r="T101" s="73">
        <f>Q101/'סכום נכסי הקרן'!$C$41</f>
        <v>1.7317207938305019E-3</v>
      </c>
    </row>
    <row r="102" spans="1:20">
      <c r="A102" s="69" t="s">
        <v>521</v>
      </c>
      <c r="B102" s="54" t="s">
        <v>522</v>
      </c>
      <c r="C102" s="70" t="s">
        <v>123</v>
      </c>
      <c r="D102" s="70" t="s">
        <v>29</v>
      </c>
      <c r="E102" s="54" t="s">
        <v>434</v>
      </c>
      <c r="F102" s="70" t="s">
        <v>333</v>
      </c>
      <c r="G102" s="54" t="s">
        <v>453</v>
      </c>
      <c r="H102" s="54" t="s">
        <v>312</v>
      </c>
      <c r="I102" s="117" t="s">
        <v>3357</v>
      </c>
      <c r="J102" s="72">
        <v>7.0000000000034452</v>
      </c>
      <c r="K102" s="70" t="s">
        <v>135</v>
      </c>
      <c r="L102" s="71">
        <v>1.15E-2</v>
      </c>
      <c r="M102" s="71">
        <v>3.5000000000017226E-2</v>
      </c>
      <c r="N102" s="72">
        <v>920642.79209799995</v>
      </c>
      <c r="O102" s="80">
        <v>94.63</v>
      </c>
      <c r="P102" s="117" t="s">
        <v>3357</v>
      </c>
      <c r="Q102" s="72">
        <v>871.204273113</v>
      </c>
      <c r="R102" s="73">
        <v>2.0024330891102752E-3</v>
      </c>
      <c r="S102" s="73">
        <f t="shared" si="1"/>
        <v>5.1606065982035447E-3</v>
      </c>
      <c r="T102" s="73">
        <f>Q102/'סכום נכסי הקרן'!$C$41</f>
        <v>9.4009455556015413E-4</v>
      </c>
    </row>
    <row r="103" spans="1:20">
      <c r="A103" s="69" t="s">
        <v>523</v>
      </c>
      <c r="B103" s="54" t="s">
        <v>524</v>
      </c>
      <c r="C103" s="70" t="s">
        <v>123</v>
      </c>
      <c r="D103" s="70" t="s">
        <v>29</v>
      </c>
      <c r="E103" s="54" t="s">
        <v>525</v>
      </c>
      <c r="F103" s="70" t="s">
        <v>131</v>
      </c>
      <c r="G103" s="54" t="s">
        <v>526</v>
      </c>
      <c r="H103" s="54" t="s">
        <v>312</v>
      </c>
      <c r="I103" s="117" t="s">
        <v>3357</v>
      </c>
      <c r="J103" s="72">
        <v>1.5099999999941232</v>
      </c>
      <c r="K103" s="70" t="s">
        <v>135</v>
      </c>
      <c r="L103" s="71">
        <v>1.8500000000000003E-2</v>
      </c>
      <c r="M103" s="71">
        <v>2.9700000000003456E-2</v>
      </c>
      <c r="N103" s="72">
        <v>80081.870234000002</v>
      </c>
      <c r="O103" s="80">
        <v>108.37</v>
      </c>
      <c r="P103" s="117" t="s">
        <v>3357</v>
      </c>
      <c r="Q103" s="72">
        <v>86.78472480100001</v>
      </c>
      <c r="R103" s="73">
        <v>1.1130082509330243E-4</v>
      </c>
      <c r="S103" s="73">
        <f t="shared" si="1"/>
        <v>5.140721151780087E-4</v>
      </c>
      <c r="T103" s="73">
        <f>Q103/'סכום נכסי הקרן'!$C$41</f>
        <v>9.3647207445026224E-5</v>
      </c>
    </row>
    <row r="104" spans="1:20">
      <c r="A104" s="69" t="s">
        <v>527</v>
      </c>
      <c r="B104" s="54" t="s">
        <v>528</v>
      </c>
      <c r="C104" s="70" t="s">
        <v>123</v>
      </c>
      <c r="D104" s="70" t="s">
        <v>29</v>
      </c>
      <c r="E104" s="54" t="s">
        <v>525</v>
      </c>
      <c r="F104" s="70" t="s">
        <v>131</v>
      </c>
      <c r="G104" s="54" t="s">
        <v>526</v>
      </c>
      <c r="H104" s="54" t="s">
        <v>312</v>
      </c>
      <c r="I104" s="117" t="s">
        <v>3357</v>
      </c>
      <c r="J104" s="72">
        <v>2.1499999999994115</v>
      </c>
      <c r="K104" s="70" t="s">
        <v>135</v>
      </c>
      <c r="L104" s="71">
        <v>3.2000000000000001E-2</v>
      </c>
      <c r="M104" s="71">
        <v>3.2099999999993571E-2</v>
      </c>
      <c r="N104" s="72">
        <v>1063196.145542</v>
      </c>
      <c r="O104" s="80">
        <v>103.92</v>
      </c>
      <c r="P104" s="117" t="s">
        <v>3357</v>
      </c>
      <c r="Q104" s="72">
        <v>1104.873461851</v>
      </c>
      <c r="R104" s="73">
        <v>1.9426878432505421E-3</v>
      </c>
      <c r="S104" s="73">
        <f t="shared" si="1"/>
        <v>6.5447535708639789E-3</v>
      </c>
      <c r="T104" s="73">
        <f>Q104/'סכום נכסי הקרן'!$C$41</f>
        <v>1.1922410829753834E-3</v>
      </c>
    </row>
    <row r="105" spans="1:20">
      <c r="A105" s="69" t="s">
        <v>529</v>
      </c>
      <c r="B105" s="54" t="s">
        <v>530</v>
      </c>
      <c r="C105" s="70" t="s">
        <v>123</v>
      </c>
      <c r="D105" s="70" t="s">
        <v>29</v>
      </c>
      <c r="E105" s="54" t="s">
        <v>531</v>
      </c>
      <c r="F105" s="70" t="s">
        <v>131</v>
      </c>
      <c r="G105" s="54" t="s">
        <v>526</v>
      </c>
      <c r="H105" s="54" t="s">
        <v>312</v>
      </c>
      <c r="I105" s="117" t="s">
        <v>3357</v>
      </c>
      <c r="J105" s="72">
        <v>0.25000000000078526</v>
      </c>
      <c r="K105" s="70" t="s">
        <v>135</v>
      </c>
      <c r="L105" s="71">
        <v>3.15E-2</v>
      </c>
      <c r="M105" s="71">
        <v>6.4800000000090466E-2</v>
      </c>
      <c r="N105" s="72">
        <v>286280.42113600002</v>
      </c>
      <c r="O105" s="80">
        <v>111.21</v>
      </c>
      <c r="P105" s="117" t="s">
        <v>3357</v>
      </c>
      <c r="Q105" s="72">
        <v>318.37244491899997</v>
      </c>
      <c r="R105" s="73">
        <v>2.11132200390625E-3</v>
      </c>
      <c r="S105" s="73">
        <f t="shared" si="1"/>
        <v>1.8858894413642075E-3</v>
      </c>
      <c r="T105" s="73">
        <f>Q105/'סכום נכסי הקרן'!$C$41</f>
        <v>3.4354767457609343E-4</v>
      </c>
    </row>
    <row r="106" spans="1:20">
      <c r="A106" s="69" t="s">
        <v>532</v>
      </c>
      <c r="B106" s="54" t="s">
        <v>533</v>
      </c>
      <c r="C106" s="70" t="s">
        <v>123</v>
      </c>
      <c r="D106" s="70" t="s">
        <v>29</v>
      </c>
      <c r="E106" s="54" t="s">
        <v>531</v>
      </c>
      <c r="F106" s="70" t="s">
        <v>131</v>
      </c>
      <c r="G106" s="54" t="s">
        <v>526</v>
      </c>
      <c r="H106" s="54" t="s">
        <v>312</v>
      </c>
      <c r="I106" s="117" t="s">
        <v>3357</v>
      </c>
      <c r="J106" s="72">
        <v>2.5799999999998477</v>
      </c>
      <c r="K106" s="70" t="s">
        <v>135</v>
      </c>
      <c r="L106" s="71">
        <v>0.01</v>
      </c>
      <c r="M106" s="71">
        <v>3.6299999999994677E-2</v>
      </c>
      <c r="N106" s="72">
        <v>649085.76405300002</v>
      </c>
      <c r="O106" s="80">
        <v>101.24</v>
      </c>
      <c r="P106" s="117" t="s">
        <v>3357</v>
      </c>
      <c r="Q106" s="72">
        <v>657.13441144499996</v>
      </c>
      <c r="R106" s="73">
        <v>1.7577443295267445E-3</v>
      </c>
      <c r="S106" s="73">
        <f t="shared" si="1"/>
        <v>3.8925568712974059E-3</v>
      </c>
      <c r="T106" s="73">
        <f>Q106/'סכום נכסי הקרן'!$C$41</f>
        <v>7.090971676059981E-4</v>
      </c>
    </row>
    <row r="107" spans="1:20">
      <c r="A107" s="69" t="s">
        <v>534</v>
      </c>
      <c r="B107" s="54" t="s">
        <v>535</v>
      </c>
      <c r="C107" s="70" t="s">
        <v>123</v>
      </c>
      <c r="D107" s="70" t="s">
        <v>29</v>
      </c>
      <c r="E107" s="54" t="s">
        <v>531</v>
      </c>
      <c r="F107" s="70" t="s">
        <v>131</v>
      </c>
      <c r="G107" s="54" t="s">
        <v>526</v>
      </c>
      <c r="H107" s="54" t="s">
        <v>312</v>
      </c>
      <c r="I107" s="117" t="s">
        <v>3357</v>
      </c>
      <c r="J107" s="72">
        <v>3.1700000000008188</v>
      </c>
      <c r="K107" s="70" t="s">
        <v>135</v>
      </c>
      <c r="L107" s="71">
        <v>3.2300000000000002E-2</v>
      </c>
      <c r="M107" s="71">
        <v>3.7500000000013654E-2</v>
      </c>
      <c r="N107" s="72">
        <v>714264.73225700005</v>
      </c>
      <c r="O107" s="80">
        <v>102.58</v>
      </c>
      <c r="P107" s="117" t="s">
        <v>3357</v>
      </c>
      <c r="Q107" s="72">
        <v>732.69276681999997</v>
      </c>
      <c r="R107" s="73">
        <v>1.5833030361927741E-3</v>
      </c>
      <c r="S107" s="73">
        <f t="shared" si="1"/>
        <v>4.3401292252579077E-3</v>
      </c>
      <c r="T107" s="73">
        <f>Q107/'סכום נכסי הקרן'!$C$41</f>
        <v>7.9063028298122955E-4</v>
      </c>
    </row>
    <row r="108" spans="1:20">
      <c r="A108" s="69" t="s">
        <v>536</v>
      </c>
      <c r="B108" s="54" t="s">
        <v>537</v>
      </c>
      <c r="C108" s="70" t="s">
        <v>123</v>
      </c>
      <c r="D108" s="70" t="s">
        <v>29</v>
      </c>
      <c r="E108" s="54" t="s">
        <v>538</v>
      </c>
      <c r="F108" s="70" t="s">
        <v>539</v>
      </c>
      <c r="G108" s="54" t="s">
        <v>526</v>
      </c>
      <c r="H108" s="54" t="s">
        <v>312</v>
      </c>
      <c r="I108" s="117" t="s">
        <v>3357</v>
      </c>
      <c r="J108" s="72">
        <v>4.6799999999971282</v>
      </c>
      <c r="K108" s="70" t="s">
        <v>135</v>
      </c>
      <c r="L108" s="71">
        <v>0.03</v>
      </c>
      <c r="M108" s="71">
        <v>3.8399999999961708E-2</v>
      </c>
      <c r="N108" s="72">
        <v>429938.88485999999</v>
      </c>
      <c r="O108" s="80">
        <v>97.18</v>
      </c>
      <c r="P108" s="117" t="s">
        <v>3357</v>
      </c>
      <c r="Q108" s="72">
        <v>417.81463233999995</v>
      </c>
      <c r="R108" s="73">
        <v>1.5358031779927413E-3</v>
      </c>
      <c r="S108" s="73">
        <f t="shared" si="1"/>
        <v>2.4749384444308436E-3</v>
      </c>
      <c r="T108" s="73">
        <f>Q108/'סכום נכסי הקרן'!$C$41</f>
        <v>4.5085323065817315E-4</v>
      </c>
    </row>
    <row r="109" spans="1:20">
      <c r="A109" s="69" t="s">
        <v>540</v>
      </c>
      <c r="B109" s="54" t="s">
        <v>541</v>
      </c>
      <c r="C109" s="70" t="s">
        <v>123</v>
      </c>
      <c r="D109" s="70" t="s">
        <v>29</v>
      </c>
      <c r="E109" s="54" t="s">
        <v>542</v>
      </c>
      <c r="F109" s="70" t="s">
        <v>333</v>
      </c>
      <c r="G109" s="54" t="s">
        <v>543</v>
      </c>
      <c r="H109" s="54" t="s">
        <v>133</v>
      </c>
      <c r="I109" s="117" t="s">
        <v>3357</v>
      </c>
      <c r="J109" s="72">
        <v>1.8900000000024377</v>
      </c>
      <c r="K109" s="70" t="s">
        <v>135</v>
      </c>
      <c r="L109" s="71">
        <v>2.5000000000000001E-2</v>
      </c>
      <c r="M109" s="71">
        <v>2.6400000000038549E-2</v>
      </c>
      <c r="N109" s="72">
        <v>313604.90378300002</v>
      </c>
      <c r="O109" s="80">
        <v>112.49</v>
      </c>
      <c r="P109" s="117" t="s">
        <v>3357</v>
      </c>
      <c r="Q109" s="72">
        <v>352.77415552600002</v>
      </c>
      <c r="R109" s="73">
        <v>9.4954467314676367E-4</v>
      </c>
      <c r="S109" s="73">
        <f t="shared" si="1"/>
        <v>2.0896690832082577E-3</v>
      </c>
      <c r="T109" s="73">
        <f>Q109/'סכום נכסי הקרן'!$C$41</f>
        <v>3.8066969273153233E-4</v>
      </c>
    </row>
    <row r="110" spans="1:20">
      <c r="A110" s="69" t="s">
        <v>544</v>
      </c>
      <c r="B110" s="54" t="s">
        <v>545</v>
      </c>
      <c r="C110" s="70" t="s">
        <v>123</v>
      </c>
      <c r="D110" s="70" t="s">
        <v>29</v>
      </c>
      <c r="E110" s="54" t="s">
        <v>542</v>
      </c>
      <c r="F110" s="70" t="s">
        <v>333</v>
      </c>
      <c r="G110" s="54" t="s">
        <v>543</v>
      </c>
      <c r="H110" s="54" t="s">
        <v>133</v>
      </c>
      <c r="I110" s="117" t="s">
        <v>3357</v>
      </c>
      <c r="J110" s="72">
        <v>5.2899999999991225</v>
      </c>
      <c r="K110" s="70" t="s">
        <v>135</v>
      </c>
      <c r="L110" s="71">
        <v>1.9E-2</v>
      </c>
      <c r="M110" s="71">
        <v>3.4500000000009308E-2</v>
      </c>
      <c r="N110" s="72">
        <v>363657.96968699998</v>
      </c>
      <c r="O110" s="80">
        <v>103.41</v>
      </c>
      <c r="P110" s="117" t="s">
        <v>3357</v>
      </c>
      <c r="Q110" s="72">
        <v>376.058704277</v>
      </c>
      <c r="R110" s="73">
        <v>1.3234576828484853E-3</v>
      </c>
      <c r="S110" s="73">
        <f t="shared" si="1"/>
        <v>2.2275958583963967E-3</v>
      </c>
      <c r="T110" s="73">
        <f>Q110/'סכום נכסי הקרן'!$C$41</f>
        <v>4.0579546195127408E-4</v>
      </c>
    </row>
    <row r="111" spans="1:20">
      <c r="A111" s="69" t="s">
        <v>546</v>
      </c>
      <c r="B111" s="54" t="s">
        <v>547</v>
      </c>
      <c r="C111" s="70" t="s">
        <v>123</v>
      </c>
      <c r="D111" s="70" t="s">
        <v>29</v>
      </c>
      <c r="E111" s="54" t="s">
        <v>542</v>
      </c>
      <c r="F111" s="70" t="s">
        <v>333</v>
      </c>
      <c r="G111" s="54" t="s">
        <v>543</v>
      </c>
      <c r="H111" s="54" t="s">
        <v>133</v>
      </c>
      <c r="I111" s="117" t="s">
        <v>3357</v>
      </c>
      <c r="J111" s="72">
        <v>7.1200000000062555</v>
      </c>
      <c r="K111" s="70" t="s">
        <v>135</v>
      </c>
      <c r="L111" s="71">
        <v>3.9000000000000003E-3</v>
      </c>
      <c r="M111" s="71">
        <v>3.750000000005263E-2</v>
      </c>
      <c r="N111" s="72">
        <v>390152.29468699999</v>
      </c>
      <c r="O111" s="80">
        <v>85.22</v>
      </c>
      <c r="P111" s="117" t="s">
        <v>3357</v>
      </c>
      <c r="Q111" s="72">
        <v>332.48778709100003</v>
      </c>
      <c r="R111" s="73">
        <v>1.7734195213045454E-3</v>
      </c>
      <c r="S111" s="73">
        <f t="shared" si="1"/>
        <v>1.9695021257791242E-3</v>
      </c>
      <c r="T111" s="73">
        <f>Q111/'סכום נכסי הקרן'!$C$41</f>
        <v>3.5877918426365521E-4</v>
      </c>
    </row>
    <row r="112" spans="1:20">
      <c r="A112" s="69" t="s">
        <v>548</v>
      </c>
      <c r="B112" s="54" t="s">
        <v>549</v>
      </c>
      <c r="C112" s="70" t="s">
        <v>123</v>
      </c>
      <c r="D112" s="70" t="s">
        <v>29</v>
      </c>
      <c r="E112" s="54" t="s">
        <v>550</v>
      </c>
      <c r="F112" s="70" t="s">
        <v>539</v>
      </c>
      <c r="G112" s="54" t="s">
        <v>526</v>
      </c>
      <c r="H112" s="54" t="s">
        <v>312</v>
      </c>
      <c r="I112" s="117" t="s">
        <v>3357</v>
      </c>
      <c r="J112" s="72">
        <v>4.8399999999966861</v>
      </c>
      <c r="K112" s="70" t="s">
        <v>135</v>
      </c>
      <c r="L112" s="71">
        <v>7.4999999999999997E-3</v>
      </c>
      <c r="M112" s="71">
        <v>4.1699999999972537E-2</v>
      </c>
      <c r="N112" s="72">
        <v>748984.14384399995</v>
      </c>
      <c r="O112" s="80">
        <v>91.87</v>
      </c>
      <c r="P112" s="117" t="s">
        <v>3357</v>
      </c>
      <c r="Q112" s="72">
        <v>688.09169671699999</v>
      </c>
      <c r="R112" s="73">
        <v>7.148439133846619E-4</v>
      </c>
      <c r="S112" s="73">
        <f t="shared" si="1"/>
        <v>4.0759333486260832E-3</v>
      </c>
      <c r="T112" s="73">
        <f>Q112/'סכום נכסי הקרן'!$C$41</f>
        <v>7.4250239326580732E-4</v>
      </c>
    </row>
    <row r="113" spans="1:20">
      <c r="A113" s="69" t="s">
        <v>551</v>
      </c>
      <c r="B113" s="54" t="s">
        <v>552</v>
      </c>
      <c r="C113" s="70" t="s">
        <v>123</v>
      </c>
      <c r="D113" s="70" t="s">
        <v>29</v>
      </c>
      <c r="E113" s="54" t="s">
        <v>500</v>
      </c>
      <c r="F113" s="70" t="s">
        <v>333</v>
      </c>
      <c r="G113" s="54" t="s">
        <v>526</v>
      </c>
      <c r="H113" s="54" t="s">
        <v>312</v>
      </c>
      <c r="I113" s="117" t="s">
        <v>3357</v>
      </c>
      <c r="J113" s="72">
        <v>1.4699999999949656</v>
      </c>
      <c r="K113" s="70" t="s">
        <v>135</v>
      </c>
      <c r="L113" s="71">
        <v>2.0499999999999997E-2</v>
      </c>
      <c r="M113" s="71">
        <v>2.8299999999873458E-2</v>
      </c>
      <c r="N113" s="72">
        <v>65837.007249999995</v>
      </c>
      <c r="O113" s="80">
        <v>111.63</v>
      </c>
      <c r="P113" s="117" t="s">
        <v>3357</v>
      </c>
      <c r="Q113" s="72">
        <v>73.493855471000003</v>
      </c>
      <c r="R113" s="73">
        <v>1.7793949255209371E-4</v>
      </c>
      <c r="S113" s="73">
        <f t="shared" si="1"/>
        <v>4.3534322222254129E-4</v>
      </c>
      <c r="T113" s="73">
        <f>Q113/'סכום נכסי הקרן'!$C$41</f>
        <v>7.9305365604480284E-5</v>
      </c>
    </row>
    <row r="114" spans="1:20">
      <c r="A114" s="69" t="s">
        <v>553</v>
      </c>
      <c r="B114" s="54" t="s">
        <v>554</v>
      </c>
      <c r="C114" s="70" t="s">
        <v>123</v>
      </c>
      <c r="D114" s="70" t="s">
        <v>29</v>
      </c>
      <c r="E114" s="54" t="s">
        <v>500</v>
      </c>
      <c r="F114" s="70" t="s">
        <v>333</v>
      </c>
      <c r="G114" s="54" t="s">
        <v>526</v>
      </c>
      <c r="H114" s="54" t="s">
        <v>312</v>
      </c>
      <c r="I114" s="117" t="s">
        <v>3357</v>
      </c>
      <c r="J114" s="72">
        <v>2.2999999999978193</v>
      </c>
      <c r="K114" s="70" t="s">
        <v>135</v>
      </c>
      <c r="L114" s="71">
        <v>2.0499999999999997E-2</v>
      </c>
      <c r="M114" s="71">
        <v>2.9899999999959542E-2</v>
      </c>
      <c r="N114" s="72">
        <v>370823.61326200003</v>
      </c>
      <c r="O114" s="80">
        <v>111.3</v>
      </c>
      <c r="P114" s="117" t="s">
        <v>3357</v>
      </c>
      <c r="Q114" s="72">
        <v>412.72670783299998</v>
      </c>
      <c r="R114" s="73">
        <v>4.2082662076416963E-4</v>
      </c>
      <c r="S114" s="73">
        <f t="shared" si="1"/>
        <v>2.4447999595859928E-3</v>
      </c>
      <c r="T114" s="73">
        <f>Q114/'סכום נכסי הקרן'!$C$41</f>
        <v>4.4536297966222638E-4</v>
      </c>
    </row>
    <row r="115" spans="1:20">
      <c r="A115" s="69" t="s">
        <v>555</v>
      </c>
      <c r="B115" s="54" t="s">
        <v>556</v>
      </c>
      <c r="C115" s="70" t="s">
        <v>123</v>
      </c>
      <c r="D115" s="70" t="s">
        <v>29</v>
      </c>
      <c r="E115" s="54" t="s">
        <v>500</v>
      </c>
      <c r="F115" s="70" t="s">
        <v>333</v>
      </c>
      <c r="G115" s="54" t="s">
        <v>526</v>
      </c>
      <c r="H115" s="54" t="s">
        <v>312</v>
      </c>
      <c r="I115" s="117" t="s">
        <v>3357</v>
      </c>
      <c r="J115" s="72">
        <v>5.0199999999979736</v>
      </c>
      <c r="K115" s="70" t="s">
        <v>135</v>
      </c>
      <c r="L115" s="71">
        <v>8.3999999999999995E-3</v>
      </c>
      <c r="M115" s="71">
        <v>3.3999999999992057E-2</v>
      </c>
      <c r="N115" s="72">
        <v>1023845.586468</v>
      </c>
      <c r="O115" s="80">
        <v>98.31</v>
      </c>
      <c r="P115" s="117" t="s">
        <v>3357</v>
      </c>
      <c r="Q115" s="72">
        <v>1006.542621652</v>
      </c>
      <c r="R115" s="73">
        <v>1.5117711443822454E-3</v>
      </c>
      <c r="S115" s="73">
        <f t="shared" si="1"/>
        <v>5.9622876688951538E-3</v>
      </c>
      <c r="T115" s="73">
        <f>Q115/'סכום נכסי הקרן'!$C$41</f>
        <v>1.0861347536475594E-3</v>
      </c>
    </row>
    <row r="116" spans="1:20">
      <c r="A116" s="69" t="s">
        <v>557</v>
      </c>
      <c r="B116" s="54" t="s">
        <v>558</v>
      </c>
      <c r="C116" s="70" t="s">
        <v>123</v>
      </c>
      <c r="D116" s="70" t="s">
        <v>29</v>
      </c>
      <c r="E116" s="54" t="s">
        <v>500</v>
      </c>
      <c r="F116" s="70" t="s">
        <v>333</v>
      </c>
      <c r="G116" s="54" t="s">
        <v>526</v>
      </c>
      <c r="H116" s="54" t="s">
        <v>312</v>
      </c>
      <c r="I116" s="117" t="s">
        <v>3357</v>
      </c>
      <c r="J116" s="72">
        <v>6.0300000000186573</v>
      </c>
      <c r="K116" s="70" t="s">
        <v>135</v>
      </c>
      <c r="L116" s="71">
        <v>5.0000000000000001E-3</v>
      </c>
      <c r="M116" s="71">
        <v>3.4500000000156857E-2</v>
      </c>
      <c r="N116" s="72">
        <v>131496.15145199999</v>
      </c>
      <c r="O116" s="80">
        <v>92.12</v>
      </c>
      <c r="P116" s="117" t="s">
        <v>3357</v>
      </c>
      <c r="Q116" s="72">
        <v>121.13425075799999</v>
      </c>
      <c r="R116" s="73">
        <v>7.5028158607893072E-4</v>
      </c>
      <c r="S116" s="73">
        <f t="shared" si="1"/>
        <v>7.1754263956542281E-4</v>
      </c>
      <c r="T116" s="73">
        <f>Q116/'סכום נכסי הקרן'!$C$41</f>
        <v>1.3071291446097361E-4</v>
      </c>
    </row>
    <row r="117" spans="1:20">
      <c r="A117" s="69" t="s">
        <v>559</v>
      </c>
      <c r="B117" s="54" t="s">
        <v>560</v>
      </c>
      <c r="C117" s="70" t="s">
        <v>123</v>
      </c>
      <c r="D117" s="70" t="s">
        <v>29</v>
      </c>
      <c r="E117" s="54" t="s">
        <v>500</v>
      </c>
      <c r="F117" s="70" t="s">
        <v>333</v>
      </c>
      <c r="G117" s="54" t="s">
        <v>526</v>
      </c>
      <c r="H117" s="54" t="s">
        <v>312</v>
      </c>
      <c r="I117" s="117" t="s">
        <v>3357</v>
      </c>
      <c r="J117" s="72">
        <v>5.929999999996399</v>
      </c>
      <c r="K117" s="70" t="s">
        <v>135</v>
      </c>
      <c r="L117" s="71">
        <v>9.7000000000000003E-3</v>
      </c>
      <c r="M117" s="71">
        <v>3.8399999999970909E-2</v>
      </c>
      <c r="N117" s="72">
        <v>605838.47412999999</v>
      </c>
      <c r="O117" s="80">
        <v>93.04</v>
      </c>
      <c r="P117" s="117" t="s">
        <v>3357</v>
      </c>
      <c r="Q117" s="72">
        <v>563.67212487099994</v>
      </c>
      <c r="R117" s="73">
        <v>1.4930109790947377E-3</v>
      </c>
      <c r="S117" s="73">
        <f t="shared" si="1"/>
        <v>3.338930003681692E-3</v>
      </c>
      <c r="T117" s="73">
        <f>Q117/'סכום נכסי הקרן'!$C$41</f>
        <v>6.0824437168884135E-4</v>
      </c>
    </row>
    <row r="118" spans="1:20">
      <c r="A118" s="69" t="s">
        <v>561</v>
      </c>
      <c r="B118" s="54" t="s">
        <v>562</v>
      </c>
      <c r="C118" s="70" t="s">
        <v>123</v>
      </c>
      <c r="D118" s="70" t="s">
        <v>29</v>
      </c>
      <c r="E118" s="54" t="s">
        <v>563</v>
      </c>
      <c r="F118" s="70" t="s">
        <v>564</v>
      </c>
      <c r="G118" s="54" t="s">
        <v>543</v>
      </c>
      <c r="H118" s="54" t="s">
        <v>133</v>
      </c>
      <c r="I118" s="117" t="s">
        <v>3357</v>
      </c>
      <c r="J118" s="72">
        <v>1.2899999999997496</v>
      </c>
      <c r="K118" s="70" t="s">
        <v>135</v>
      </c>
      <c r="L118" s="71">
        <v>1.8500000000000003E-2</v>
      </c>
      <c r="M118" s="71">
        <v>2.0500000000012529E-2</v>
      </c>
      <c r="N118" s="72">
        <v>430764.58001400001</v>
      </c>
      <c r="O118" s="80">
        <v>111.15</v>
      </c>
      <c r="P118" s="117" t="s">
        <v>3357</v>
      </c>
      <c r="Q118" s="72">
        <v>478.79483382799998</v>
      </c>
      <c r="R118" s="73">
        <v>8.9847442852911727E-4</v>
      </c>
      <c r="S118" s="73">
        <f t="shared" si="1"/>
        <v>2.8361566338622182E-3</v>
      </c>
      <c r="T118" s="73">
        <f>Q118/'סכום נכסי הקרן'!$C$41</f>
        <v>5.1665542789830813E-4</v>
      </c>
    </row>
    <row r="119" spans="1:20">
      <c r="A119" s="69" t="s">
        <v>565</v>
      </c>
      <c r="B119" s="54" t="s">
        <v>566</v>
      </c>
      <c r="C119" s="70" t="s">
        <v>123</v>
      </c>
      <c r="D119" s="70" t="s">
        <v>29</v>
      </c>
      <c r="E119" s="54" t="s">
        <v>563</v>
      </c>
      <c r="F119" s="70" t="s">
        <v>564</v>
      </c>
      <c r="G119" s="54" t="s">
        <v>543</v>
      </c>
      <c r="H119" s="54" t="s">
        <v>133</v>
      </c>
      <c r="I119" s="117" t="s">
        <v>3357</v>
      </c>
      <c r="J119" s="72">
        <v>0.89000000000051771</v>
      </c>
      <c r="K119" s="70" t="s">
        <v>135</v>
      </c>
      <c r="L119" s="71">
        <v>0.01</v>
      </c>
      <c r="M119" s="71">
        <v>2.9500000000015101E-2</v>
      </c>
      <c r="N119" s="72">
        <v>851591.394753</v>
      </c>
      <c r="O119" s="80">
        <v>108.89</v>
      </c>
      <c r="P119" s="117" t="s">
        <v>3357</v>
      </c>
      <c r="Q119" s="72">
        <v>927.29784286799998</v>
      </c>
      <c r="R119" s="73">
        <v>1.1058375948328949E-3</v>
      </c>
      <c r="S119" s="73">
        <f t="shared" si="1"/>
        <v>5.4928786670262577E-3</v>
      </c>
      <c r="T119" s="73">
        <f>Q119/'סכום נכסי הקרן'!$C$41</f>
        <v>1.0006237117592875E-3</v>
      </c>
    </row>
    <row r="120" spans="1:20">
      <c r="A120" s="69" t="s">
        <v>567</v>
      </c>
      <c r="B120" s="54" t="s">
        <v>568</v>
      </c>
      <c r="C120" s="70" t="s">
        <v>123</v>
      </c>
      <c r="D120" s="70" t="s">
        <v>29</v>
      </c>
      <c r="E120" s="54" t="s">
        <v>563</v>
      </c>
      <c r="F120" s="70" t="s">
        <v>564</v>
      </c>
      <c r="G120" s="54" t="s">
        <v>543</v>
      </c>
      <c r="H120" s="54" t="s">
        <v>133</v>
      </c>
      <c r="I120" s="117" t="s">
        <v>3357</v>
      </c>
      <c r="J120" s="72">
        <v>3.679999999998953</v>
      </c>
      <c r="K120" s="70" t="s">
        <v>135</v>
      </c>
      <c r="L120" s="71">
        <v>0.01</v>
      </c>
      <c r="M120" s="71">
        <v>4.0999999999994187E-2</v>
      </c>
      <c r="N120" s="72">
        <v>1411231.139433</v>
      </c>
      <c r="O120" s="80">
        <v>97.46</v>
      </c>
      <c r="P120" s="117" t="s">
        <v>3357</v>
      </c>
      <c r="Q120" s="72">
        <v>1375.385781258</v>
      </c>
      <c r="R120" s="73">
        <v>1.1918598070643498E-3</v>
      </c>
      <c r="S120" s="73">
        <f t="shared" si="1"/>
        <v>8.147142015813718E-3</v>
      </c>
      <c r="T120" s="73">
        <f>Q120/'סכום נכסי הקרן'!$C$41</f>
        <v>1.4841441033517366E-3</v>
      </c>
    </row>
    <row r="121" spans="1:20">
      <c r="A121" s="69" t="s">
        <v>569</v>
      </c>
      <c r="B121" s="54" t="s">
        <v>570</v>
      </c>
      <c r="C121" s="70" t="s">
        <v>123</v>
      </c>
      <c r="D121" s="70" t="s">
        <v>29</v>
      </c>
      <c r="E121" s="54" t="s">
        <v>563</v>
      </c>
      <c r="F121" s="70" t="s">
        <v>564</v>
      </c>
      <c r="G121" s="54" t="s">
        <v>543</v>
      </c>
      <c r="H121" s="54" t="s">
        <v>133</v>
      </c>
      <c r="I121" s="117" t="s">
        <v>3357</v>
      </c>
      <c r="J121" s="72">
        <v>2.3399999999988905</v>
      </c>
      <c r="K121" s="70" t="s">
        <v>135</v>
      </c>
      <c r="L121" s="71">
        <v>3.5400000000000001E-2</v>
      </c>
      <c r="M121" s="71">
        <v>3.7299999999985886E-2</v>
      </c>
      <c r="N121" s="72">
        <v>1369513.5049999999</v>
      </c>
      <c r="O121" s="80">
        <v>103.99</v>
      </c>
      <c r="P121" s="117" t="s">
        <v>3357</v>
      </c>
      <c r="Q121" s="72">
        <v>1424.157088637</v>
      </c>
      <c r="R121" s="73">
        <v>1.2260530389163928E-3</v>
      </c>
      <c r="S121" s="73">
        <f t="shared" si="1"/>
        <v>8.436040427392601E-3</v>
      </c>
      <c r="T121" s="73">
        <f>Q121/'סכום נכסי הקרן'!$C$41</f>
        <v>1.536771990920192E-3</v>
      </c>
    </row>
    <row r="122" spans="1:20">
      <c r="A122" s="69" t="s">
        <v>571</v>
      </c>
      <c r="B122" s="54" t="s">
        <v>572</v>
      </c>
      <c r="C122" s="70" t="s">
        <v>123</v>
      </c>
      <c r="D122" s="70" t="s">
        <v>29</v>
      </c>
      <c r="E122" s="54" t="s">
        <v>573</v>
      </c>
      <c r="F122" s="70" t="s">
        <v>333</v>
      </c>
      <c r="G122" s="54" t="s">
        <v>543</v>
      </c>
      <c r="H122" s="54" t="s">
        <v>133</v>
      </c>
      <c r="I122" s="117" t="s">
        <v>3357</v>
      </c>
      <c r="J122" s="72">
        <v>3.4900000000019755</v>
      </c>
      <c r="K122" s="70" t="s">
        <v>135</v>
      </c>
      <c r="L122" s="71">
        <v>2.75E-2</v>
      </c>
      <c r="M122" s="71">
        <v>2.5600000000009747E-2</v>
      </c>
      <c r="N122" s="72">
        <v>699197.16734499997</v>
      </c>
      <c r="O122" s="80">
        <v>111.53</v>
      </c>
      <c r="P122" s="117" t="s">
        <v>3357</v>
      </c>
      <c r="Q122" s="72">
        <v>779.81460845399988</v>
      </c>
      <c r="R122" s="73">
        <v>1.4494246426181032E-3</v>
      </c>
      <c r="S122" s="73">
        <f t="shared" si="1"/>
        <v>4.6192569733197924E-3</v>
      </c>
      <c r="T122" s="73">
        <f>Q122/'סכום נכסי הקרן'!$C$41</f>
        <v>8.4147827367094604E-4</v>
      </c>
    </row>
    <row r="123" spans="1:20">
      <c r="A123" s="69" t="s">
        <v>574</v>
      </c>
      <c r="B123" s="54" t="s">
        <v>575</v>
      </c>
      <c r="C123" s="70" t="s">
        <v>123</v>
      </c>
      <c r="D123" s="70" t="s">
        <v>29</v>
      </c>
      <c r="E123" s="54" t="s">
        <v>573</v>
      </c>
      <c r="F123" s="70" t="s">
        <v>333</v>
      </c>
      <c r="G123" s="54" t="s">
        <v>543</v>
      </c>
      <c r="H123" s="54" t="s">
        <v>133</v>
      </c>
      <c r="I123" s="117" t="s">
        <v>3357</v>
      </c>
      <c r="J123" s="72">
        <v>4.9499999999972504</v>
      </c>
      <c r="K123" s="70" t="s">
        <v>135</v>
      </c>
      <c r="L123" s="71">
        <v>8.5000000000000006E-3</v>
      </c>
      <c r="M123" s="71">
        <v>2.989999999998031E-2</v>
      </c>
      <c r="N123" s="72">
        <v>569559.45252399996</v>
      </c>
      <c r="O123" s="80">
        <v>98.97</v>
      </c>
      <c r="P123" s="117" t="s">
        <v>3357</v>
      </c>
      <c r="Q123" s="72">
        <v>563.692972489</v>
      </c>
      <c r="R123" s="73">
        <v>9.0649433006636843E-4</v>
      </c>
      <c r="S123" s="73">
        <f t="shared" si="1"/>
        <v>3.3390534952190136E-3</v>
      </c>
      <c r="T123" s="73">
        <f>Q123/'סכום נכסי הקרן'!$C$41</f>
        <v>6.0826686782755775E-4</v>
      </c>
    </row>
    <row r="124" spans="1:20">
      <c r="A124" s="69" t="s">
        <v>576</v>
      </c>
      <c r="B124" s="54" t="s">
        <v>577</v>
      </c>
      <c r="C124" s="70" t="s">
        <v>123</v>
      </c>
      <c r="D124" s="70" t="s">
        <v>29</v>
      </c>
      <c r="E124" s="54" t="s">
        <v>573</v>
      </c>
      <c r="F124" s="70" t="s">
        <v>333</v>
      </c>
      <c r="G124" s="54" t="s">
        <v>543</v>
      </c>
      <c r="H124" s="54" t="s">
        <v>133</v>
      </c>
      <c r="I124" s="117" t="s">
        <v>3357</v>
      </c>
      <c r="J124" s="72">
        <v>6.4200000000015134</v>
      </c>
      <c r="K124" s="70" t="s">
        <v>135</v>
      </c>
      <c r="L124" s="71">
        <v>3.1800000000000002E-2</v>
      </c>
      <c r="M124" s="71">
        <v>3.2500000000008591E-2</v>
      </c>
      <c r="N124" s="72">
        <v>569037.27911300003</v>
      </c>
      <c r="O124" s="80">
        <v>102.29</v>
      </c>
      <c r="P124" s="117" t="s">
        <v>3357</v>
      </c>
      <c r="Q124" s="72">
        <v>582.06823218599993</v>
      </c>
      <c r="R124" s="73">
        <v>1.6510152908033738E-3</v>
      </c>
      <c r="S124" s="73">
        <f t="shared" si="1"/>
        <v>3.4478999384271059E-3</v>
      </c>
      <c r="T124" s="73">
        <f>Q124/'סכום נכסי הקרן'!$C$41</f>
        <v>6.2809514706272274E-4</v>
      </c>
    </row>
    <row r="125" spans="1:20">
      <c r="A125" s="69" t="s">
        <v>578</v>
      </c>
      <c r="B125" s="54" t="s">
        <v>579</v>
      </c>
      <c r="C125" s="70" t="s">
        <v>123</v>
      </c>
      <c r="D125" s="70" t="s">
        <v>29</v>
      </c>
      <c r="E125" s="54" t="s">
        <v>580</v>
      </c>
      <c r="F125" s="70" t="s">
        <v>159</v>
      </c>
      <c r="G125" s="54" t="s">
        <v>526</v>
      </c>
      <c r="H125" s="54" t="s">
        <v>312</v>
      </c>
      <c r="I125" s="117" t="s">
        <v>3357</v>
      </c>
      <c r="J125" s="72">
        <v>0.51000000000383039</v>
      </c>
      <c r="K125" s="70" t="s">
        <v>135</v>
      </c>
      <c r="L125" s="71">
        <v>1.9799999999999998E-2</v>
      </c>
      <c r="M125" s="71">
        <v>3.7500000000045601E-2</v>
      </c>
      <c r="N125" s="72">
        <v>147348.84387700001</v>
      </c>
      <c r="O125" s="80">
        <v>110.52</v>
      </c>
      <c r="P125" s="72">
        <v>1.6266690000000004</v>
      </c>
      <c r="Q125" s="72">
        <v>164.47661778700001</v>
      </c>
      <c r="R125" s="73">
        <v>9.6978443814487304E-4</v>
      </c>
      <c r="S125" s="73">
        <f t="shared" si="1"/>
        <v>9.7428254795956545E-4</v>
      </c>
      <c r="T125" s="73">
        <f>Q125/'סכום נכסי הקרן'!$C$41</f>
        <v>1.7748256943920154E-4</v>
      </c>
    </row>
    <row r="126" spans="1:20">
      <c r="A126" s="69" t="s">
        <v>581</v>
      </c>
      <c r="B126" s="54" t="s">
        <v>582</v>
      </c>
      <c r="C126" s="70" t="s">
        <v>123</v>
      </c>
      <c r="D126" s="70" t="s">
        <v>29</v>
      </c>
      <c r="E126" s="54" t="s">
        <v>583</v>
      </c>
      <c r="F126" s="70" t="s">
        <v>316</v>
      </c>
      <c r="G126" s="54" t="s">
        <v>526</v>
      </c>
      <c r="H126" s="54" t="s">
        <v>312</v>
      </c>
      <c r="I126" s="117" t="s">
        <v>3357</v>
      </c>
      <c r="J126" s="72">
        <v>2.8200000000893288</v>
      </c>
      <c r="K126" s="70" t="s">
        <v>135</v>
      </c>
      <c r="L126" s="71">
        <v>1.9400000000000001E-2</v>
      </c>
      <c r="M126" s="71">
        <v>2.1400000000568457E-2</v>
      </c>
      <c r="N126" s="72">
        <v>11004.545966</v>
      </c>
      <c r="O126" s="80">
        <v>111.9</v>
      </c>
      <c r="P126" s="117" t="s">
        <v>3357</v>
      </c>
      <c r="Q126" s="72">
        <v>12.314086795</v>
      </c>
      <c r="R126" s="73">
        <v>3.652917554259076E-5</v>
      </c>
      <c r="S126" s="73">
        <f t="shared" si="1"/>
        <v>7.294289011927929E-5</v>
      </c>
      <c r="T126" s="73">
        <f>Q126/'סכום נכסי הקרן'!$C$41</f>
        <v>1.3287820445725894E-5</v>
      </c>
    </row>
    <row r="127" spans="1:20">
      <c r="A127" s="69" t="s">
        <v>584</v>
      </c>
      <c r="B127" s="54" t="s">
        <v>585</v>
      </c>
      <c r="C127" s="70" t="s">
        <v>123</v>
      </c>
      <c r="D127" s="70" t="s">
        <v>29</v>
      </c>
      <c r="E127" s="54" t="s">
        <v>583</v>
      </c>
      <c r="F127" s="70" t="s">
        <v>316</v>
      </c>
      <c r="G127" s="54" t="s">
        <v>526</v>
      </c>
      <c r="H127" s="54" t="s">
        <v>312</v>
      </c>
      <c r="I127" s="117" t="s">
        <v>3357</v>
      </c>
      <c r="J127" s="72">
        <v>3.8099999999979026</v>
      </c>
      <c r="K127" s="70" t="s">
        <v>135</v>
      </c>
      <c r="L127" s="71">
        <v>1.23E-2</v>
      </c>
      <c r="M127" s="71">
        <v>2.3299999999983684E-2</v>
      </c>
      <c r="N127" s="72">
        <v>797111.83174000005</v>
      </c>
      <c r="O127" s="80">
        <v>107.66</v>
      </c>
      <c r="P127" s="117" t="s">
        <v>3357</v>
      </c>
      <c r="Q127" s="72">
        <v>858.17059947999996</v>
      </c>
      <c r="R127" s="73">
        <v>7.1496847324651464E-4</v>
      </c>
      <c r="S127" s="73">
        <f t="shared" si="1"/>
        <v>5.08340121225089E-3</v>
      </c>
      <c r="T127" s="73">
        <f>Q127/'סכום נכסי הקרן'!$C$41</f>
        <v>9.2603024710864821E-4</v>
      </c>
    </row>
    <row r="128" spans="1:20">
      <c r="A128" s="69" t="s">
        <v>586</v>
      </c>
      <c r="B128" s="54" t="s">
        <v>587</v>
      </c>
      <c r="C128" s="70" t="s">
        <v>123</v>
      </c>
      <c r="D128" s="70" t="s">
        <v>29</v>
      </c>
      <c r="E128" s="54" t="s">
        <v>588</v>
      </c>
      <c r="F128" s="70" t="s">
        <v>589</v>
      </c>
      <c r="G128" s="54" t="s">
        <v>590</v>
      </c>
      <c r="H128" s="54" t="s">
        <v>133</v>
      </c>
      <c r="I128" s="117" t="s">
        <v>3357</v>
      </c>
      <c r="J128" s="72">
        <v>2.1900000000005364</v>
      </c>
      <c r="K128" s="70" t="s">
        <v>135</v>
      </c>
      <c r="L128" s="71">
        <v>2.5699999999999997E-2</v>
      </c>
      <c r="M128" s="71">
        <v>3.2400000000008346E-2</v>
      </c>
      <c r="N128" s="72">
        <v>903035.63756800001</v>
      </c>
      <c r="O128" s="80">
        <v>111.45</v>
      </c>
      <c r="P128" s="117" t="s">
        <v>3357</v>
      </c>
      <c r="Q128" s="72">
        <v>1006.433197434</v>
      </c>
      <c r="R128" s="73">
        <v>7.0416862883972175E-4</v>
      </c>
      <c r="S128" s="73">
        <f t="shared" si="1"/>
        <v>5.9616394910121454E-3</v>
      </c>
      <c r="T128" s="73">
        <f>Q128/'סכום נכסי הקרן'!$C$41</f>
        <v>1.0860166767340698E-3</v>
      </c>
    </row>
    <row r="129" spans="1:20">
      <c r="A129" s="69" t="s">
        <v>591</v>
      </c>
      <c r="B129" s="54" t="s">
        <v>592</v>
      </c>
      <c r="C129" s="70" t="s">
        <v>123</v>
      </c>
      <c r="D129" s="70" t="s">
        <v>29</v>
      </c>
      <c r="E129" s="54" t="s">
        <v>588</v>
      </c>
      <c r="F129" s="70" t="s">
        <v>589</v>
      </c>
      <c r="G129" s="54" t="s">
        <v>590</v>
      </c>
      <c r="H129" s="54" t="s">
        <v>133</v>
      </c>
      <c r="I129" s="117" t="s">
        <v>3357</v>
      </c>
      <c r="J129" s="72">
        <v>4.0199999999986478</v>
      </c>
      <c r="K129" s="70" t="s">
        <v>135</v>
      </c>
      <c r="L129" s="71">
        <v>0.04</v>
      </c>
      <c r="M129" s="71">
        <v>3.5099999999993241E-2</v>
      </c>
      <c r="N129" s="72">
        <v>512662.13040100003</v>
      </c>
      <c r="O129" s="80">
        <v>103.87</v>
      </c>
      <c r="P129" s="117" t="s">
        <v>3357</v>
      </c>
      <c r="Q129" s="72">
        <v>532.50212543599991</v>
      </c>
      <c r="R129" s="73">
        <v>1.6197395031452503E-3</v>
      </c>
      <c r="S129" s="73">
        <f t="shared" si="1"/>
        <v>3.1542935071508745E-3</v>
      </c>
      <c r="T129" s="73">
        <f>Q129/'סכום נכסי הקרן'!$C$41</f>
        <v>5.7460961154131402E-4</v>
      </c>
    </row>
    <row r="130" spans="1:20">
      <c r="A130" s="69" t="s">
        <v>593</v>
      </c>
      <c r="B130" s="54" t="s">
        <v>594</v>
      </c>
      <c r="C130" s="70" t="s">
        <v>123</v>
      </c>
      <c r="D130" s="70" t="s">
        <v>29</v>
      </c>
      <c r="E130" s="54" t="s">
        <v>588</v>
      </c>
      <c r="F130" s="70" t="s">
        <v>589</v>
      </c>
      <c r="G130" s="54" t="s">
        <v>590</v>
      </c>
      <c r="H130" s="54" t="s">
        <v>133</v>
      </c>
      <c r="I130" s="117" t="s">
        <v>3357</v>
      </c>
      <c r="J130" s="72">
        <v>0.9900000000029896</v>
      </c>
      <c r="K130" s="70" t="s">
        <v>135</v>
      </c>
      <c r="L130" s="71">
        <v>1.2199999999999999E-2</v>
      </c>
      <c r="M130" s="71">
        <v>2.8300000000021558E-2</v>
      </c>
      <c r="N130" s="72">
        <v>131114.24538099999</v>
      </c>
      <c r="O130" s="80">
        <v>109.7</v>
      </c>
      <c r="P130" s="117" t="s">
        <v>3357</v>
      </c>
      <c r="Q130" s="72">
        <v>143.83232134299999</v>
      </c>
      <c r="R130" s="73">
        <v>2.8503096821956521E-4</v>
      </c>
      <c r="S130" s="73">
        <f t="shared" si="1"/>
        <v>8.5199539243001722E-4</v>
      </c>
      <c r="T130" s="73">
        <f>Q130/'סכום נכסי הקרן'!$C$41</f>
        <v>1.5520582988531162E-4</v>
      </c>
    </row>
    <row r="131" spans="1:20">
      <c r="A131" s="69" t="s">
        <v>595</v>
      </c>
      <c r="B131" s="54" t="s">
        <v>596</v>
      </c>
      <c r="C131" s="70" t="s">
        <v>123</v>
      </c>
      <c r="D131" s="70" t="s">
        <v>29</v>
      </c>
      <c r="E131" s="54" t="s">
        <v>588</v>
      </c>
      <c r="F131" s="70" t="s">
        <v>589</v>
      </c>
      <c r="G131" s="54" t="s">
        <v>590</v>
      </c>
      <c r="H131" s="54" t="s">
        <v>133</v>
      </c>
      <c r="I131" s="117" t="s">
        <v>3357</v>
      </c>
      <c r="J131" s="72">
        <v>4.8599999999999994</v>
      </c>
      <c r="K131" s="70" t="s">
        <v>135</v>
      </c>
      <c r="L131" s="71">
        <v>1.09E-2</v>
      </c>
      <c r="M131" s="71">
        <v>3.6500000000011738E-2</v>
      </c>
      <c r="N131" s="72">
        <v>437802.54304999998</v>
      </c>
      <c r="O131" s="80">
        <v>97.27</v>
      </c>
      <c r="P131" s="117" t="s">
        <v>3357</v>
      </c>
      <c r="Q131" s="72">
        <v>425.85053495</v>
      </c>
      <c r="R131" s="73">
        <v>7.8361495885060923E-4</v>
      </c>
      <c r="S131" s="73">
        <f t="shared" si="1"/>
        <v>2.5225393726075449E-3</v>
      </c>
      <c r="T131" s="73">
        <f>Q131/'סכום נכסי הקרן'!$C$41</f>
        <v>4.5952457046425423E-4</v>
      </c>
    </row>
    <row r="132" spans="1:20">
      <c r="A132" s="69" t="s">
        <v>597</v>
      </c>
      <c r="B132" s="54" t="s">
        <v>598</v>
      </c>
      <c r="C132" s="70" t="s">
        <v>123</v>
      </c>
      <c r="D132" s="70" t="s">
        <v>29</v>
      </c>
      <c r="E132" s="54" t="s">
        <v>588</v>
      </c>
      <c r="F132" s="70" t="s">
        <v>589</v>
      </c>
      <c r="G132" s="54" t="s">
        <v>590</v>
      </c>
      <c r="H132" s="54" t="s">
        <v>133</v>
      </c>
      <c r="I132" s="117" t="s">
        <v>3357</v>
      </c>
      <c r="J132" s="72">
        <v>5.8100000000037495</v>
      </c>
      <c r="K132" s="70" t="s">
        <v>135</v>
      </c>
      <c r="L132" s="71">
        <v>1.54E-2</v>
      </c>
      <c r="M132" s="71">
        <v>3.8400000000016067E-2</v>
      </c>
      <c r="N132" s="72">
        <v>391369.42622299999</v>
      </c>
      <c r="O132" s="80">
        <v>95.41</v>
      </c>
      <c r="P132" s="117" t="s">
        <v>3357</v>
      </c>
      <c r="Q132" s="72">
        <v>373.40556476</v>
      </c>
      <c r="R132" s="73">
        <v>1.1181983606371429E-3</v>
      </c>
      <c r="S132" s="73">
        <f t="shared" si="1"/>
        <v>2.2118799009339051E-3</v>
      </c>
      <c r="T132" s="73">
        <f>Q132/'סכום נכסי הקרן'!$C$41</f>
        <v>4.0293252602218262E-4</v>
      </c>
    </row>
    <row r="133" spans="1:20">
      <c r="A133" s="69" t="s">
        <v>599</v>
      </c>
      <c r="B133" s="54" t="s">
        <v>600</v>
      </c>
      <c r="C133" s="70" t="s">
        <v>123</v>
      </c>
      <c r="D133" s="70" t="s">
        <v>29</v>
      </c>
      <c r="E133" s="54" t="s">
        <v>601</v>
      </c>
      <c r="F133" s="70" t="s">
        <v>602</v>
      </c>
      <c r="G133" s="54" t="s">
        <v>603</v>
      </c>
      <c r="H133" s="54" t="s">
        <v>312</v>
      </c>
      <c r="I133" s="117" t="s">
        <v>3357</v>
      </c>
      <c r="J133" s="72">
        <v>3.9999999999989591</v>
      </c>
      <c r="K133" s="70" t="s">
        <v>135</v>
      </c>
      <c r="L133" s="71">
        <v>7.4999999999999997E-3</v>
      </c>
      <c r="M133" s="71">
        <v>3.4099999999992192E-2</v>
      </c>
      <c r="N133" s="72">
        <v>1961618.1008969999</v>
      </c>
      <c r="O133" s="80">
        <v>97.97</v>
      </c>
      <c r="P133" s="117" t="s">
        <v>3357</v>
      </c>
      <c r="Q133" s="72">
        <v>1921.79725495</v>
      </c>
      <c r="R133" s="73">
        <v>1.2746396108648768E-3</v>
      </c>
      <c r="S133" s="73">
        <f t="shared" si="1"/>
        <v>1.1383827995777127E-2</v>
      </c>
      <c r="T133" s="73">
        <f>Q133/'סכום נכסי הקרן'!$C$41</f>
        <v>2.0737629417419182E-3</v>
      </c>
    </row>
    <row r="134" spans="1:20">
      <c r="A134" s="69" t="s">
        <v>604</v>
      </c>
      <c r="B134" s="54" t="s">
        <v>605</v>
      </c>
      <c r="C134" s="70" t="s">
        <v>123</v>
      </c>
      <c r="D134" s="70" t="s">
        <v>29</v>
      </c>
      <c r="E134" s="54" t="s">
        <v>601</v>
      </c>
      <c r="F134" s="70" t="s">
        <v>602</v>
      </c>
      <c r="G134" s="54" t="s">
        <v>603</v>
      </c>
      <c r="H134" s="54" t="s">
        <v>312</v>
      </c>
      <c r="I134" s="117" t="s">
        <v>3357</v>
      </c>
      <c r="J134" s="72">
        <v>6.1100000000035966</v>
      </c>
      <c r="K134" s="70" t="s">
        <v>135</v>
      </c>
      <c r="L134" s="71">
        <v>4.0800000000000003E-2</v>
      </c>
      <c r="M134" s="71">
        <v>3.8900000000024658E-2</v>
      </c>
      <c r="N134" s="72">
        <v>485461.61302400002</v>
      </c>
      <c r="O134" s="80">
        <v>101.94</v>
      </c>
      <c r="P134" s="117" t="s">
        <v>3357</v>
      </c>
      <c r="Q134" s="72">
        <v>494.87957070199997</v>
      </c>
      <c r="R134" s="73">
        <v>1.3870331800685716E-3</v>
      </c>
      <c r="S134" s="73">
        <f t="shared" si="1"/>
        <v>2.9314350912849883E-3</v>
      </c>
      <c r="T134" s="73">
        <f>Q134/'סכום נכסי הקרן'!$C$41</f>
        <v>5.3401206173210906E-4</v>
      </c>
    </row>
    <row r="135" spans="1:20">
      <c r="A135" s="69" t="s">
        <v>606</v>
      </c>
      <c r="B135" s="54" t="s">
        <v>607</v>
      </c>
      <c r="C135" s="70" t="s">
        <v>123</v>
      </c>
      <c r="D135" s="70" t="s">
        <v>29</v>
      </c>
      <c r="E135" s="54" t="s">
        <v>608</v>
      </c>
      <c r="F135" s="70" t="s">
        <v>589</v>
      </c>
      <c r="G135" s="54" t="s">
        <v>590</v>
      </c>
      <c r="H135" s="54" t="s">
        <v>133</v>
      </c>
      <c r="I135" s="117" t="s">
        <v>3357</v>
      </c>
      <c r="J135" s="72">
        <v>3.0700000000031822</v>
      </c>
      <c r="K135" s="70" t="s">
        <v>135</v>
      </c>
      <c r="L135" s="71">
        <v>1.3300000000000001E-2</v>
      </c>
      <c r="M135" s="71">
        <v>2.9700000000035903E-2</v>
      </c>
      <c r="N135" s="72">
        <v>460297.90681599994</v>
      </c>
      <c r="O135" s="80">
        <v>106.5</v>
      </c>
      <c r="P135" s="117" t="s">
        <v>3357</v>
      </c>
      <c r="Q135" s="72">
        <v>490.21729099200002</v>
      </c>
      <c r="R135" s="73">
        <v>1.1455896137779989E-3</v>
      </c>
      <c r="S135" s="73">
        <f t="shared" si="1"/>
        <v>2.903817927117365E-3</v>
      </c>
      <c r="T135" s="73">
        <f>Q135/'סכום נכסי הקרן'!$C$41</f>
        <v>5.2898111329999426E-4</v>
      </c>
    </row>
    <row r="136" spans="1:20">
      <c r="A136" s="69" t="s">
        <v>609</v>
      </c>
      <c r="B136" s="54" t="s">
        <v>610</v>
      </c>
      <c r="C136" s="70" t="s">
        <v>123</v>
      </c>
      <c r="D136" s="70" t="s">
        <v>29</v>
      </c>
      <c r="E136" s="54" t="s">
        <v>611</v>
      </c>
      <c r="F136" s="70" t="s">
        <v>333</v>
      </c>
      <c r="G136" s="54" t="s">
        <v>603</v>
      </c>
      <c r="H136" s="54" t="s">
        <v>312</v>
      </c>
      <c r="I136" s="117" t="s">
        <v>3357</v>
      </c>
      <c r="J136" s="72">
        <v>3.5000000000093672</v>
      </c>
      <c r="K136" s="70" t="s">
        <v>135</v>
      </c>
      <c r="L136" s="71">
        <v>1.8000000000000002E-2</v>
      </c>
      <c r="M136" s="71">
        <v>2.8000000000149877E-2</v>
      </c>
      <c r="N136" s="72">
        <v>49119.546389000003</v>
      </c>
      <c r="O136" s="80">
        <v>108.67</v>
      </c>
      <c r="P136" s="117" t="s">
        <v>3357</v>
      </c>
      <c r="Q136" s="72">
        <v>53.378211118999999</v>
      </c>
      <c r="R136" s="73">
        <v>6.2277321038550765E-5</v>
      </c>
      <c r="S136" s="73">
        <f t="shared" si="1"/>
        <v>3.1618755440296614E-4</v>
      </c>
      <c r="T136" s="73">
        <f>Q136/'סכום נכסי הקרן'!$C$41</f>
        <v>5.7599081188165486E-5</v>
      </c>
    </row>
    <row r="137" spans="1:20">
      <c r="A137" s="69" t="s">
        <v>612</v>
      </c>
      <c r="B137" s="54" t="s">
        <v>613</v>
      </c>
      <c r="C137" s="70" t="s">
        <v>123</v>
      </c>
      <c r="D137" s="70" t="s">
        <v>29</v>
      </c>
      <c r="E137" s="54" t="s">
        <v>614</v>
      </c>
      <c r="F137" s="70" t="s">
        <v>333</v>
      </c>
      <c r="G137" s="54" t="s">
        <v>603</v>
      </c>
      <c r="H137" s="54" t="s">
        <v>312</v>
      </c>
      <c r="I137" s="117" t="s">
        <v>3357</v>
      </c>
      <c r="J137" s="72">
        <v>4.6599999999991635</v>
      </c>
      <c r="K137" s="70" t="s">
        <v>135</v>
      </c>
      <c r="L137" s="71">
        <v>3.6200000000000003E-2</v>
      </c>
      <c r="M137" s="71">
        <v>3.8099999999993604E-2</v>
      </c>
      <c r="N137" s="72">
        <v>1499581.669668</v>
      </c>
      <c r="O137" s="80">
        <v>102</v>
      </c>
      <c r="P137" s="117" t="s">
        <v>3357</v>
      </c>
      <c r="Q137" s="72">
        <v>1529.5732996579998</v>
      </c>
      <c r="R137" s="73">
        <v>8.5683734269402425E-4</v>
      </c>
      <c r="S137" s="73">
        <f t="shared" si="1"/>
        <v>9.0604767518480799E-3</v>
      </c>
      <c r="T137" s="73">
        <f>Q137/'סכום נכסי הקרן'!$C$41</f>
        <v>1.6505239651782063E-3</v>
      </c>
    </row>
    <row r="138" spans="1:20">
      <c r="A138" s="69" t="s">
        <v>615</v>
      </c>
      <c r="B138" s="54" t="s">
        <v>616</v>
      </c>
      <c r="C138" s="70" t="s">
        <v>123</v>
      </c>
      <c r="D138" s="70" t="s">
        <v>29</v>
      </c>
      <c r="E138" s="54" t="s">
        <v>617</v>
      </c>
      <c r="F138" s="70" t="s">
        <v>618</v>
      </c>
      <c r="G138" s="54" t="s">
        <v>590</v>
      </c>
      <c r="H138" s="54" t="s">
        <v>133</v>
      </c>
      <c r="I138" s="117" t="s">
        <v>3357</v>
      </c>
      <c r="J138" s="72">
        <v>3.8999999999997299</v>
      </c>
      <c r="K138" s="70" t="s">
        <v>135</v>
      </c>
      <c r="L138" s="71">
        <v>3.2500000000000001E-2</v>
      </c>
      <c r="M138" s="71">
        <v>3.8899999999995688E-2</v>
      </c>
      <c r="N138" s="72">
        <v>721264.01537200005</v>
      </c>
      <c r="O138" s="80">
        <v>102.69</v>
      </c>
      <c r="P138" s="117" t="s">
        <v>3357</v>
      </c>
      <c r="Q138" s="72">
        <v>740.66600128800007</v>
      </c>
      <c r="R138" s="73">
        <v>1.5679652508086958E-3</v>
      </c>
      <c r="S138" s="73">
        <f t="shared" ref="S138:S201" si="2">IFERROR(Q138/$Q$9,0)</f>
        <v>4.3873589366751386E-3</v>
      </c>
      <c r="T138" s="73">
        <f>Q138/'סכום נכסי הקרן'!$C$41</f>
        <v>7.9923399917604116E-4</v>
      </c>
    </row>
    <row r="139" spans="1:20">
      <c r="A139" s="69" t="s">
        <v>619</v>
      </c>
      <c r="B139" s="54" t="s">
        <v>620</v>
      </c>
      <c r="C139" s="70" t="s">
        <v>123</v>
      </c>
      <c r="D139" s="70" t="s">
        <v>29</v>
      </c>
      <c r="E139" s="54" t="s">
        <v>621</v>
      </c>
      <c r="F139" s="70" t="s">
        <v>316</v>
      </c>
      <c r="G139" s="54" t="s">
        <v>622</v>
      </c>
      <c r="H139" s="54" t="s">
        <v>312</v>
      </c>
      <c r="I139" s="117" t="s">
        <v>3357</v>
      </c>
      <c r="J139" s="72">
        <v>3.3399999999991223</v>
      </c>
      <c r="K139" s="70" t="s">
        <v>135</v>
      </c>
      <c r="L139" s="71">
        <v>2.75E-2</v>
      </c>
      <c r="M139" s="71">
        <v>3.0399999999995035E-2</v>
      </c>
      <c r="N139" s="72">
        <v>947353.17455200001</v>
      </c>
      <c r="O139" s="80">
        <v>110.65</v>
      </c>
      <c r="P139" s="117" t="s">
        <v>3357</v>
      </c>
      <c r="Q139" s="72">
        <v>1048.2463235380001</v>
      </c>
      <c r="R139" s="73">
        <v>1.0660394508691482E-3</v>
      </c>
      <c r="S139" s="73">
        <f t="shared" si="2"/>
        <v>6.2093208914864428E-3</v>
      </c>
      <c r="T139" s="73">
        <f>Q139/'סכום נכסי הקרן'!$C$41</f>
        <v>1.131136166404229E-3</v>
      </c>
    </row>
    <row r="140" spans="1:20">
      <c r="A140" s="69" t="s">
        <v>623</v>
      </c>
      <c r="B140" s="54" t="s">
        <v>624</v>
      </c>
      <c r="C140" s="70" t="s">
        <v>123</v>
      </c>
      <c r="D140" s="70" t="s">
        <v>29</v>
      </c>
      <c r="E140" s="54" t="s">
        <v>608</v>
      </c>
      <c r="F140" s="70" t="s">
        <v>589</v>
      </c>
      <c r="G140" s="54" t="s">
        <v>625</v>
      </c>
      <c r="H140" s="54" t="s">
        <v>133</v>
      </c>
      <c r="I140" s="117" t="s">
        <v>3357</v>
      </c>
      <c r="J140" s="72">
        <v>2.2000000000023743</v>
      </c>
      <c r="K140" s="70" t="s">
        <v>135</v>
      </c>
      <c r="L140" s="71">
        <v>0.04</v>
      </c>
      <c r="M140" s="71">
        <v>6.580000000005698E-2</v>
      </c>
      <c r="N140" s="72">
        <v>479465.79719399998</v>
      </c>
      <c r="O140" s="80">
        <v>105.42</v>
      </c>
      <c r="P140" s="117" t="s">
        <v>3357</v>
      </c>
      <c r="Q140" s="72">
        <v>505.45286066399996</v>
      </c>
      <c r="R140" s="73">
        <v>1.8472949122855291E-4</v>
      </c>
      <c r="S140" s="73">
        <f t="shared" si="2"/>
        <v>2.9940663152431138E-3</v>
      </c>
      <c r="T140" s="73">
        <f>Q140/'סכום נכסי הקרן'!$C$41</f>
        <v>5.4542143222580238E-4</v>
      </c>
    </row>
    <row r="141" spans="1:20">
      <c r="A141" s="69" t="s">
        <v>626</v>
      </c>
      <c r="B141" s="54" t="s">
        <v>627</v>
      </c>
      <c r="C141" s="70" t="s">
        <v>123</v>
      </c>
      <c r="D141" s="70" t="s">
        <v>29</v>
      </c>
      <c r="E141" s="54" t="s">
        <v>608</v>
      </c>
      <c r="F141" s="70" t="s">
        <v>589</v>
      </c>
      <c r="G141" s="54" t="s">
        <v>625</v>
      </c>
      <c r="H141" s="54" t="s">
        <v>133</v>
      </c>
      <c r="I141" s="117" t="s">
        <v>3357</v>
      </c>
      <c r="J141" s="72">
        <v>2.8900000000008093</v>
      </c>
      <c r="K141" s="70" t="s">
        <v>135</v>
      </c>
      <c r="L141" s="71">
        <v>3.2799999999999996E-2</v>
      </c>
      <c r="M141" s="71">
        <v>6.8800000000023551E-2</v>
      </c>
      <c r="N141" s="72">
        <v>665002.22906799999</v>
      </c>
      <c r="O141" s="80">
        <v>102.18</v>
      </c>
      <c r="P141" s="117" t="s">
        <v>3357</v>
      </c>
      <c r="Q141" s="72">
        <v>679.49927930499996</v>
      </c>
      <c r="R141" s="73">
        <v>4.748927789913509E-4</v>
      </c>
      <c r="S141" s="73">
        <f t="shared" si="2"/>
        <v>4.0250358870784686E-3</v>
      </c>
      <c r="T141" s="73">
        <f>Q141/'סכום נכסי הקרן'!$C$41</f>
        <v>7.3323053237460867E-4</v>
      </c>
    </row>
    <row r="142" spans="1:20">
      <c r="A142" s="69" t="s">
        <v>628</v>
      </c>
      <c r="B142" s="54" t="s">
        <v>629</v>
      </c>
      <c r="C142" s="70" t="s">
        <v>123</v>
      </c>
      <c r="D142" s="70" t="s">
        <v>29</v>
      </c>
      <c r="E142" s="54" t="s">
        <v>608</v>
      </c>
      <c r="F142" s="70" t="s">
        <v>589</v>
      </c>
      <c r="G142" s="54" t="s">
        <v>625</v>
      </c>
      <c r="H142" s="54" t="s">
        <v>133</v>
      </c>
      <c r="I142" s="117" t="s">
        <v>3357</v>
      </c>
      <c r="J142" s="72">
        <v>4.7299999999913274</v>
      </c>
      <c r="K142" s="70" t="s">
        <v>135</v>
      </c>
      <c r="L142" s="71">
        <v>1.7899999999999999E-2</v>
      </c>
      <c r="M142" s="71">
        <v>6.4999999999925645E-2</v>
      </c>
      <c r="N142" s="72">
        <v>226343.13068800003</v>
      </c>
      <c r="O142" s="80">
        <v>89.15</v>
      </c>
      <c r="P142" s="117" t="s">
        <v>3357</v>
      </c>
      <c r="Q142" s="72">
        <v>201.78490177500004</v>
      </c>
      <c r="R142" s="73">
        <v>2.8990199006791899E-4</v>
      </c>
      <c r="S142" s="73">
        <f t="shared" si="2"/>
        <v>1.1952793709298678E-3</v>
      </c>
      <c r="T142" s="73">
        <f>Q142/'סכום נכסי הקרן'!$C$41</f>
        <v>2.1774099761367134E-4</v>
      </c>
    </row>
    <row r="143" spans="1:20">
      <c r="A143" s="69" t="s">
        <v>630</v>
      </c>
      <c r="B143" s="54" t="s">
        <v>631</v>
      </c>
      <c r="C143" s="70" t="s">
        <v>123</v>
      </c>
      <c r="D143" s="70" t="s">
        <v>29</v>
      </c>
      <c r="E143" s="54" t="s">
        <v>611</v>
      </c>
      <c r="F143" s="70" t="s">
        <v>333</v>
      </c>
      <c r="G143" s="54" t="s">
        <v>622</v>
      </c>
      <c r="H143" s="54" t="s">
        <v>312</v>
      </c>
      <c r="I143" s="117" t="s">
        <v>3357</v>
      </c>
      <c r="J143" s="72">
        <v>2.7100000000006323</v>
      </c>
      <c r="K143" s="70" t="s">
        <v>135</v>
      </c>
      <c r="L143" s="71">
        <v>3.3000000000000002E-2</v>
      </c>
      <c r="M143" s="71">
        <v>4.2000000000016059E-2</v>
      </c>
      <c r="N143" s="72">
        <v>916755.52370300004</v>
      </c>
      <c r="O143" s="80">
        <v>108.69</v>
      </c>
      <c r="P143" s="117" t="s">
        <v>3357</v>
      </c>
      <c r="Q143" s="72">
        <v>996.42157844699989</v>
      </c>
      <c r="R143" s="73">
        <v>1.5283734315248649E-3</v>
      </c>
      <c r="S143" s="73">
        <f t="shared" si="2"/>
        <v>5.9023353431819255E-3</v>
      </c>
      <c r="T143" s="73">
        <f>Q143/'סכום נכסי הקרן'!$C$41</f>
        <v>1.0752133912217169E-3</v>
      </c>
    </row>
    <row r="144" spans="1:20">
      <c r="A144" s="69" t="s">
        <v>632</v>
      </c>
      <c r="B144" s="54" t="s">
        <v>633</v>
      </c>
      <c r="C144" s="70" t="s">
        <v>123</v>
      </c>
      <c r="D144" s="70" t="s">
        <v>29</v>
      </c>
      <c r="E144" s="54" t="s">
        <v>611</v>
      </c>
      <c r="F144" s="70" t="s">
        <v>333</v>
      </c>
      <c r="G144" s="54" t="s">
        <v>622</v>
      </c>
      <c r="H144" s="54" t="s">
        <v>312</v>
      </c>
      <c r="I144" s="117" t="s">
        <v>3357</v>
      </c>
      <c r="J144" s="72">
        <v>2.8199999999985694</v>
      </c>
      <c r="K144" s="70" t="s">
        <v>135</v>
      </c>
      <c r="L144" s="71">
        <v>3.6499999999999998E-2</v>
      </c>
      <c r="M144" s="71">
        <v>4.3300000000011316E-2</v>
      </c>
      <c r="N144" s="72">
        <v>330200.50312299997</v>
      </c>
      <c r="O144" s="80">
        <v>101.64</v>
      </c>
      <c r="P144" s="117" t="s">
        <v>3357</v>
      </c>
      <c r="Q144" s="72">
        <v>335.61579101400002</v>
      </c>
      <c r="R144" s="73">
        <v>1.0126985926608599E-3</v>
      </c>
      <c r="S144" s="73">
        <f t="shared" si="2"/>
        <v>1.9880309578595274E-3</v>
      </c>
      <c r="T144" s="73">
        <f>Q144/'סכום נכסי הקרן'!$C$41</f>
        <v>3.6215453439511822E-4</v>
      </c>
    </row>
    <row r="145" spans="1:20">
      <c r="A145" s="69" t="s">
        <v>634</v>
      </c>
      <c r="B145" s="54" t="s">
        <v>635</v>
      </c>
      <c r="C145" s="70" t="s">
        <v>123</v>
      </c>
      <c r="D145" s="70" t="s">
        <v>29</v>
      </c>
      <c r="E145" s="54" t="s">
        <v>636</v>
      </c>
      <c r="F145" s="70" t="s">
        <v>333</v>
      </c>
      <c r="G145" s="54" t="s">
        <v>622</v>
      </c>
      <c r="H145" s="54" t="s">
        <v>312</v>
      </c>
      <c r="I145" s="117" t="s">
        <v>3357</v>
      </c>
      <c r="J145" s="72">
        <v>2.0000000000010965</v>
      </c>
      <c r="K145" s="70" t="s">
        <v>135</v>
      </c>
      <c r="L145" s="71">
        <v>1E-3</v>
      </c>
      <c r="M145" s="71">
        <v>2.6000000000010962E-2</v>
      </c>
      <c r="N145" s="72">
        <v>860266.53484400001</v>
      </c>
      <c r="O145" s="80">
        <v>106.05</v>
      </c>
      <c r="P145" s="117" t="s">
        <v>3357</v>
      </c>
      <c r="Q145" s="72">
        <v>912.31266673999994</v>
      </c>
      <c r="R145" s="73">
        <v>1.5190735371863467E-3</v>
      </c>
      <c r="S145" s="73">
        <f t="shared" si="2"/>
        <v>5.4041134931307327E-3</v>
      </c>
      <c r="T145" s="73">
        <f>Q145/'סכום נכסי הקרן'!$C$41</f>
        <v>9.8445358619079679E-4</v>
      </c>
    </row>
    <row r="146" spans="1:20">
      <c r="A146" s="69" t="s">
        <v>637</v>
      </c>
      <c r="B146" s="54" t="s">
        <v>638</v>
      </c>
      <c r="C146" s="70" t="s">
        <v>123</v>
      </c>
      <c r="D146" s="70" t="s">
        <v>29</v>
      </c>
      <c r="E146" s="54" t="s">
        <v>636</v>
      </c>
      <c r="F146" s="70" t="s">
        <v>333</v>
      </c>
      <c r="G146" s="54" t="s">
        <v>622</v>
      </c>
      <c r="H146" s="54" t="s">
        <v>312</v>
      </c>
      <c r="I146" s="117" t="s">
        <v>3357</v>
      </c>
      <c r="J146" s="72">
        <v>4.7200000000034805</v>
      </c>
      <c r="K146" s="70" t="s">
        <v>135</v>
      </c>
      <c r="L146" s="71">
        <v>3.0000000000000001E-3</v>
      </c>
      <c r="M146" s="71">
        <v>3.6000000000021751E-2</v>
      </c>
      <c r="N146" s="72">
        <v>485134.74107500003</v>
      </c>
      <c r="O146" s="80">
        <v>94.75</v>
      </c>
      <c r="P146" s="117" t="s">
        <v>3357</v>
      </c>
      <c r="Q146" s="72">
        <v>459.66517284500003</v>
      </c>
      <c r="R146" s="73">
        <v>1.1911168371618536E-3</v>
      </c>
      <c r="S146" s="73">
        <f t="shared" si="2"/>
        <v>2.7228414703156525E-3</v>
      </c>
      <c r="T146" s="73">
        <f>Q146/'סכום נכסי הקרן'!$C$41</f>
        <v>4.9601309326469784E-4</v>
      </c>
    </row>
    <row r="147" spans="1:20">
      <c r="A147" s="69" t="s">
        <v>639</v>
      </c>
      <c r="B147" s="54" t="s">
        <v>640</v>
      </c>
      <c r="C147" s="70" t="s">
        <v>123</v>
      </c>
      <c r="D147" s="70" t="s">
        <v>29</v>
      </c>
      <c r="E147" s="54" t="s">
        <v>636</v>
      </c>
      <c r="F147" s="70" t="s">
        <v>333</v>
      </c>
      <c r="G147" s="54" t="s">
        <v>622</v>
      </c>
      <c r="H147" s="54" t="s">
        <v>312</v>
      </c>
      <c r="I147" s="117" t="s">
        <v>3357</v>
      </c>
      <c r="J147" s="72">
        <v>3.230000000001934</v>
      </c>
      <c r="K147" s="70" t="s">
        <v>135</v>
      </c>
      <c r="L147" s="71">
        <v>3.0000000000000001E-3</v>
      </c>
      <c r="M147" s="71">
        <v>3.3800000000028786E-2</v>
      </c>
      <c r="N147" s="72">
        <v>704619.11610799993</v>
      </c>
      <c r="O147" s="80">
        <v>97.61</v>
      </c>
      <c r="P147" s="117" t="s">
        <v>3357</v>
      </c>
      <c r="Q147" s="72">
        <v>687.77873822900006</v>
      </c>
      <c r="R147" s="73">
        <v>1.3854091940778608E-3</v>
      </c>
      <c r="S147" s="73">
        <f t="shared" si="2"/>
        <v>4.0740795289330679E-3</v>
      </c>
      <c r="T147" s="73">
        <f>Q147/'סכום נכסי הקרן'!$C$41</f>
        <v>7.4216468765557898E-4</v>
      </c>
    </row>
    <row r="148" spans="1:20">
      <c r="A148" s="69" t="s">
        <v>641</v>
      </c>
      <c r="B148" s="54" t="s">
        <v>642</v>
      </c>
      <c r="C148" s="70" t="s">
        <v>123</v>
      </c>
      <c r="D148" s="70" t="s">
        <v>29</v>
      </c>
      <c r="E148" s="54" t="s">
        <v>636</v>
      </c>
      <c r="F148" s="70" t="s">
        <v>333</v>
      </c>
      <c r="G148" s="54" t="s">
        <v>622</v>
      </c>
      <c r="H148" s="54" t="s">
        <v>312</v>
      </c>
      <c r="I148" s="117" t="s">
        <v>3357</v>
      </c>
      <c r="J148" s="72">
        <v>2.7399999999972207</v>
      </c>
      <c r="K148" s="70" t="s">
        <v>135</v>
      </c>
      <c r="L148" s="71">
        <v>3.0000000000000001E-3</v>
      </c>
      <c r="M148" s="71">
        <v>3.2599999999989186E-2</v>
      </c>
      <c r="N148" s="72">
        <v>271216.687416</v>
      </c>
      <c r="O148" s="80">
        <v>95.51</v>
      </c>
      <c r="P148" s="117" t="s">
        <v>3357</v>
      </c>
      <c r="Q148" s="72">
        <v>259.03905187800001</v>
      </c>
      <c r="R148" s="73">
        <v>7.6028561493566562E-4</v>
      </c>
      <c r="S148" s="73">
        <f t="shared" si="2"/>
        <v>1.5344261748594604E-3</v>
      </c>
      <c r="T148" s="73">
        <f>Q148/'סכום נכסי הקרן'!$C$41</f>
        <v>2.7952250679145384E-4</v>
      </c>
    </row>
    <row r="149" spans="1:20">
      <c r="A149" s="69" t="s">
        <v>643</v>
      </c>
      <c r="B149" s="54" t="s">
        <v>644</v>
      </c>
      <c r="C149" s="70" t="s">
        <v>123</v>
      </c>
      <c r="D149" s="70" t="s">
        <v>29</v>
      </c>
      <c r="E149" s="54" t="s">
        <v>645</v>
      </c>
      <c r="F149" s="70" t="s">
        <v>333</v>
      </c>
      <c r="G149" s="54" t="s">
        <v>646</v>
      </c>
      <c r="H149" s="117" t="s">
        <v>3357</v>
      </c>
      <c r="I149" s="117" t="s">
        <v>3357</v>
      </c>
      <c r="J149" s="72">
        <v>2.9900000000004634</v>
      </c>
      <c r="K149" s="70" t="s">
        <v>135</v>
      </c>
      <c r="L149" s="71">
        <v>1.9E-2</v>
      </c>
      <c r="M149" s="71">
        <v>3.3499999999997601E-2</v>
      </c>
      <c r="N149" s="72">
        <v>607887.28480000002</v>
      </c>
      <c r="O149" s="80">
        <v>103</v>
      </c>
      <c r="P149" s="117" t="s">
        <v>3357</v>
      </c>
      <c r="Q149" s="72">
        <v>626.123883729</v>
      </c>
      <c r="R149" s="73">
        <v>1.1348509897254821E-3</v>
      </c>
      <c r="S149" s="73">
        <f t="shared" si="2"/>
        <v>3.7088650106352323E-3</v>
      </c>
      <c r="T149" s="73">
        <f>Q149/'סכום נכסי הקרן'!$C$41</f>
        <v>6.7563448936787439E-4</v>
      </c>
    </row>
    <row r="150" spans="1:20">
      <c r="A150" s="69" t="s">
        <v>647</v>
      </c>
      <c r="B150" s="54" t="s">
        <v>648</v>
      </c>
      <c r="C150" s="70" t="s">
        <v>123</v>
      </c>
      <c r="D150" s="70" t="s">
        <v>29</v>
      </c>
      <c r="E150" s="54" t="s">
        <v>649</v>
      </c>
      <c r="F150" s="70" t="s">
        <v>316</v>
      </c>
      <c r="G150" s="54" t="s">
        <v>646</v>
      </c>
      <c r="H150" s="117" t="s">
        <v>3357</v>
      </c>
      <c r="I150" s="117" t="s">
        <v>3357</v>
      </c>
      <c r="J150" s="72">
        <v>2.1000000000007106</v>
      </c>
      <c r="K150" s="70" t="s">
        <v>135</v>
      </c>
      <c r="L150" s="71">
        <v>1.6399999999999998E-2</v>
      </c>
      <c r="M150" s="71">
        <v>3.0300000000051893E-2</v>
      </c>
      <c r="N150" s="72">
        <v>129230.669432</v>
      </c>
      <c r="O150" s="80">
        <v>108.85</v>
      </c>
      <c r="P150" s="117" t="s">
        <v>3357</v>
      </c>
      <c r="Q150" s="72">
        <v>140.66757840900001</v>
      </c>
      <c r="R150" s="73">
        <v>5.1149729345397637E-4</v>
      </c>
      <c r="S150" s="73">
        <f t="shared" si="2"/>
        <v>8.33248935633541E-4</v>
      </c>
      <c r="T150" s="73">
        <f>Q150/'סכום נכסי הקרן'!$C$41</f>
        <v>1.5179083561379599E-4</v>
      </c>
    </row>
    <row r="151" spans="1:20">
      <c r="A151" s="69" t="s">
        <v>650</v>
      </c>
      <c r="B151" s="54" t="s">
        <v>651</v>
      </c>
      <c r="C151" s="70" t="s">
        <v>123</v>
      </c>
      <c r="D151" s="70" t="s">
        <v>29</v>
      </c>
      <c r="E151" s="54" t="s">
        <v>652</v>
      </c>
      <c r="F151" s="70" t="s">
        <v>653</v>
      </c>
      <c r="G151" s="54" t="s">
        <v>646</v>
      </c>
      <c r="H151" s="117" t="s">
        <v>3357</v>
      </c>
      <c r="I151" s="117" t="s">
        <v>3357</v>
      </c>
      <c r="J151" s="72">
        <v>3.0200000000003562</v>
      </c>
      <c r="K151" s="70" t="s">
        <v>135</v>
      </c>
      <c r="L151" s="71">
        <v>1.4800000000000001E-2</v>
      </c>
      <c r="M151" s="71">
        <v>3.510000000000623E-2</v>
      </c>
      <c r="N151" s="72">
        <v>1090405.239785</v>
      </c>
      <c r="O151" s="80">
        <v>102.99</v>
      </c>
      <c r="P151" s="117" t="s">
        <v>3357</v>
      </c>
      <c r="Q151" s="72">
        <v>1123.0084121300001</v>
      </c>
      <c r="R151" s="73">
        <v>1.3423937579790423E-3</v>
      </c>
      <c r="S151" s="73">
        <f t="shared" si="2"/>
        <v>6.6521765334873065E-3</v>
      </c>
      <c r="T151" s="73">
        <f>Q151/'סכום נכסי הקרן'!$C$41</f>
        <v>1.2118100503792323E-3</v>
      </c>
    </row>
    <row r="152" spans="1:20">
      <c r="A152" s="69" t="s">
        <v>654</v>
      </c>
      <c r="B152" s="54" t="s">
        <v>655</v>
      </c>
      <c r="C152" s="70" t="s">
        <v>123</v>
      </c>
      <c r="D152" s="70" t="s">
        <v>29</v>
      </c>
      <c r="E152" s="87">
        <v>1154</v>
      </c>
      <c r="F152" s="70" t="s">
        <v>539</v>
      </c>
      <c r="G152" s="54" t="s">
        <v>646</v>
      </c>
      <c r="H152" s="117" t="s">
        <v>3357</v>
      </c>
      <c r="I152" s="117" t="s">
        <v>3357</v>
      </c>
      <c r="J152" s="72">
        <v>1</v>
      </c>
      <c r="K152" s="70" t="s">
        <v>135</v>
      </c>
      <c r="L152" s="71">
        <v>6.8000000000000005E-2</v>
      </c>
      <c r="M152" s="71">
        <v>0</v>
      </c>
      <c r="N152" s="72">
        <v>237361.44503599999</v>
      </c>
      <c r="O152" s="80">
        <v>22.77</v>
      </c>
      <c r="P152" s="117" t="s">
        <v>3357</v>
      </c>
      <c r="Q152" s="72">
        <v>54.047202651000006</v>
      </c>
      <c r="R152" s="73">
        <v>5.226553164573239E-4</v>
      </c>
      <c r="S152" s="73">
        <f t="shared" si="2"/>
        <v>3.2015034731012825E-4</v>
      </c>
      <c r="T152" s="73">
        <f>Q152/'סכום נכסי הקרן'!$C$41</f>
        <v>5.8320973075474307E-5</v>
      </c>
    </row>
    <row r="153" spans="1:20">
      <c r="A153" s="118" t="s">
        <v>3357</v>
      </c>
      <c r="B153" s="117" t="s">
        <v>3357</v>
      </c>
      <c r="C153" s="117" t="s">
        <v>3357</v>
      </c>
      <c r="D153" s="117" t="s">
        <v>3357</v>
      </c>
      <c r="E153" s="117" t="s">
        <v>3357</v>
      </c>
      <c r="F153" s="117" t="s">
        <v>3357</v>
      </c>
      <c r="G153" s="117" t="s">
        <v>3357</v>
      </c>
      <c r="H153" s="117" t="s">
        <v>3357</v>
      </c>
      <c r="I153" s="117" t="s">
        <v>3357</v>
      </c>
      <c r="J153" s="117" t="s">
        <v>3357</v>
      </c>
      <c r="K153" s="117" t="s">
        <v>3357</v>
      </c>
      <c r="L153" s="117" t="s">
        <v>3357</v>
      </c>
      <c r="M153" s="117" t="s">
        <v>3357</v>
      </c>
      <c r="N153" s="117" t="s">
        <v>3357</v>
      </c>
      <c r="O153" s="117" t="s">
        <v>3357</v>
      </c>
      <c r="P153" s="117" t="s">
        <v>3357</v>
      </c>
      <c r="Q153" s="117" t="s">
        <v>3357</v>
      </c>
      <c r="R153" s="117" t="s">
        <v>3357</v>
      </c>
      <c r="S153" s="117" t="s">
        <v>3357</v>
      </c>
      <c r="T153" s="117" t="s">
        <v>3357</v>
      </c>
    </row>
    <row r="154" spans="1:20">
      <c r="A154" s="68" t="s">
        <v>50</v>
      </c>
      <c r="B154" s="116" t="s">
        <v>3357</v>
      </c>
      <c r="C154" s="116" t="s">
        <v>3357</v>
      </c>
      <c r="D154" s="116" t="s">
        <v>3357</v>
      </c>
      <c r="E154" s="116" t="s">
        <v>3357</v>
      </c>
      <c r="F154" s="116" t="s">
        <v>3357</v>
      </c>
      <c r="G154" s="116" t="s">
        <v>3357</v>
      </c>
      <c r="H154" s="116" t="s">
        <v>3357</v>
      </c>
      <c r="I154" s="116" t="s">
        <v>3357</v>
      </c>
      <c r="J154" s="66">
        <v>3.9783301734787191</v>
      </c>
      <c r="K154" s="116" t="s">
        <v>3357</v>
      </c>
      <c r="L154" s="116" t="s">
        <v>3357</v>
      </c>
      <c r="M154" s="65">
        <v>5.3107023699206481E-2</v>
      </c>
      <c r="N154" s="116" t="s">
        <v>3357</v>
      </c>
      <c r="O154" s="116" t="s">
        <v>3357</v>
      </c>
      <c r="P154" s="66">
        <f>SUM(P155:P213)</f>
        <v>213.17730032700001</v>
      </c>
      <c r="Q154" s="66">
        <v>21968.093700451001</v>
      </c>
      <c r="R154" s="116" t="s">
        <v>3357</v>
      </c>
      <c r="S154" s="67">
        <f t="shared" si="2"/>
        <v>0.13012871125552505</v>
      </c>
      <c r="T154" s="67">
        <f>Q154/'סכום נכסי הקרן'!$C$41</f>
        <v>2.3705215781409071E-2</v>
      </c>
    </row>
    <row r="155" spans="1:20">
      <c r="A155" s="69" t="s">
        <v>656</v>
      </c>
      <c r="B155" s="54" t="s">
        <v>657</v>
      </c>
      <c r="C155" s="70" t="s">
        <v>123</v>
      </c>
      <c r="D155" s="70" t="s">
        <v>29</v>
      </c>
      <c r="E155" s="54" t="s">
        <v>658</v>
      </c>
      <c r="F155" s="70" t="s">
        <v>659</v>
      </c>
      <c r="G155" s="54" t="s">
        <v>311</v>
      </c>
      <c r="H155" s="54" t="s">
        <v>312</v>
      </c>
      <c r="I155" s="117" t="s">
        <v>3357</v>
      </c>
      <c r="J155" s="72">
        <v>0.89999934388511882</v>
      </c>
      <c r="K155" s="70" t="s">
        <v>135</v>
      </c>
      <c r="L155" s="71">
        <v>5.7000000000000002E-2</v>
      </c>
      <c r="M155" s="71">
        <v>4.6099660465783551E-2</v>
      </c>
      <c r="N155" s="72">
        <v>6.1849000000000001E-2</v>
      </c>
      <c r="O155" s="80">
        <v>101.48</v>
      </c>
      <c r="P155" s="117" t="s">
        <v>3357</v>
      </c>
      <c r="Q155" s="72">
        <v>6.2732999999999997E-5</v>
      </c>
      <c r="R155" s="73">
        <v>4.0044565239193714E-10</v>
      </c>
      <c r="S155" s="73">
        <f t="shared" si="2"/>
        <v>3.716009479250018E-10</v>
      </c>
      <c r="T155" s="73">
        <f>Q155/'סכום נכסי הקרן'!$C$41</f>
        <v>6.7693597901241896E-11</v>
      </c>
    </row>
    <row r="156" spans="1:20">
      <c r="A156" s="69" t="s">
        <v>660</v>
      </c>
      <c r="B156" s="54" t="s">
        <v>661</v>
      </c>
      <c r="C156" s="70" t="s">
        <v>123</v>
      </c>
      <c r="D156" s="70" t="s">
        <v>29</v>
      </c>
      <c r="E156" s="54" t="s">
        <v>368</v>
      </c>
      <c r="F156" s="70" t="s">
        <v>333</v>
      </c>
      <c r="G156" s="54" t="s">
        <v>354</v>
      </c>
      <c r="H156" s="54" t="s">
        <v>312</v>
      </c>
      <c r="I156" s="117" t="s">
        <v>3357</v>
      </c>
      <c r="J156" s="72">
        <v>5.6499999999999995</v>
      </c>
      <c r="K156" s="70" t="s">
        <v>135</v>
      </c>
      <c r="L156" s="71">
        <v>2.5499999999999998E-2</v>
      </c>
      <c r="M156" s="71">
        <v>5.0299999999996452E-2</v>
      </c>
      <c r="N156" s="72">
        <v>1293122.711869</v>
      </c>
      <c r="O156" s="80">
        <v>87.22</v>
      </c>
      <c r="P156" s="117" t="s">
        <v>3357</v>
      </c>
      <c r="Q156" s="72">
        <v>1127.9532254800001</v>
      </c>
      <c r="R156" s="73">
        <v>9.4882028176597021E-4</v>
      </c>
      <c r="S156" s="73">
        <f t="shared" si="2"/>
        <v>6.6814672947799626E-3</v>
      </c>
      <c r="T156" s="73">
        <f>Q156/'סכום נכסי הקרן'!$C$41</f>
        <v>1.2171458737355453E-3</v>
      </c>
    </row>
    <row r="157" spans="1:20">
      <c r="A157" s="69" t="s">
        <v>662</v>
      </c>
      <c r="B157" s="54" t="s">
        <v>663</v>
      </c>
      <c r="C157" s="70" t="s">
        <v>123</v>
      </c>
      <c r="D157" s="70" t="s">
        <v>29</v>
      </c>
      <c r="E157" s="54" t="s">
        <v>375</v>
      </c>
      <c r="F157" s="70" t="s">
        <v>376</v>
      </c>
      <c r="G157" s="54" t="s">
        <v>346</v>
      </c>
      <c r="H157" s="54" t="s">
        <v>133</v>
      </c>
      <c r="I157" s="117" t="s">
        <v>3357</v>
      </c>
      <c r="J157" s="72">
        <v>4.9900000000189291</v>
      </c>
      <c r="K157" s="70" t="s">
        <v>135</v>
      </c>
      <c r="L157" s="71">
        <v>1.9400000000000001E-2</v>
      </c>
      <c r="M157" s="71">
        <v>4.7100000000177313E-2</v>
      </c>
      <c r="N157" s="72">
        <v>153102.77428799999</v>
      </c>
      <c r="O157" s="80">
        <v>87.3</v>
      </c>
      <c r="P157" s="117" t="s">
        <v>3357</v>
      </c>
      <c r="Q157" s="72">
        <v>133.658721953</v>
      </c>
      <c r="R157" s="73">
        <v>2.4958629992643204E-4</v>
      </c>
      <c r="S157" s="73">
        <f t="shared" si="2"/>
        <v>7.9173174846060366E-4</v>
      </c>
      <c r="T157" s="73">
        <f>Q157/'סכום נכסי הקרן'!$C$41</f>
        <v>1.4422775540593109E-4</v>
      </c>
    </row>
    <row r="158" spans="1:20">
      <c r="A158" s="69" t="s">
        <v>664</v>
      </c>
      <c r="B158" s="54" t="s">
        <v>665</v>
      </c>
      <c r="C158" s="70" t="s">
        <v>123</v>
      </c>
      <c r="D158" s="70" t="s">
        <v>29</v>
      </c>
      <c r="E158" s="54" t="s">
        <v>666</v>
      </c>
      <c r="F158" s="70" t="s">
        <v>376</v>
      </c>
      <c r="G158" s="54" t="s">
        <v>346</v>
      </c>
      <c r="H158" s="54" t="s">
        <v>133</v>
      </c>
      <c r="I158" s="117" t="s">
        <v>3357</v>
      </c>
      <c r="J158" s="72">
        <v>5.4799999998718043</v>
      </c>
      <c r="K158" s="70" t="s">
        <v>135</v>
      </c>
      <c r="L158" s="71">
        <v>1.95E-2</v>
      </c>
      <c r="M158" s="71">
        <v>4.8599999998762244E-2</v>
      </c>
      <c r="N158" s="72">
        <v>10603.065836</v>
      </c>
      <c r="O158" s="80">
        <v>85.34</v>
      </c>
      <c r="P158" s="117" t="s">
        <v>3357</v>
      </c>
      <c r="Q158" s="72">
        <v>9.0486559920000005</v>
      </c>
      <c r="R158" s="73">
        <v>9.6875868270731768E-6</v>
      </c>
      <c r="S158" s="73">
        <f t="shared" si="2"/>
        <v>5.3600005484744042E-5</v>
      </c>
      <c r="T158" s="73">
        <f>Q158/'סכום נכסי הקרן'!$C$41</f>
        <v>9.7641764345577478E-6</v>
      </c>
    </row>
    <row r="159" spans="1:20">
      <c r="A159" s="69" t="s">
        <v>667</v>
      </c>
      <c r="B159" s="54" t="s">
        <v>668</v>
      </c>
      <c r="C159" s="70" t="s">
        <v>123</v>
      </c>
      <c r="D159" s="70" t="s">
        <v>29</v>
      </c>
      <c r="E159" s="54" t="s">
        <v>669</v>
      </c>
      <c r="F159" s="70" t="s">
        <v>333</v>
      </c>
      <c r="G159" s="54" t="s">
        <v>354</v>
      </c>
      <c r="H159" s="54" t="s">
        <v>312</v>
      </c>
      <c r="I159" s="117" t="s">
        <v>3357</v>
      </c>
      <c r="J159" s="72">
        <v>0.80999999999929795</v>
      </c>
      <c r="K159" s="70" t="s">
        <v>135</v>
      </c>
      <c r="L159" s="71">
        <v>2.5499999999999998E-2</v>
      </c>
      <c r="M159" s="71">
        <v>4.4299999999915123E-2</v>
      </c>
      <c r="N159" s="72">
        <v>158954.03408000001</v>
      </c>
      <c r="O159" s="80">
        <v>98.58</v>
      </c>
      <c r="P159" s="117" t="s">
        <v>3357</v>
      </c>
      <c r="Q159" s="72">
        <v>156.696886831</v>
      </c>
      <c r="R159" s="73">
        <v>7.8954339313743024E-4</v>
      </c>
      <c r="S159" s="73">
        <f t="shared" si="2"/>
        <v>9.2819906083395245E-4</v>
      </c>
      <c r="T159" s="73">
        <f>Q159/'סכום נכסי הקרן'!$C$41</f>
        <v>1.6908765800319005E-4</v>
      </c>
    </row>
    <row r="160" spans="1:20">
      <c r="A160" s="69" t="s">
        <v>670</v>
      </c>
      <c r="B160" s="54" t="s">
        <v>671</v>
      </c>
      <c r="C160" s="70" t="s">
        <v>123</v>
      </c>
      <c r="D160" s="70" t="s">
        <v>29</v>
      </c>
      <c r="E160" s="54" t="s">
        <v>446</v>
      </c>
      <c r="F160" s="70" t="s">
        <v>131</v>
      </c>
      <c r="G160" s="54" t="s">
        <v>354</v>
      </c>
      <c r="H160" s="54" t="s">
        <v>312</v>
      </c>
      <c r="I160" s="117" t="s">
        <v>3357</v>
      </c>
      <c r="J160" s="72">
        <v>3.6299999999959076</v>
      </c>
      <c r="K160" s="70" t="s">
        <v>135</v>
      </c>
      <c r="L160" s="71">
        <v>4.5599999999999995E-2</v>
      </c>
      <c r="M160" s="71">
        <v>5.0899999999956445E-2</v>
      </c>
      <c r="N160" s="72">
        <v>307368.02433099999</v>
      </c>
      <c r="O160" s="80">
        <v>98.58</v>
      </c>
      <c r="P160" s="117" t="s">
        <v>3357</v>
      </c>
      <c r="Q160" s="72">
        <v>303.003388148</v>
      </c>
      <c r="R160" s="73">
        <v>5.9547700512124367E-4</v>
      </c>
      <c r="S160" s="73">
        <f t="shared" si="2"/>
        <v>1.7948503381040931E-3</v>
      </c>
      <c r="T160" s="73">
        <f>Q160/'סכום נכסי הקרן'!$C$41</f>
        <v>3.2696331308887887E-4</v>
      </c>
    </row>
    <row r="161" spans="1:20">
      <c r="A161" s="69" t="s">
        <v>672</v>
      </c>
      <c r="B161" s="54" t="s">
        <v>673</v>
      </c>
      <c r="C161" s="70" t="s">
        <v>123</v>
      </c>
      <c r="D161" s="70" t="s">
        <v>29</v>
      </c>
      <c r="E161" s="54" t="s">
        <v>456</v>
      </c>
      <c r="F161" s="70" t="s">
        <v>159</v>
      </c>
      <c r="G161" s="54" t="s">
        <v>457</v>
      </c>
      <c r="H161" s="54" t="s">
        <v>133</v>
      </c>
      <c r="I161" s="117" t="s">
        <v>3357</v>
      </c>
      <c r="J161" s="72">
        <v>8.5199999999826517</v>
      </c>
      <c r="K161" s="70" t="s">
        <v>135</v>
      </c>
      <c r="L161" s="71">
        <v>2.7900000000000001E-2</v>
      </c>
      <c r="M161" s="71">
        <v>5.0099999999893903E-2</v>
      </c>
      <c r="N161" s="72">
        <v>309244.98499999999</v>
      </c>
      <c r="O161" s="80">
        <v>83.51</v>
      </c>
      <c r="P161" s="117" t="s">
        <v>3357</v>
      </c>
      <c r="Q161" s="72">
        <v>258.25048697400001</v>
      </c>
      <c r="R161" s="73">
        <v>7.191074900009301E-4</v>
      </c>
      <c r="S161" s="73">
        <f t="shared" si="2"/>
        <v>1.5297550852283765E-3</v>
      </c>
      <c r="T161" s="73">
        <f>Q161/'סכום נכסי הקרן'!$C$41</f>
        <v>2.7867158629457965E-4</v>
      </c>
    </row>
    <row r="162" spans="1:20">
      <c r="A162" s="69" t="s">
        <v>674</v>
      </c>
      <c r="B162" s="54" t="s">
        <v>675</v>
      </c>
      <c r="C162" s="70" t="s">
        <v>123</v>
      </c>
      <c r="D162" s="70" t="s">
        <v>29</v>
      </c>
      <c r="E162" s="54" t="s">
        <v>676</v>
      </c>
      <c r="F162" s="70" t="s">
        <v>132</v>
      </c>
      <c r="G162" s="54" t="s">
        <v>457</v>
      </c>
      <c r="H162" s="54" t="s">
        <v>133</v>
      </c>
      <c r="I162" s="117" t="s">
        <v>3357</v>
      </c>
      <c r="J162" s="72">
        <v>1.299999999999554</v>
      </c>
      <c r="K162" s="70" t="s">
        <v>135</v>
      </c>
      <c r="L162" s="71">
        <v>6.0999999999999999E-2</v>
      </c>
      <c r="M162" s="71">
        <v>5.9900000000009071E-2</v>
      </c>
      <c r="N162" s="72">
        <v>662667.82499999995</v>
      </c>
      <c r="O162" s="80">
        <v>101.47</v>
      </c>
      <c r="P162" s="117" t="s">
        <v>3357</v>
      </c>
      <c r="Q162" s="72">
        <v>672.40904936099992</v>
      </c>
      <c r="R162" s="73">
        <v>1.7202767970717269E-3</v>
      </c>
      <c r="S162" s="73">
        <f t="shared" si="2"/>
        <v>3.9830366814259943E-3</v>
      </c>
      <c r="T162" s="73">
        <f>Q162/'סכום נכסי הקרן'!$C$41</f>
        <v>7.2557964408843587E-4</v>
      </c>
    </row>
    <row r="163" spans="1:20">
      <c r="A163" s="69" t="s">
        <v>677</v>
      </c>
      <c r="B163" s="54" t="s">
        <v>678</v>
      </c>
      <c r="C163" s="70" t="s">
        <v>123</v>
      </c>
      <c r="D163" s="70" t="s">
        <v>29</v>
      </c>
      <c r="E163" s="54" t="s">
        <v>490</v>
      </c>
      <c r="F163" s="70" t="s">
        <v>376</v>
      </c>
      <c r="G163" s="54" t="s">
        <v>457</v>
      </c>
      <c r="H163" s="54" t="s">
        <v>133</v>
      </c>
      <c r="I163" s="117" t="s">
        <v>3357</v>
      </c>
      <c r="J163" s="72">
        <v>7.0800000000031735</v>
      </c>
      <c r="K163" s="70" t="s">
        <v>135</v>
      </c>
      <c r="L163" s="71">
        <v>3.0499999999999999E-2</v>
      </c>
      <c r="M163" s="71">
        <v>5.1700000000025843E-2</v>
      </c>
      <c r="N163" s="72">
        <v>451170.00211399997</v>
      </c>
      <c r="O163" s="80">
        <v>86.63</v>
      </c>
      <c r="P163" s="117" t="s">
        <v>3357</v>
      </c>
      <c r="Q163" s="72">
        <v>390.84857284699996</v>
      </c>
      <c r="R163" s="73">
        <v>6.6089662346675924E-4</v>
      </c>
      <c r="S163" s="73">
        <f t="shared" si="2"/>
        <v>2.3152041216756621E-3</v>
      </c>
      <c r="T163" s="73">
        <f>Q163/'סכום נכסי הקרן'!$C$41</f>
        <v>4.2175483606043181E-4</v>
      </c>
    </row>
    <row r="164" spans="1:20">
      <c r="A164" s="69" t="s">
        <v>679</v>
      </c>
      <c r="B164" s="54" t="s">
        <v>680</v>
      </c>
      <c r="C164" s="70" t="s">
        <v>123</v>
      </c>
      <c r="D164" s="70" t="s">
        <v>29</v>
      </c>
      <c r="E164" s="54" t="s">
        <v>490</v>
      </c>
      <c r="F164" s="70" t="s">
        <v>376</v>
      </c>
      <c r="G164" s="54" t="s">
        <v>457</v>
      </c>
      <c r="H164" s="54" t="s">
        <v>133</v>
      </c>
      <c r="I164" s="117" t="s">
        <v>3357</v>
      </c>
      <c r="J164" s="72">
        <v>2.4199999999940061</v>
      </c>
      <c r="K164" s="70" t="s">
        <v>135</v>
      </c>
      <c r="L164" s="71">
        <v>2.9100000000000001E-2</v>
      </c>
      <c r="M164" s="71">
        <v>4.2699999999913897E-2</v>
      </c>
      <c r="N164" s="72">
        <v>216871.31675900001</v>
      </c>
      <c r="O164" s="80">
        <v>96.93</v>
      </c>
      <c r="P164" s="117" t="s">
        <v>3357</v>
      </c>
      <c r="Q164" s="72">
        <v>210.21336730300001</v>
      </c>
      <c r="R164" s="73">
        <v>3.6145219459833333E-4</v>
      </c>
      <c r="S164" s="73">
        <f t="shared" si="2"/>
        <v>1.2452056582070265E-3</v>
      </c>
      <c r="T164" s="73">
        <f>Q164/'סכום נכסי הקרן'!$C$41</f>
        <v>2.2683594216242416E-4</v>
      </c>
    </row>
    <row r="165" spans="1:20">
      <c r="A165" s="69" t="s">
        <v>681</v>
      </c>
      <c r="B165" s="54" t="s">
        <v>682</v>
      </c>
      <c r="C165" s="70" t="s">
        <v>123</v>
      </c>
      <c r="D165" s="70" t="s">
        <v>29</v>
      </c>
      <c r="E165" s="54" t="s">
        <v>490</v>
      </c>
      <c r="F165" s="70" t="s">
        <v>376</v>
      </c>
      <c r="G165" s="54" t="s">
        <v>457</v>
      </c>
      <c r="H165" s="54" t="s">
        <v>133</v>
      </c>
      <c r="I165" s="117" t="s">
        <v>3357</v>
      </c>
      <c r="J165" s="72">
        <v>6.3099999999950143</v>
      </c>
      <c r="K165" s="70" t="s">
        <v>135</v>
      </c>
      <c r="L165" s="71">
        <v>3.0499999999999999E-2</v>
      </c>
      <c r="M165" s="71">
        <v>5.0599999999969204E-2</v>
      </c>
      <c r="N165" s="72">
        <v>740091.20348200004</v>
      </c>
      <c r="O165" s="80">
        <v>88.63</v>
      </c>
      <c r="P165" s="117" t="s">
        <v>3357</v>
      </c>
      <c r="Q165" s="72">
        <v>655.94283361700002</v>
      </c>
      <c r="R165" s="73">
        <v>1.0153932531070291E-3</v>
      </c>
      <c r="S165" s="73">
        <f t="shared" si="2"/>
        <v>3.8854985216184301E-3</v>
      </c>
      <c r="T165" s="73">
        <f>Q165/'סכום נכסי הקרן'!$C$41</f>
        <v>7.0781136602857217E-4</v>
      </c>
    </row>
    <row r="166" spans="1:20">
      <c r="A166" s="69" t="s">
        <v>683</v>
      </c>
      <c r="B166" s="54" t="s">
        <v>684</v>
      </c>
      <c r="C166" s="70" t="s">
        <v>123</v>
      </c>
      <c r="D166" s="70" t="s">
        <v>29</v>
      </c>
      <c r="E166" s="54" t="s">
        <v>490</v>
      </c>
      <c r="F166" s="70" t="s">
        <v>376</v>
      </c>
      <c r="G166" s="54" t="s">
        <v>457</v>
      </c>
      <c r="H166" s="54" t="s">
        <v>133</v>
      </c>
      <c r="I166" s="117" t="s">
        <v>3357</v>
      </c>
      <c r="J166" s="72">
        <v>7.9499999999995392</v>
      </c>
      <c r="K166" s="70" t="s">
        <v>135</v>
      </c>
      <c r="L166" s="71">
        <v>2.63E-2</v>
      </c>
      <c r="M166" s="71">
        <v>5.2400000000000613E-2</v>
      </c>
      <c r="N166" s="72">
        <v>795201.39</v>
      </c>
      <c r="O166" s="80">
        <v>81.86</v>
      </c>
      <c r="P166" s="117" t="s">
        <v>3357</v>
      </c>
      <c r="Q166" s="72">
        <v>650.95185785399997</v>
      </c>
      <c r="R166" s="73">
        <v>1.1463320753302619E-3</v>
      </c>
      <c r="S166" s="73">
        <f t="shared" si="2"/>
        <v>3.8559343157841559E-3</v>
      </c>
      <c r="T166" s="73">
        <f>Q166/'סכום נכסי הקרן'!$C$41</f>
        <v>7.024257299768072E-4</v>
      </c>
    </row>
    <row r="167" spans="1:20">
      <c r="A167" s="69" t="s">
        <v>685</v>
      </c>
      <c r="B167" s="54" t="s">
        <v>686</v>
      </c>
      <c r="C167" s="70" t="s">
        <v>123</v>
      </c>
      <c r="D167" s="70" t="s">
        <v>29</v>
      </c>
      <c r="E167" s="54" t="s">
        <v>687</v>
      </c>
      <c r="F167" s="70" t="s">
        <v>376</v>
      </c>
      <c r="G167" s="54" t="s">
        <v>453</v>
      </c>
      <c r="H167" s="54" t="s">
        <v>312</v>
      </c>
      <c r="I167" s="117" t="s">
        <v>3357</v>
      </c>
      <c r="J167" s="72">
        <v>3.7300000000022551</v>
      </c>
      <c r="K167" s="70" t="s">
        <v>135</v>
      </c>
      <c r="L167" s="71">
        <v>4.7E-2</v>
      </c>
      <c r="M167" s="71">
        <v>4.5400000000025365E-2</v>
      </c>
      <c r="N167" s="72">
        <v>406436.266</v>
      </c>
      <c r="O167" s="80">
        <v>104.73</v>
      </c>
      <c r="P167" s="117" t="s">
        <v>3357</v>
      </c>
      <c r="Q167" s="72">
        <v>425.66070694800004</v>
      </c>
      <c r="R167" s="73">
        <v>4.5204789901012125E-4</v>
      </c>
      <c r="S167" s="73">
        <f t="shared" si="2"/>
        <v>2.5214149203179066E-3</v>
      </c>
      <c r="T167" s="73">
        <f>Q167/'סכום נכסי הקרן'!$C$41</f>
        <v>4.5931973185558283E-4</v>
      </c>
    </row>
    <row r="168" spans="1:20">
      <c r="A168" s="69" t="s">
        <v>688</v>
      </c>
      <c r="B168" s="54" t="s">
        <v>689</v>
      </c>
      <c r="C168" s="70" t="s">
        <v>123</v>
      </c>
      <c r="D168" s="70" t="s">
        <v>29</v>
      </c>
      <c r="E168" s="54" t="s">
        <v>497</v>
      </c>
      <c r="F168" s="70" t="s">
        <v>376</v>
      </c>
      <c r="G168" s="54" t="s">
        <v>457</v>
      </c>
      <c r="H168" s="54" t="s">
        <v>133</v>
      </c>
      <c r="I168" s="117" t="s">
        <v>3357</v>
      </c>
      <c r="J168" s="72">
        <v>5.7199999999996685</v>
      </c>
      <c r="K168" s="70" t="s">
        <v>135</v>
      </c>
      <c r="L168" s="71">
        <v>2.64E-2</v>
      </c>
      <c r="M168" s="71">
        <v>4.9500000000003687E-2</v>
      </c>
      <c r="N168" s="72">
        <v>1223926.5144470001</v>
      </c>
      <c r="O168" s="80">
        <v>88.65</v>
      </c>
      <c r="P168" s="117" t="s">
        <v>3357</v>
      </c>
      <c r="Q168" s="72">
        <v>1085.010855088</v>
      </c>
      <c r="R168" s="73">
        <v>7.4804257923256228E-4</v>
      </c>
      <c r="S168" s="73">
        <f t="shared" si="2"/>
        <v>6.4270967793604262E-3</v>
      </c>
      <c r="T168" s="73">
        <f>Q168/'סכום נכסי הקרן'!$C$41</f>
        <v>1.1708078450386513E-3</v>
      </c>
    </row>
    <row r="169" spans="1:20">
      <c r="A169" s="69" t="s">
        <v>690</v>
      </c>
      <c r="B169" s="54" t="s">
        <v>691</v>
      </c>
      <c r="C169" s="70" t="s">
        <v>123</v>
      </c>
      <c r="D169" s="70" t="s">
        <v>29</v>
      </c>
      <c r="E169" s="54" t="s">
        <v>497</v>
      </c>
      <c r="F169" s="70" t="s">
        <v>376</v>
      </c>
      <c r="G169" s="54" t="s">
        <v>457</v>
      </c>
      <c r="H169" s="54" t="s">
        <v>133</v>
      </c>
      <c r="I169" s="117" t="s">
        <v>3357</v>
      </c>
      <c r="J169" s="72">
        <v>7.3500000000049566</v>
      </c>
      <c r="K169" s="70" t="s">
        <v>135</v>
      </c>
      <c r="L169" s="71">
        <v>2.5000000000000001E-2</v>
      </c>
      <c r="M169" s="71">
        <v>5.2800000000039649E-2</v>
      </c>
      <c r="N169" s="72">
        <v>732326.90128700004</v>
      </c>
      <c r="O169" s="80">
        <v>82.64</v>
      </c>
      <c r="P169" s="117" t="s">
        <v>3357</v>
      </c>
      <c r="Q169" s="72">
        <v>605.19495122000001</v>
      </c>
      <c r="R169" s="73">
        <v>5.4911587784595714E-4</v>
      </c>
      <c r="S169" s="73">
        <f t="shared" si="2"/>
        <v>3.5848918041983843E-3</v>
      </c>
      <c r="T169" s="73">
        <f>Q169/'סכום נכסי הקרן'!$C$41</f>
        <v>6.5305060621600097E-4</v>
      </c>
    </row>
    <row r="170" spans="1:20">
      <c r="A170" s="69" t="s">
        <v>692</v>
      </c>
      <c r="B170" s="54" t="s">
        <v>693</v>
      </c>
      <c r="C170" s="70" t="s">
        <v>123</v>
      </c>
      <c r="D170" s="70" t="s">
        <v>29</v>
      </c>
      <c r="E170" s="54" t="s">
        <v>694</v>
      </c>
      <c r="F170" s="70" t="s">
        <v>376</v>
      </c>
      <c r="G170" s="54" t="s">
        <v>457</v>
      </c>
      <c r="H170" s="54" t="s">
        <v>133</v>
      </c>
      <c r="I170" s="117" t="s">
        <v>3357</v>
      </c>
      <c r="J170" s="72">
        <v>5.0400000000043104</v>
      </c>
      <c r="K170" s="70" t="s">
        <v>135</v>
      </c>
      <c r="L170" s="71">
        <v>3.4300000000000004E-2</v>
      </c>
      <c r="M170" s="71">
        <v>4.6700000000034741E-2</v>
      </c>
      <c r="N170" s="72">
        <v>482208.47064400004</v>
      </c>
      <c r="O170" s="80">
        <v>94.3</v>
      </c>
      <c r="P170" s="117" t="s">
        <v>3357</v>
      </c>
      <c r="Q170" s="72">
        <v>454.72258782599999</v>
      </c>
      <c r="R170" s="73">
        <v>1.5868384580887194E-3</v>
      </c>
      <c r="S170" s="73">
        <f t="shared" si="2"/>
        <v>2.6935639086135129E-3</v>
      </c>
      <c r="T170" s="73">
        <f>Q170/'סכום נכסי הקרן'!$C$41</f>
        <v>4.9067967444415856E-4</v>
      </c>
    </row>
    <row r="171" spans="1:20">
      <c r="A171" s="69" t="s">
        <v>695</v>
      </c>
      <c r="B171" s="54" t="s">
        <v>696</v>
      </c>
      <c r="C171" s="70" t="s">
        <v>123</v>
      </c>
      <c r="D171" s="70" t="s">
        <v>29</v>
      </c>
      <c r="E171" s="54" t="s">
        <v>694</v>
      </c>
      <c r="F171" s="70" t="s">
        <v>376</v>
      </c>
      <c r="G171" s="54" t="s">
        <v>457</v>
      </c>
      <c r="H171" s="54" t="s">
        <v>133</v>
      </c>
      <c r="I171" s="117" t="s">
        <v>3357</v>
      </c>
      <c r="J171" s="72">
        <v>6.3199999999948862</v>
      </c>
      <c r="K171" s="70" t="s">
        <v>135</v>
      </c>
      <c r="L171" s="71">
        <v>2.98E-2</v>
      </c>
      <c r="M171" s="71">
        <v>4.9399999999965562E-2</v>
      </c>
      <c r="N171" s="72">
        <v>431520.45206899999</v>
      </c>
      <c r="O171" s="80">
        <v>88.82</v>
      </c>
      <c r="P171" s="117" t="s">
        <v>3357</v>
      </c>
      <c r="Q171" s="72">
        <v>383.27646552799996</v>
      </c>
      <c r="R171" s="73">
        <v>1.0992970509904857E-3</v>
      </c>
      <c r="S171" s="73">
        <f t="shared" si="2"/>
        <v>2.270350499857317E-3</v>
      </c>
      <c r="T171" s="73">
        <f>Q171/'סכום נכסי הקרן'!$C$41</f>
        <v>4.1358396605393701E-4</v>
      </c>
    </row>
    <row r="172" spans="1:20">
      <c r="A172" s="69" t="s">
        <v>697</v>
      </c>
      <c r="B172" s="54" t="s">
        <v>698</v>
      </c>
      <c r="C172" s="70" t="s">
        <v>123</v>
      </c>
      <c r="D172" s="70" t="s">
        <v>29</v>
      </c>
      <c r="E172" s="54" t="s">
        <v>518</v>
      </c>
      <c r="F172" s="70" t="s">
        <v>376</v>
      </c>
      <c r="G172" s="54" t="s">
        <v>457</v>
      </c>
      <c r="H172" s="54" t="s">
        <v>133</v>
      </c>
      <c r="I172" s="117" t="s">
        <v>3357</v>
      </c>
      <c r="J172" s="72">
        <v>2.5400000000013097</v>
      </c>
      <c r="K172" s="70" t="s">
        <v>135</v>
      </c>
      <c r="L172" s="71">
        <v>3.3000000000000002E-2</v>
      </c>
      <c r="M172" s="71">
        <v>4.2600000000021065E-2</v>
      </c>
      <c r="N172" s="72">
        <v>355302.66957899998</v>
      </c>
      <c r="O172" s="80">
        <v>98.82</v>
      </c>
      <c r="P172" s="117" t="s">
        <v>3357</v>
      </c>
      <c r="Q172" s="72">
        <v>351.11009810100006</v>
      </c>
      <c r="R172" s="73">
        <v>1.1522893822795894E-3</v>
      </c>
      <c r="S172" s="73">
        <f t="shared" si="2"/>
        <v>2.0798119854043649E-3</v>
      </c>
      <c r="T172" s="73">
        <f>Q172/'סכום נכסי הקרן'!$C$41</f>
        <v>3.7887405033897145E-4</v>
      </c>
    </row>
    <row r="173" spans="1:20">
      <c r="A173" s="69" t="s">
        <v>699</v>
      </c>
      <c r="B173" s="54" t="s">
        <v>700</v>
      </c>
      <c r="C173" s="70" t="s">
        <v>123</v>
      </c>
      <c r="D173" s="70" t="s">
        <v>29</v>
      </c>
      <c r="E173" s="54" t="s">
        <v>518</v>
      </c>
      <c r="F173" s="70" t="s">
        <v>376</v>
      </c>
      <c r="G173" s="54" t="s">
        <v>457</v>
      </c>
      <c r="H173" s="54" t="s">
        <v>133</v>
      </c>
      <c r="I173" s="117" t="s">
        <v>3357</v>
      </c>
      <c r="J173" s="72">
        <v>4.9699999999963476</v>
      </c>
      <c r="K173" s="70" t="s">
        <v>135</v>
      </c>
      <c r="L173" s="71">
        <v>2.6200000000000001E-2</v>
      </c>
      <c r="M173" s="71">
        <v>4.7099999999955851E-2</v>
      </c>
      <c r="N173" s="72">
        <v>605331.70191499998</v>
      </c>
      <c r="O173" s="80">
        <v>90.92</v>
      </c>
      <c r="P173" s="117" t="s">
        <v>3357</v>
      </c>
      <c r="Q173" s="72">
        <v>550.36756323299994</v>
      </c>
      <c r="R173" s="73">
        <v>4.6802996372629138E-4</v>
      </c>
      <c r="S173" s="73">
        <f t="shared" si="2"/>
        <v>3.2601200038983656E-3</v>
      </c>
      <c r="T173" s="73">
        <f>Q173/'סכום נכסי הקרן'!$C$41</f>
        <v>5.9388775482411204E-4</v>
      </c>
    </row>
    <row r="174" spans="1:20">
      <c r="A174" s="69" t="s">
        <v>701</v>
      </c>
      <c r="B174" s="54" t="s">
        <v>702</v>
      </c>
      <c r="C174" s="70" t="s">
        <v>123</v>
      </c>
      <c r="D174" s="70" t="s">
        <v>29</v>
      </c>
      <c r="E174" s="54" t="s">
        <v>703</v>
      </c>
      <c r="F174" s="70" t="s">
        <v>130</v>
      </c>
      <c r="G174" s="54" t="s">
        <v>453</v>
      </c>
      <c r="H174" s="54" t="s">
        <v>312</v>
      </c>
      <c r="I174" s="117" t="s">
        <v>3357</v>
      </c>
      <c r="J174" s="72">
        <v>1.3699999999985084</v>
      </c>
      <c r="K174" s="70" t="s">
        <v>135</v>
      </c>
      <c r="L174" s="71">
        <v>2.75E-2</v>
      </c>
      <c r="M174" s="71">
        <v>4.9399999999920452E-2</v>
      </c>
      <c r="N174" s="72">
        <v>205132.263591</v>
      </c>
      <c r="O174" s="80">
        <v>98.05</v>
      </c>
      <c r="P174" s="117" t="s">
        <v>3357</v>
      </c>
      <c r="Q174" s="72">
        <v>201.13217759</v>
      </c>
      <c r="R174" s="73">
        <v>7.5978376210862142E-4</v>
      </c>
      <c r="S174" s="73">
        <f t="shared" si="2"/>
        <v>1.1914129381770968E-3</v>
      </c>
      <c r="T174" s="73">
        <f>Q174/'סכום נכסי הקרן'!$C$41</f>
        <v>2.1703665941017706E-4</v>
      </c>
    </row>
    <row r="175" spans="1:20">
      <c r="A175" s="69" t="s">
        <v>704</v>
      </c>
      <c r="B175" s="54" t="s">
        <v>705</v>
      </c>
      <c r="C175" s="70" t="s">
        <v>123</v>
      </c>
      <c r="D175" s="70" t="s">
        <v>29</v>
      </c>
      <c r="E175" s="54" t="s">
        <v>703</v>
      </c>
      <c r="F175" s="70" t="s">
        <v>130</v>
      </c>
      <c r="G175" s="54" t="s">
        <v>453</v>
      </c>
      <c r="H175" s="54" t="s">
        <v>312</v>
      </c>
      <c r="I175" s="117" t="s">
        <v>3357</v>
      </c>
      <c r="J175" s="72">
        <v>0.28999999999760995</v>
      </c>
      <c r="K175" s="70" t="s">
        <v>135</v>
      </c>
      <c r="L175" s="71">
        <v>2.4E-2</v>
      </c>
      <c r="M175" s="71">
        <v>5.6600000001099424E-2</v>
      </c>
      <c r="N175" s="72">
        <v>21069.649667999995</v>
      </c>
      <c r="O175" s="80">
        <v>99.29</v>
      </c>
      <c r="P175" s="117" t="s">
        <v>3357</v>
      </c>
      <c r="Q175" s="72">
        <v>20.920055144999999</v>
      </c>
      <c r="R175" s="73">
        <v>4.4853035357765201E-4</v>
      </c>
      <c r="S175" s="73">
        <f t="shared" si="2"/>
        <v>1.239206210850001E-4</v>
      </c>
      <c r="T175" s="73">
        <f>Q175/'סכום נכסי הקרן'!$C$41</f>
        <v>2.2574303812306707E-5</v>
      </c>
    </row>
    <row r="176" spans="1:20">
      <c r="A176" s="69" t="s">
        <v>706</v>
      </c>
      <c r="B176" s="54" t="s">
        <v>707</v>
      </c>
      <c r="C176" s="70" t="s">
        <v>123</v>
      </c>
      <c r="D176" s="70" t="s">
        <v>29</v>
      </c>
      <c r="E176" s="54" t="s">
        <v>703</v>
      </c>
      <c r="F176" s="70" t="s">
        <v>130</v>
      </c>
      <c r="G176" s="54" t="s">
        <v>453</v>
      </c>
      <c r="H176" s="54" t="s">
        <v>312</v>
      </c>
      <c r="I176" s="117" t="s">
        <v>3357</v>
      </c>
      <c r="J176" s="72">
        <v>2.2900000000035901</v>
      </c>
      <c r="K176" s="70" t="s">
        <v>135</v>
      </c>
      <c r="L176" s="71">
        <v>2.3E-2</v>
      </c>
      <c r="M176" s="71">
        <v>4.9500000000085018E-2</v>
      </c>
      <c r="N176" s="72">
        <v>278459.71318700002</v>
      </c>
      <c r="O176" s="80">
        <v>95.03</v>
      </c>
      <c r="P176" s="117" t="s">
        <v>3357</v>
      </c>
      <c r="Q176" s="72">
        <v>264.620259245</v>
      </c>
      <c r="R176" s="73">
        <v>3.3165289403774405E-4</v>
      </c>
      <c r="S176" s="73">
        <f t="shared" si="2"/>
        <v>1.5674866366282775E-3</v>
      </c>
      <c r="T176" s="73">
        <f>Q176/'סכום נכסי הקרן'!$C$41</f>
        <v>2.8554504687889021E-4</v>
      </c>
    </row>
    <row r="177" spans="1:20">
      <c r="A177" s="69" t="s">
        <v>708</v>
      </c>
      <c r="B177" s="54" t="s">
        <v>709</v>
      </c>
      <c r="C177" s="70" t="s">
        <v>123</v>
      </c>
      <c r="D177" s="70" t="s">
        <v>29</v>
      </c>
      <c r="E177" s="54" t="s">
        <v>703</v>
      </c>
      <c r="F177" s="70" t="s">
        <v>130</v>
      </c>
      <c r="G177" s="54" t="s">
        <v>453</v>
      </c>
      <c r="H177" s="54" t="s">
        <v>312</v>
      </c>
      <c r="I177" s="117" t="s">
        <v>3357</v>
      </c>
      <c r="J177" s="72">
        <v>2.3699999999951267</v>
      </c>
      <c r="K177" s="70" t="s">
        <v>135</v>
      </c>
      <c r="L177" s="71">
        <v>2.1499999999999998E-2</v>
      </c>
      <c r="M177" s="71">
        <v>5.1799999999951274E-2</v>
      </c>
      <c r="N177" s="72">
        <v>207107.34354200002</v>
      </c>
      <c r="O177" s="80">
        <v>93.26</v>
      </c>
      <c r="P177" s="72">
        <v>12.054884982999997</v>
      </c>
      <c r="Q177" s="72">
        <v>205.20319370000001</v>
      </c>
      <c r="R177" s="73">
        <v>2.115387969377179E-4</v>
      </c>
      <c r="S177" s="73">
        <f t="shared" si="2"/>
        <v>1.2155277333486007E-3</v>
      </c>
      <c r="T177" s="73">
        <f>Q177/'סכום נכסי הקרן'!$C$41</f>
        <v>2.2142959020576819E-4</v>
      </c>
    </row>
    <row r="178" spans="1:20">
      <c r="A178" s="69" t="s">
        <v>710</v>
      </c>
      <c r="B178" s="54" t="s">
        <v>711</v>
      </c>
      <c r="C178" s="70" t="s">
        <v>123</v>
      </c>
      <c r="D178" s="70" t="s">
        <v>29</v>
      </c>
      <c r="E178" s="54" t="s">
        <v>525</v>
      </c>
      <c r="F178" s="70" t="s">
        <v>131</v>
      </c>
      <c r="G178" s="54" t="s">
        <v>526</v>
      </c>
      <c r="H178" s="54" t="s">
        <v>312</v>
      </c>
      <c r="I178" s="117" t="s">
        <v>3357</v>
      </c>
      <c r="J178" s="72">
        <v>1.4599999999551723</v>
      </c>
      <c r="K178" s="70" t="s">
        <v>135</v>
      </c>
      <c r="L178" s="71">
        <v>3.2500000000000001E-2</v>
      </c>
      <c r="M178" s="71">
        <v>5.739999999397314E-2</v>
      </c>
      <c r="N178" s="72">
        <v>4127.2053050000004</v>
      </c>
      <c r="O178" s="80">
        <v>97.29</v>
      </c>
      <c r="P178" s="117" t="s">
        <v>3357</v>
      </c>
      <c r="Q178" s="72">
        <v>4.0153579329999998</v>
      </c>
      <c r="R178" s="73">
        <v>7.7960812833969897E-6</v>
      </c>
      <c r="S178" s="73">
        <f t="shared" si="2"/>
        <v>2.378510216570188E-5</v>
      </c>
      <c r="T178" s="73">
        <f>Q178/'סכום נכסי הקרן'!$C$41</f>
        <v>4.3328714607314137E-6</v>
      </c>
    </row>
    <row r="179" spans="1:20">
      <c r="A179" s="69" t="s">
        <v>712</v>
      </c>
      <c r="B179" s="54" t="s">
        <v>713</v>
      </c>
      <c r="C179" s="70" t="s">
        <v>123</v>
      </c>
      <c r="D179" s="70" t="s">
        <v>29</v>
      </c>
      <c r="E179" s="54" t="s">
        <v>525</v>
      </c>
      <c r="F179" s="70" t="s">
        <v>131</v>
      </c>
      <c r="G179" s="54" t="s">
        <v>526</v>
      </c>
      <c r="H179" s="54" t="s">
        <v>312</v>
      </c>
      <c r="I179" s="117" t="s">
        <v>3357</v>
      </c>
      <c r="J179" s="72">
        <v>2.1700000000003938</v>
      </c>
      <c r="K179" s="70" t="s">
        <v>135</v>
      </c>
      <c r="L179" s="71">
        <v>5.7000000000000002E-2</v>
      </c>
      <c r="M179" s="71">
        <v>5.640000000000274E-2</v>
      </c>
      <c r="N179" s="72">
        <v>1160969.8619039999</v>
      </c>
      <c r="O179" s="80">
        <v>100.54</v>
      </c>
      <c r="P179" s="117" t="s">
        <v>3357</v>
      </c>
      <c r="Q179" s="72">
        <v>1167.239060462</v>
      </c>
      <c r="R179" s="73">
        <v>2.0754460526511962E-3</v>
      </c>
      <c r="S179" s="73">
        <f t="shared" si="2"/>
        <v>6.9141782048167269E-3</v>
      </c>
      <c r="T179" s="73">
        <f>Q179/'סכום נכסי הקרן'!$C$41</f>
        <v>1.2595382273052143E-3</v>
      </c>
    </row>
    <row r="180" spans="1:20">
      <c r="A180" s="69" t="s">
        <v>714</v>
      </c>
      <c r="B180" s="54" t="s">
        <v>715</v>
      </c>
      <c r="C180" s="70" t="s">
        <v>123</v>
      </c>
      <c r="D180" s="70" t="s">
        <v>29</v>
      </c>
      <c r="E180" s="54" t="s">
        <v>531</v>
      </c>
      <c r="F180" s="70" t="s">
        <v>131</v>
      </c>
      <c r="G180" s="54" t="s">
        <v>526</v>
      </c>
      <c r="H180" s="54" t="s">
        <v>312</v>
      </c>
      <c r="I180" s="117" t="s">
        <v>3357</v>
      </c>
      <c r="J180" s="72">
        <v>1.9300000000024338</v>
      </c>
      <c r="K180" s="70" t="s">
        <v>135</v>
      </c>
      <c r="L180" s="71">
        <v>2.7999999999999997E-2</v>
      </c>
      <c r="M180" s="71">
        <v>5.4299999999997295E-2</v>
      </c>
      <c r="N180" s="72">
        <v>194096.25689600001</v>
      </c>
      <c r="O180" s="80">
        <v>95.26</v>
      </c>
      <c r="P180" s="117" t="s">
        <v>3357</v>
      </c>
      <c r="Q180" s="72">
        <v>184.89609003500001</v>
      </c>
      <c r="R180" s="73">
        <v>7.4476491021532388E-4</v>
      </c>
      <c r="S180" s="73">
        <f t="shared" si="2"/>
        <v>1.0952379501160871E-3</v>
      </c>
      <c r="T180" s="73">
        <f>Q180/'סכום נכסי הקרן'!$C$41</f>
        <v>1.9951670687423062E-4</v>
      </c>
    </row>
    <row r="181" spans="1:20">
      <c r="A181" s="69" t="s">
        <v>716</v>
      </c>
      <c r="B181" s="54" t="s">
        <v>717</v>
      </c>
      <c r="C181" s="70" t="s">
        <v>123</v>
      </c>
      <c r="D181" s="70" t="s">
        <v>29</v>
      </c>
      <c r="E181" s="54" t="s">
        <v>531</v>
      </c>
      <c r="F181" s="70" t="s">
        <v>131</v>
      </c>
      <c r="G181" s="54" t="s">
        <v>526</v>
      </c>
      <c r="H181" s="54" t="s">
        <v>312</v>
      </c>
      <c r="I181" s="117" t="s">
        <v>3357</v>
      </c>
      <c r="J181" s="72">
        <v>3.1900000000003996</v>
      </c>
      <c r="K181" s="70" t="s">
        <v>135</v>
      </c>
      <c r="L181" s="71">
        <v>5.6500000000000002E-2</v>
      </c>
      <c r="M181" s="71">
        <v>6.0100000000011977E-2</v>
      </c>
      <c r="N181" s="72">
        <v>622484.22894199996</v>
      </c>
      <c r="O181" s="80">
        <v>100.53</v>
      </c>
      <c r="P181" s="117" t="s">
        <v>3357</v>
      </c>
      <c r="Q181" s="72">
        <v>625.78342302500005</v>
      </c>
      <c r="R181" s="73">
        <v>1.4741644743694914E-3</v>
      </c>
      <c r="S181" s="73">
        <f t="shared" si="2"/>
        <v>3.7068482806791076E-3</v>
      </c>
      <c r="T181" s="73">
        <f>Q181/'סכום נכסי הקרן'!$C$41</f>
        <v>6.7526710681008585E-4</v>
      </c>
    </row>
    <row r="182" spans="1:20">
      <c r="A182" s="69" t="s">
        <v>718</v>
      </c>
      <c r="B182" s="54" t="s">
        <v>719</v>
      </c>
      <c r="C182" s="70" t="s">
        <v>123</v>
      </c>
      <c r="D182" s="70" t="s">
        <v>29</v>
      </c>
      <c r="E182" s="54" t="s">
        <v>538</v>
      </c>
      <c r="F182" s="70" t="s">
        <v>539</v>
      </c>
      <c r="G182" s="54" t="s">
        <v>526</v>
      </c>
      <c r="H182" s="54" t="s">
        <v>312</v>
      </c>
      <c r="I182" s="117" t="s">
        <v>3357</v>
      </c>
      <c r="J182" s="72">
        <v>4.4300000000004705</v>
      </c>
      <c r="K182" s="70" t="s">
        <v>135</v>
      </c>
      <c r="L182" s="71">
        <v>5.5E-2</v>
      </c>
      <c r="M182" s="71">
        <v>5.7600000000009415E-2</v>
      </c>
      <c r="N182" s="72">
        <v>428333.86804600002</v>
      </c>
      <c r="O182" s="80">
        <v>99.23</v>
      </c>
      <c r="P182" s="117" t="s">
        <v>3357</v>
      </c>
      <c r="Q182" s="72">
        <v>425.10113716000001</v>
      </c>
      <c r="R182" s="73">
        <v>1.7597289666610521E-3</v>
      </c>
      <c r="S182" s="73">
        <f t="shared" si="2"/>
        <v>2.5181002906389336E-3</v>
      </c>
      <c r="T182" s="73">
        <f>Q182/'סכום נכסי הקרן'!$C$41</f>
        <v>4.587159142121327E-4</v>
      </c>
    </row>
    <row r="183" spans="1:20">
      <c r="A183" s="69" t="s">
        <v>720</v>
      </c>
      <c r="B183" s="54" t="s">
        <v>721</v>
      </c>
      <c r="C183" s="70" t="s">
        <v>123</v>
      </c>
      <c r="D183" s="70" t="s">
        <v>29</v>
      </c>
      <c r="E183" s="54" t="s">
        <v>722</v>
      </c>
      <c r="F183" s="70" t="s">
        <v>602</v>
      </c>
      <c r="G183" s="54" t="s">
        <v>543</v>
      </c>
      <c r="H183" s="54" t="s">
        <v>133</v>
      </c>
      <c r="I183" s="117" t="s">
        <v>3357</v>
      </c>
      <c r="J183" s="72">
        <v>0.81999999998746909</v>
      </c>
      <c r="K183" s="70" t="s">
        <v>135</v>
      </c>
      <c r="L183" s="71">
        <v>3.0499999999999999E-2</v>
      </c>
      <c r="M183" s="71">
        <v>4.8399999998496285E-2</v>
      </c>
      <c r="N183" s="72">
        <v>16182.193311000001</v>
      </c>
      <c r="O183" s="80">
        <v>98.63</v>
      </c>
      <c r="P183" s="117" t="s">
        <v>3357</v>
      </c>
      <c r="Q183" s="72">
        <v>15.96049726</v>
      </c>
      <c r="R183" s="73">
        <v>2.4108089284676754E-4</v>
      </c>
      <c r="S183" s="73">
        <f t="shared" si="2"/>
        <v>9.4542520063927988E-5</v>
      </c>
      <c r="T183" s="73">
        <f>Q183/'סכום נכסי הקרן'!$C$41</f>
        <v>1.7222570000196279E-5</v>
      </c>
    </row>
    <row r="184" spans="1:20">
      <c r="A184" s="69" t="s">
        <v>723</v>
      </c>
      <c r="B184" s="54" t="s">
        <v>724</v>
      </c>
      <c r="C184" s="70" t="s">
        <v>123</v>
      </c>
      <c r="D184" s="70" t="s">
        <v>29</v>
      </c>
      <c r="E184" s="54" t="s">
        <v>722</v>
      </c>
      <c r="F184" s="70" t="s">
        <v>602</v>
      </c>
      <c r="G184" s="54" t="s">
        <v>543</v>
      </c>
      <c r="H184" s="54" t="s">
        <v>133</v>
      </c>
      <c r="I184" s="117" t="s">
        <v>3357</v>
      </c>
      <c r="J184" s="72">
        <v>2.8000000000131533</v>
      </c>
      <c r="K184" s="70" t="s">
        <v>135</v>
      </c>
      <c r="L184" s="71">
        <v>2.58E-2</v>
      </c>
      <c r="M184" s="71">
        <v>5.0700000000192355E-2</v>
      </c>
      <c r="N184" s="72">
        <v>130083.318291</v>
      </c>
      <c r="O184" s="80">
        <v>93.51</v>
      </c>
      <c r="P184" s="117" t="s">
        <v>3357</v>
      </c>
      <c r="Q184" s="72">
        <v>121.64091093800002</v>
      </c>
      <c r="R184" s="73">
        <v>4.8537365514527038E-4</v>
      </c>
      <c r="S184" s="73">
        <f t="shared" si="2"/>
        <v>7.2054385747567524E-4</v>
      </c>
      <c r="T184" s="73">
        <f>Q184/'סכום נכסי הקרן'!$C$41</f>
        <v>1.312596386810411E-4</v>
      </c>
    </row>
    <row r="185" spans="1:20">
      <c r="A185" s="69" t="s">
        <v>725</v>
      </c>
      <c r="B185" s="54" t="s">
        <v>726</v>
      </c>
      <c r="C185" s="70" t="s">
        <v>123</v>
      </c>
      <c r="D185" s="70" t="s">
        <v>29</v>
      </c>
      <c r="E185" s="54" t="s">
        <v>722</v>
      </c>
      <c r="F185" s="70" t="s">
        <v>602</v>
      </c>
      <c r="G185" s="54" t="s">
        <v>543</v>
      </c>
      <c r="H185" s="54" t="s">
        <v>133</v>
      </c>
      <c r="I185" s="117" t="s">
        <v>3357</v>
      </c>
      <c r="J185" s="72">
        <v>3.9800000000002975</v>
      </c>
      <c r="K185" s="70" t="s">
        <v>135</v>
      </c>
      <c r="L185" s="71">
        <v>0.04</v>
      </c>
      <c r="M185" s="71">
        <v>5.3300000000002977E-2</v>
      </c>
      <c r="N185" s="72">
        <v>706845.68</v>
      </c>
      <c r="O185" s="80">
        <v>95.2</v>
      </c>
      <c r="P185" s="117" t="s">
        <v>3357</v>
      </c>
      <c r="Q185" s="72">
        <v>672.91708735999998</v>
      </c>
      <c r="R185" s="73">
        <v>1.6148167913644412E-3</v>
      </c>
      <c r="S185" s="73">
        <f t="shared" si="2"/>
        <v>3.9860460608915124E-3</v>
      </c>
      <c r="T185" s="73">
        <f>Q185/'סכום נכסי הקרן'!$C$41</f>
        <v>7.2612785507823166E-4</v>
      </c>
    </row>
    <row r="186" spans="1:20">
      <c r="A186" s="69" t="s">
        <v>727</v>
      </c>
      <c r="B186" s="54" t="s">
        <v>728</v>
      </c>
      <c r="C186" s="70" t="s">
        <v>123</v>
      </c>
      <c r="D186" s="70" t="s">
        <v>29</v>
      </c>
      <c r="E186" s="54" t="s">
        <v>729</v>
      </c>
      <c r="F186" s="70" t="s">
        <v>131</v>
      </c>
      <c r="G186" s="54" t="s">
        <v>526</v>
      </c>
      <c r="H186" s="54" t="s">
        <v>312</v>
      </c>
      <c r="I186" s="117" t="s">
        <v>3357</v>
      </c>
      <c r="J186" s="72">
        <v>0.74000000000234056</v>
      </c>
      <c r="K186" s="70" t="s">
        <v>135</v>
      </c>
      <c r="L186" s="71">
        <v>2.9500000000000002E-2</v>
      </c>
      <c r="M186" s="71">
        <v>5.4500000000075224E-2</v>
      </c>
      <c r="N186" s="72">
        <v>60881.454528000002</v>
      </c>
      <c r="O186" s="80">
        <v>98.25</v>
      </c>
      <c r="P186" s="117" t="s">
        <v>3357</v>
      </c>
      <c r="Q186" s="72">
        <v>59.816029039</v>
      </c>
      <c r="R186" s="73">
        <v>1.7025091899323149E-3</v>
      </c>
      <c r="S186" s="73">
        <f t="shared" si="2"/>
        <v>3.5432217639841607E-4</v>
      </c>
      <c r="T186" s="73">
        <f>Q186/'סכום נכסי הקרן'!$C$41</f>
        <v>6.4545968115905109E-5</v>
      </c>
    </row>
    <row r="187" spans="1:20">
      <c r="A187" s="69" t="s">
        <v>730</v>
      </c>
      <c r="B187" s="54" t="s">
        <v>731</v>
      </c>
      <c r="C187" s="70" t="s">
        <v>123</v>
      </c>
      <c r="D187" s="70" t="s">
        <v>29</v>
      </c>
      <c r="E187" s="54" t="s">
        <v>580</v>
      </c>
      <c r="F187" s="70" t="s">
        <v>159</v>
      </c>
      <c r="G187" s="54" t="s">
        <v>526</v>
      </c>
      <c r="H187" s="54" t="s">
        <v>312</v>
      </c>
      <c r="I187" s="117" t="s">
        <v>3357</v>
      </c>
      <c r="J187" s="72">
        <v>1.5500000000027274</v>
      </c>
      <c r="K187" s="70" t="s">
        <v>135</v>
      </c>
      <c r="L187" s="71">
        <v>3.5499999999999997E-2</v>
      </c>
      <c r="M187" s="71">
        <v>4.8900000000040002E-2</v>
      </c>
      <c r="N187" s="72">
        <v>220424.26119600001</v>
      </c>
      <c r="O187" s="80">
        <v>98.03</v>
      </c>
      <c r="P187" s="72">
        <v>3.9125306179999999</v>
      </c>
      <c r="Q187" s="72">
        <v>219.99442400800001</v>
      </c>
      <c r="R187" s="73">
        <v>5.6396314276086889E-4</v>
      </c>
      <c r="S187" s="73">
        <f t="shared" si="2"/>
        <v>1.3031440629268103E-3</v>
      </c>
      <c r="T187" s="73">
        <f>Q187/'סכום נכסי הקרן'!$C$41</f>
        <v>2.3739043373205283E-4</v>
      </c>
    </row>
    <row r="188" spans="1:20">
      <c r="A188" s="69" t="s">
        <v>732</v>
      </c>
      <c r="B188" s="54" t="s">
        <v>733</v>
      </c>
      <c r="C188" s="70" t="s">
        <v>123</v>
      </c>
      <c r="D188" s="70" t="s">
        <v>29</v>
      </c>
      <c r="E188" s="54" t="s">
        <v>580</v>
      </c>
      <c r="F188" s="70" t="s">
        <v>159</v>
      </c>
      <c r="G188" s="54" t="s">
        <v>526</v>
      </c>
      <c r="H188" s="54" t="s">
        <v>312</v>
      </c>
      <c r="I188" s="117" t="s">
        <v>3357</v>
      </c>
      <c r="J188" s="72">
        <v>2.5600000000003487</v>
      </c>
      <c r="K188" s="70" t="s">
        <v>135</v>
      </c>
      <c r="L188" s="71">
        <v>2.5000000000000001E-2</v>
      </c>
      <c r="M188" s="71">
        <v>4.9000000000008724E-2</v>
      </c>
      <c r="N188" s="72">
        <v>773011.73946499988</v>
      </c>
      <c r="O188" s="80">
        <v>94.18</v>
      </c>
      <c r="P188" s="72">
        <v>189.11180028300001</v>
      </c>
      <c r="Q188" s="72">
        <v>917.134256478</v>
      </c>
      <c r="R188" s="73">
        <v>1.0082408241660788E-3</v>
      </c>
      <c r="S188" s="73">
        <f t="shared" si="2"/>
        <v>5.4326743353851495E-3</v>
      </c>
      <c r="T188" s="73">
        <f>Q188/'סכום נכסי הקרן'!$C$41</f>
        <v>9.8965644205563559E-4</v>
      </c>
    </row>
    <row r="189" spans="1:20">
      <c r="A189" s="69" t="s">
        <v>734</v>
      </c>
      <c r="B189" s="54" t="s">
        <v>735</v>
      </c>
      <c r="C189" s="70" t="s">
        <v>123</v>
      </c>
      <c r="D189" s="70" t="s">
        <v>29</v>
      </c>
      <c r="E189" s="54" t="s">
        <v>580</v>
      </c>
      <c r="F189" s="70" t="s">
        <v>159</v>
      </c>
      <c r="G189" s="54" t="s">
        <v>526</v>
      </c>
      <c r="H189" s="54" t="s">
        <v>312</v>
      </c>
      <c r="I189" s="117" t="s">
        <v>3357</v>
      </c>
      <c r="J189" s="72">
        <v>3.9300000000006619</v>
      </c>
      <c r="K189" s="70" t="s">
        <v>135</v>
      </c>
      <c r="L189" s="71">
        <v>4.7300000000000002E-2</v>
      </c>
      <c r="M189" s="71">
        <v>5.0400000000012657E-2</v>
      </c>
      <c r="N189" s="72">
        <v>342413.71853399999</v>
      </c>
      <c r="O189" s="80">
        <v>99</v>
      </c>
      <c r="P189" s="72">
        <v>8.0980844429999994</v>
      </c>
      <c r="Q189" s="72">
        <v>347.08768098900009</v>
      </c>
      <c r="R189" s="73">
        <v>8.6705675533722446E-4</v>
      </c>
      <c r="S189" s="73">
        <f t="shared" si="2"/>
        <v>2.0559850679642785E-3</v>
      </c>
      <c r="T189" s="73">
        <f>Q189/'סכום נכסי הקרן'!$C$41</f>
        <v>3.7453356149624433E-4</v>
      </c>
    </row>
    <row r="190" spans="1:20">
      <c r="A190" s="69" t="s">
        <v>736</v>
      </c>
      <c r="B190" s="54" t="s">
        <v>737</v>
      </c>
      <c r="C190" s="70" t="s">
        <v>123</v>
      </c>
      <c r="D190" s="70" t="s">
        <v>29</v>
      </c>
      <c r="E190" s="54" t="s">
        <v>583</v>
      </c>
      <c r="F190" s="70" t="s">
        <v>316</v>
      </c>
      <c r="G190" s="54" t="s">
        <v>526</v>
      </c>
      <c r="H190" s="54" t="s">
        <v>312</v>
      </c>
      <c r="I190" s="117" t="s">
        <v>3357</v>
      </c>
      <c r="J190" s="72">
        <v>4.5099999999979996</v>
      </c>
      <c r="K190" s="70" t="s">
        <v>135</v>
      </c>
      <c r="L190" s="71">
        <v>2.4300000000000002E-2</v>
      </c>
      <c r="M190" s="71">
        <v>4.9099999999973887E-2</v>
      </c>
      <c r="N190" s="72">
        <v>728271.542074</v>
      </c>
      <c r="O190" s="80">
        <v>89.9</v>
      </c>
      <c r="P190" s="117" t="s">
        <v>3357</v>
      </c>
      <c r="Q190" s="72">
        <v>654.71611628099993</v>
      </c>
      <c r="R190" s="73">
        <v>4.9724435573444211E-4</v>
      </c>
      <c r="S190" s="73">
        <f t="shared" si="2"/>
        <v>3.8782320219309663E-3</v>
      </c>
      <c r="T190" s="73">
        <f>Q190/'סכום נכסי הקרן'!$C$41</f>
        <v>7.064876462944342E-4</v>
      </c>
    </row>
    <row r="191" spans="1:20">
      <c r="A191" s="69" t="s">
        <v>738</v>
      </c>
      <c r="B191" s="54" t="s">
        <v>739</v>
      </c>
      <c r="C191" s="70" t="s">
        <v>123</v>
      </c>
      <c r="D191" s="70" t="s">
        <v>29</v>
      </c>
      <c r="E191" s="54" t="s">
        <v>740</v>
      </c>
      <c r="F191" s="70" t="s">
        <v>159</v>
      </c>
      <c r="G191" s="54" t="s">
        <v>526</v>
      </c>
      <c r="H191" s="54" t="s">
        <v>312</v>
      </c>
      <c r="I191" s="117" t="s">
        <v>3357</v>
      </c>
      <c r="J191" s="72">
        <v>0.48</v>
      </c>
      <c r="K191" s="70" t="s">
        <v>135</v>
      </c>
      <c r="L191" s="71">
        <v>2.1600000000000001E-2</v>
      </c>
      <c r="M191" s="71">
        <v>5.0699250288350636E-2</v>
      </c>
      <c r="N191" s="72">
        <v>1.4049000000000001E-2</v>
      </c>
      <c r="O191" s="80">
        <v>98.7</v>
      </c>
      <c r="P191" s="117" t="s">
        <v>3357</v>
      </c>
      <c r="Q191" s="72">
        <v>1.3872E-5</v>
      </c>
      <c r="R191" s="73">
        <v>1.0984228980228686E-10</v>
      </c>
      <c r="S191" s="73">
        <f t="shared" si="2"/>
        <v>8.2171239214059993E-11</v>
      </c>
      <c r="T191" s="73">
        <f>Q191/'סכום נכסי הקרן'!$C$41</f>
        <v>1.4968925287903141E-11</v>
      </c>
    </row>
    <row r="192" spans="1:20">
      <c r="A192" s="69" t="s">
        <v>741</v>
      </c>
      <c r="B192" s="54" t="s">
        <v>742</v>
      </c>
      <c r="C192" s="70" t="s">
        <v>123</v>
      </c>
      <c r="D192" s="70" t="s">
        <v>29</v>
      </c>
      <c r="E192" s="54" t="s">
        <v>743</v>
      </c>
      <c r="F192" s="70" t="s">
        <v>744</v>
      </c>
      <c r="G192" s="54" t="s">
        <v>526</v>
      </c>
      <c r="H192" s="54" t="s">
        <v>312</v>
      </c>
      <c r="I192" s="117" t="s">
        <v>3357</v>
      </c>
      <c r="J192" s="72">
        <v>6.2400000000025679</v>
      </c>
      <c r="K192" s="70" t="s">
        <v>135</v>
      </c>
      <c r="L192" s="71">
        <v>2.3399999999999997E-2</v>
      </c>
      <c r="M192" s="71">
        <v>5.2500000000027663E-2</v>
      </c>
      <c r="N192" s="72">
        <v>539822.54877600004</v>
      </c>
      <c r="O192" s="80">
        <v>83.69</v>
      </c>
      <c r="P192" s="117" t="s">
        <v>3357</v>
      </c>
      <c r="Q192" s="72">
        <v>451.777491091</v>
      </c>
      <c r="R192" s="73">
        <v>5.4757993076342865E-4</v>
      </c>
      <c r="S192" s="73">
        <f t="shared" si="2"/>
        <v>2.6761185331579023E-3</v>
      </c>
      <c r="T192" s="73">
        <f>Q192/'סכום נכסי הקרן'!$C$41</f>
        <v>4.8750169484555256E-4</v>
      </c>
    </row>
    <row r="193" spans="1:20">
      <c r="A193" s="69" t="s">
        <v>745</v>
      </c>
      <c r="B193" s="54" t="s">
        <v>746</v>
      </c>
      <c r="C193" s="70" t="s">
        <v>123</v>
      </c>
      <c r="D193" s="70" t="s">
        <v>29</v>
      </c>
      <c r="E193" s="54" t="s">
        <v>747</v>
      </c>
      <c r="F193" s="70" t="s">
        <v>602</v>
      </c>
      <c r="G193" s="54" t="s">
        <v>590</v>
      </c>
      <c r="H193" s="54" t="s">
        <v>133</v>
      </c>
      <c r="I193" s="117" t="s">
        <v>3357</v>
      </c>
      <c r="J193" s="72">
        <v>2.0899999999988972</v>
      </c>
      <c r="K193" s="70" t="s">
        <v>135</v>
      </c>
      <c r="L193" s="71">
        <v>2.9500000000000002E-2</v>
      </c>
      <c r="M193" s="71">
        <v>5.3499999999951892E-2</v>
      </c>
      <c r="N193" s="72">
        <v>447041.80148199998</v>
      </c>
      <c r="O193" s="80">
        <v>95.31</v>
      </c>
      <c r="P193" s="117" t="s">
        <v>3357</v>
      </c>
      <c r="Q193" s="72">
        <v>426.075540983</v>
      </c>
      <c r="R193" s="73">
        <v>1.4443850475861792E-3</v>
      </c>
      <c r="S193" s="73">
        <f t="shared" si="2"/>
        <v>2.5238722030979034E-3</v>
      </c>
      <c r="T193" s="73">
        <f>Q193/'סכום נכסי הקרן'!$C$41</f>
        <v>4.5976736879883498E-4</v>
      </c>
    </row>
    <row r="194" spans="1:20">
      <c r="A194" s="69" t="s">
        <v>748</v>
      </c>
      <c r="B194" s="54" t="s">
        <v>749</v>
      </c>
      <c r="C194" s="70" t="s">
        <v>123</v>
      </c>
      <c r="D194" s="70" t="s">
        <v>29</v>
      </c>
      <c r="E194" s="54" t="s">
        <v>747</v>
      </c>
      <c r="F194" s="70" t="s">
        <v>602</v>
      </c>
      <c r="G194" s="54" t="s">
        <v>590</v>
      </c>
      <c r="H194" s="54" t="s">
        <v>133</v>
      </c>
      <c r="I194" s="117" t="s">
        <v>3357</v>
      </c>
      <c r="J194" s="72">
        <v>2.9699999999873503</v>
      </c>
      <c r="K194" s="70" t="s">
        <v>135</v>
      </c>
      <c r="L194" s="71">
        <v>2.5499999999999998E-2</v>
      </c>
      <c r="M194" s="71">
        <v>5.5299999999704842E-2</v>
      </c>
      <c r="N194" s="72">
        <v>51658.111257999997</v>
      </c>
      <c r="O194" s="80">
        <v>91.82</v>
      </c>
      <c r="P194" s="117" t="s">
        <v>3357</v>
      </c>
      <c r="Q194" s="72">
        <v>47.432477779999999</v>
      </c>
      <c r="R194" s="73">
        <v>8.8715436050765083E-5</v>
      </c>
      <c r="S194" s="73">
        <f t="shared" si="2"/>
        <v>2.8096781128719473E-4</v>
      </c>
      <c r="T194" s="73">
        <f>Q194/'סכום נכסי הקרן'!$C$41</f>
        <v>5.1183190319272326E-5</v>
      </c>
    </row>
    <row r="195" spans="1:20">
      <c r="A195" s="69" t="s">
        <v>750</v>
      </c>
      <c r="B195" s="54" t="s">
        <v>751</v>
      </c>
      <c r="C195" s="70" t="s">
        <v>123</v>
      </c>
      <c r="D195" s="70" t="s">
        <v>29</v>
      </c>
      <c r="E195" s="54" t="s">
        <v>752</v>
      </c>
      <c r="F195" s="70" t="s">
        <v>376</v>
      </c>
      <c r="G195" s="54" t="s">
        <v>590</v>
      </c>
      <c r="H195" s="54" t="s">
        <v>133</v>
      </c>
      <c r="I195" s="117" t="s">
        <v>3357</v>
      </c>
      <c r="J195" s="72">
        <v>1.829999999998188</v>
      </c>
      <c r="K195" s="70" t="s">
        <v>135</v>
      </c>
      <c r="L195" s="71">
        <v>3.27E-2</v>
      </c>
      <c r="M195" s="71">
        <v>4.5199999999987917E-2</v>
      </c>
      <c r="N195" s="72">
        <v>168463.03454200001</v>
      </c>
      <c r="O195" s="80">
        <v>98.27</v>
      </c>
      <c r="P195" s="117" t="s">
        <v>3357</v>
      </c>
      <c r="Q195" s="72">
        <v>165.54862401</v>
      </c>
      <c r="R195" s="73">
        <v>5.3379838761316003E-4</v>
      </c>
      <c r="S195" s="73">
        <f t="shared" si="2"/>
        <v>9.8063261138150136E-4</v>
      </c>
      <c r="T195" s="73">
        <f>Q195/'סכום נכסי הקרן'!$C$41</f>
        <v>1.7863934431378733E-4</v>
      </c>
    </row>
    <row r="196" spans="1:20">
      <c r="A196" s="69" t="s">
        <v>753</v>
      </c>
      <c r="B196" s="54" t="s">
        <v>754</v>
      </c>
      <c r="C196" s="70" t="s">
        <v>123</v>
      </c>
      <c r="D196" s="70" t="s">
        <v>29</v>
      </c>
      <c r="E196" s="54" t="s">
        <v>755</v>
      </c>
      <c r="F196" s="70" t="s">
        <v>653</v>
      </c>
      <c r="G196" s="54" t="s">
        <v>590</v>
      </c>
      <c r="H196" s="54" t="s">
        <v>133</v>
      </c>
      <c r="I196" s="117" t="s">
        <v>3357</v>
      </c>
      <c r="J196" s="72">
        <v>2.1999999999557964</v>
      </c>
      <c r="K196" s="70" t="s">
        <v>135</v>
      </c>
      <c r="L196" s="71">
        <v>3.4500000000000003E-2</v>
      </c>
      <c r="M196" s="71">
        <v>5.0399999999174862E-2</v>
      </c>
      <c r="N196" s="72">
        <v>13871.847707000001</v>
      </c>
      <c r="O196" s="80">
        <v>97.85</v>
      </c>
      <c r="P196" s="117" t="s">
        <v>3357</v>
      </c>
      <c r="Q196" s="72">
        <v>13.573602478000002</v>
      </c>
      <c r="R196" s="73">
        <v>1.9043721867172151E-5</v>
      </c>
      <c r="S196" s="73">
        <f t="shared" si="2"/>
        <v>8.0403671872570324E-5</v>
      </c>
      <c r="T196" s="73">
        <f>Q196/'סכום נכסי הקרן'!$C$41</f>
        <v>1.4646932048794618E-5</v>
      </c>
    </row>
    <row r="197" spans="1:20">
      <c r="A197" s="69" t="s">
        <v>756</v>
      </c>
      <c r="B197" s="54" t="s">
        <v>757</v>
      </c>
      <c r="C197" s="70" t="s">
        <v>123</v>
      </c>
      <c r="D197" s="70" t="s">
        <v>29</v>
      </c>
      <c r="E197" s="54" t="s">
        <v>758</v>
      </c>
      <c r="F197" s="70" t="s">
        <v>653</v>
      </c>
      <c r="G197" s="54" t="s">
        <v>590</v>
      </c>
      <c r="H197" s="54" t="s">
        <v>133</v>
      </c>
      <c r="I197" s="117" t="s">
        <v>3357</v>
      </c>
      <c r="J197" s="72">
        <v>3.5599999999985279</v>
      </c>
      <c r="K197" s="70" t="s">
        <v>135</v>
      </c>
      <c r="L197" s="71">
        <v>2.5000000000000001E-3</v>
      </c>
      <c r="M197" s="71">
        <v>5.1699999999973621E-2</v>
      </c>
      <c r="N197" s="72">
        <v>386253.42739600001</v>
      </c>
      <c r="O197" s="80">
        <v>84.4</v>
      </c>
      <c r="P197" s="117" t="s">
        <v>3357</v>
      </c>
      <c r="Q197" s="72">
        <v>325.99787985799998</v>
      </c>
      <c r="R197" s="73">
        <v>6.8170148957469269E-4</v>
      </c>
      <c r="S197" s="73">
        <f t="shared" si="2"/>
        <v>1.9310589510588311E-3</v>
      </c>
      <c r="T197" s="73">
        <f>Q197/'סכום נכסי הקרן'!$C$41</f>
        <v>3.51776089072176E-4</v>
      </c>
    </row>
    <row r="198" spans="1:20">
      <c r="A198" s="69" t="s">
        <v>759</v>
      </c>
      <c r="B198" s="54" t="s">
        <v>760</v>
      </c>
      <c r="C198" s="70" t="s">
        <v>123</v>
      </c>
      <c r="D198" s="70" t="s">
        <v>29</v>
      </c>
      <c r="E198" s="54" t="s">
        <v>601</v>
      </c>
      <c r="F198" s="70" t="s">
        <v>602</v>
      </c>
      <c r="G198" s="54" t="s">
        <v>603</v>
      </c>
      <c r="H198" s="54" t="s">
        <v>312</v>
      </c>
      <c r="I198" s="117" t="s">
        <v>3357</v>
      </c>
      <c r="J198" s="72">
        <v>2.3200000000010821</v>
      </c>
      <c r="K198" s="70" t="s">
        <v>135</v>
      </c>
      <c r="L198" s="71">
        <v>4.2999999999999997E-2</v>
      </c>
      <c r="M198" s="71">
        <v>5.2300000000003941E-2</v>
      </c>
      <c r="N198" s="72">
        <v>406721.21466700005</v>
      </c>
      <c r="O198" s="80">
        <v>99.99</v>
      </c>
      <c r="P198" s="117" t="s">
        <v>3357</v>
      </c>
      <c r="Q198" s="72">
        <v>406.68055610799996</v>
      </c>
      <c r="R198" s="73">
        <v>3.663708576733099E-4</v>
      </c>
      <c r="S198" s="73">
        <f t="shared" si="2"/>
        <v>2.4089853849234007E-3</v>
      </c>
      <c r="T198" s="73">
        <f>Q198/'סכום נכסי הקרן'!$C$41</f>
        <v>4.3883872984598848E-4</v>
      </c>
    </row>
    <row r="199" spans="1:20">
      <c r="A199" s="69" t="s">
        <v>761</v>
      </c>
      <c r="B199" s="54" t="s">
        <v>762</v>
      </c>
      <c r="C199" s="70" t="s">
        <v>123</v>
      </c>
      <c r="D199" s="70" t="s">
        <v>29</v>
      </c>
      <c r="E199" s="54" t="s">
        <v>763</v>
      </c>
      <c r="F199" s="70" t="s">
        <v>589</v>
      </c>
      <c r="G199" s="54" t="s">
        <v>590</v>
      </c>
      <c r="H199" s="54" t="s">
        <v>133</v>
      </c>
      <c r="I199" s="117" t="s">
        <v>3357</v>
      </c>
      <c r="J199" s="72">
        <v>0.85000000000072862</v>
      </c>
      <c r="K199" s="70" t="s">
        <v>135</v>
      </c>
      <c r="L199" s="71">
        <v>3.5000000000000003E-2</v>
      </c>
      <c r="M199" s="71">
        <v>5.3100000000023802E-2</v>
      </c>
      <c r="N199" s="72">
        <v>206163.32250899999</v>
      </c>
      <c r="O199" s="80">
        <v>99.86</v>
      </c>
      <c r="P199" s="117" t="s">
        <v>3357</v>
      </c>
      <c r="Q199" s="72">
        <v>205.87469842100001</v>
      </c>
      <c r="R199" s="73">
        <v>1.0753355023419571E-3</v>
      </c>
      <c r="S199" s="73">
        <f t="shared" si="2"/>
        <v>1.2195054132118259E-3</v>
      </c>
      <c r="T199" s="73">
        <f>Q199/'סכום נכסי הקרן'!$C$41</f>
        <v>2.2215419401193335E-4</v>
      </c>
    </row>
    <row r="200" spans="1:20">
      <c r="A200" s="69" t="s">
        <v>764</v>
      </c>
      <c r="B200" s="54" t="s">
        <v>765</v>
      </c>
      <c r="C200" s="70" t="s">
        <v>123</v>
      </c>
      <c r="D200" s="70" t="s">
        <v>29</v>
      </c>
      <c r="E200" s="54" t="s">
        <v>763</v>
      </c>
      <c r="F200" s="70" t="s">
        <v>589</v>
      </c>
      <c r="G200" s="54" t="s">
        <v>590</v>
      </c>
      <c r="H200" s="54" t="s">
        <v>133</v>
      </c>
      <c r="I200" s="117" t="s">
        <v>3357</v>
      </c>
      <c r="J200" s="72">
        <v>2.3699999999968875</v>
      </c>
      <c r="K200" s="70" t="s">
        <v>135</v>
      </c>
      <c r="L200" s="71">
        <v>2.6499999999999999E-2</v>
      </c>
      <c r="M200" s="71">
        <v>5.2799999999875516E-2</v>
      </c>
      <c r="N200" s="72">
        <v>169063.549161</v>
      </c>
      <c r="O200" s="80">
        <v>95.03</v>
      </c>
      <c r="P200" s="117" t="s">
        <v>3357</v>
      </c>
      <c r="Q200" s="72">
        <v>160.66109635000001</v>
      </c>
      <c r="R200" s="73">
        <v>2.7510088121394623E-4</v>
      </c>
      <c r="S200" s="73">
        <f t="shared" si="2"/>
        <v>9.5168118372037139E-4</v>
      </c>
      <c r="T200" s="73">
        <f>Q200/'סכום נכסי הקרן'!$C$41</f>
        <v>1.7336533650055925E-4</v>
      </c>
    </row>
    <row r="201" spans="1:20">
      <c r="A201" s="69" t="s">
        <v>766</v>
      </c>
      <c r="B201" s="54" t="s">
        <v>767</v>
      </c>
      <c r="C201" s="70" t="s">
        <v>123</v>
      </c>
      <c r="D201" s="70" t="s">
        <v>29</v>
      </c>
      <c r="E201" s="54" t="s">
        <v>763</v>
      </c>
      <c r="F201" s="70" t="s">
        <v>589</v>
      </c>
      <c r="G201" s="54" t="s">
        <v>590</v>
      </c>
      <c r="H201" s="54" t="s">
        <v>133</v>
      </c>
      <c r="I201" s="117" t="s">
        <v>3357</v>
      </c>
      <c r="J201" s="72">
        <v>1.9100000000001529</v>
      </c>
      <c r="K201" s="70" t="s">
        <v>135</v>
      </c>
      <c r="L201" s="71">
        <v>4.99E-2</v>
      </c>
      <c r="M201" s="71">
        <v>4.6799999999988469E-2</v>
      </c>
      <c r="N201" s="72">
        <v>578439.921478</v>
      </c>
      <c r="O201" s="80">
        <v>101.94</v>
      </c>
      <c r="P201" s="117" t="s">
        <v>3357</v>
      </c>
      <c r="Q201" s="72">
        <v>589.66166230099998</v>
      </c>
      <c r="R201" s="73">
        <v>1.6586090938437276E-3</v>
      </c>
      <c r="S201" s="73">
        <f t="shared" si="2"/>
        <v>3.4928798665149747E-3</v>
      </c>
      <c r="T201" s="73">
        <f>Q201/'סכום נכסי הקרן'!$C$41</f>
        <v>6.3628902596052762E-4</v>
      </c>
    </row>
    <row r="202" spans="1:20">
      <c r="A202" s="69" t="s">
        <v>768</v>
      </c>
      <c r="B202" s="54" t="s">
        <v>769</v>
      </c>
      <c r="C202" s="70" t="s">
        <v>123</v>
      </c>
      <c r="D202" s="70" t="s">
        <v>29</v>
      </c>
      <c r="E202" s="54" t="s">
        <v>617</v>
      </c>
      <c r="F202" s="70" t="s">
        <v>618</v>
      </c>
      <c r="G202" s="54" t="s">
        <v>590</v>
      </c>
      <c r="H202" s="54" t="s">
        <v>133</v>
      </c>
      <c r="I202" s="117" t="s">
        <v>3357</v>
      </c>
      <c r="J202" s="72">
        <v>1.6900000000018873</v>
      </c>
      <c r="K202" s="70" t="s">
        <v>135</v>
      </c>
      <c r="L202" s="71">
        <v>3.2500000000000001E-2</v>
      </c>
      <c r="M202" s="71">
        <v>5.3600000000096452E-2</v>
      </c>
      <c r="N202" s="72">
        <v>98666.577319000004</v>
      </c>
      <c r="O202" s="80">
        <v>96.68</v>
      </c>
      <c r="P202" s="117" t="s">
        <v>3357</v>
      </c>
      <c r="Q202" s="72">
        <v>95.390846977999985</v>
      </c>
      <c r="R202" s="73">
        <v>3.1143060520738873E-4</v>
      </c>
      <c r="S202" s="73">
        <f t="shared" ref="S202:S265" si="3">IFERROR(Q202/$Q$9,0)</f>
        <v>5.6505075734292307E-4</v>
      </c>
      <c r="T202" s="73">
        <f>Q202/'סכום נכסי הקרן'!$C$41</f>
        <v>1.0293385680244252E-4</v>
      </c>
    </row>
    <row r="203" spans="1:20">
      <c r="A203" s="69" t="s">
        <v>770</v>
      </c>
      <c r="B203" s="54" t="s">
        <v>771</v>
      </c>
      <c r="C203" s="70" t="s">
        <v>123</v>
      </c>
      <c r="D203" s="70" t="s">
        <v>29</v>
      </c>
      <c r="E203" s="54" t="s">
        <v>617</v>
      </c>
      <c r="F203" s="70" t="s">
        <v>618</v>
      </c>
      <c r="G203" s="54" t="s">
        <v>590</v>
      </c>
      <c r="H203" s="54" t="s">
        <v>133</v>
      </c>
      <c r="I203" s="117" t="s">
        <v>3357</v>
      </c>
      <c r="J203" s="72">
        <v>3.5400000000001315</v>
      </c>
      <c r="K203" s="70" t="s">
        <v>135</v>
      </c>
      <c r="L203" s="71">
        <v>2.1600000000000001E-2</v>
      </c>
      <c r="M203" s="71">
        <v>6.0500000000009824E-2</v>
      </c>
      <c r="N203" s="72">
        <v>1388727.0341949998</v>
      </c>
      <c r="O203" s="80">
        <v>87.98</v>
      </c>
      <c r="P203" s="117" t="s">
        <v>3357</v>
      </c>
      <c r="Q203" s="72">
        <v>1221.8019983959998</v>
      </c>
      <c r="R203" s="73">
        <v>1.7914209741715249E-3</v>
      </c>
      <c r="S203" s="73">
        <f t="shared" si="3"/>
        <v>7.2373835267022955E-3</v>
      </c>
      <c r="T203" s="73">
        <f>Q203/'סכום נכסי הקרן'!$C$41</f>
        <v>1.3184157173154896E-3</v>
      </c>
    </row>
    <row r="204" spans="1:20">
      <c r="A204" s="69" t="s">
        <v>772</v>
      </c>
      <c r="B204" s="54" t="s">
        <v>773</v>
      </c>
      <c r="C204" s="70" t="s">
        <v>123</v>
      </c>
      <c r="D204" s="70" t="s">
        <v>29</v>
      </c>
      <c r="E204" s="54" t="s">
        <v>774</v>
      </c>
      <c r="F204" s="70" t="s">
        <v>602</v>
      </c>
      <c r="G204" s="54" t="s">
        <v>603</v>
      </c>
      <c r="H204" s="54" t="s">
        <v>312</v>
      </c>
      <c r="I204" s="117" t="s">
        <v>3357</v>
      </c>
      <c r="J204" s="72">
        <v>3.5199999999990559</v>
      </c>
      <c r="K204" s="70" t="s">
        <v>135</v>
      </c>
      <c r="L204" s="71">
        <v>5.3399999999999996E-2</v>
      </c>
      <c r="M204" s="71">
        <v>5.6899999999977184E-2</v>
      </c>
      <c r="N204" s="72">
        <v>638664.23809999996</v>
      </c>
      <c r="O204" s="80">
        <v>99.52</v>
      </c>
      <c r="P204" s="117" t="s">
        <v>3357</v>
      </c>
      <c r="Q204" s="72">
        <v>635.59867100500003</v>
      </c>
      <c r="R204" s="73">
        <v>1.5966605952499999E-3</v>
      </c>
      <c r="S204" s="73">
        <f t="shared" si="3"/>
        <v>3.7649892185186327E-3</v>
      </c>
      <c r="T204" s="73">
        <f>Q204/'סכום נכסי הקרן'!$C$41</f>
        <v>6.8585849332211451E-4</v>
      </c>
    </row>
    <row r="205" spans="1:20">
      <c r="A205" s="69" t="s">
        <v>775</v>
      </c>
      <c r="B205" s="54" t="s">
        <v>776</v>
      </c>
      <c r="C205" s="70" t="s">
        <v>123</v>
      </c>
      <c r="D205" s="70" t="s">
        <v>29</v>
      </c>
      <c r="E205" s="54" t="s">
        <v>621</v>
      </c>
      <c r="F205" s="70" t="s">
        <v>316</v>
      </c>
      <c r="G205" s="54" t="s">
        <v>622</v>
      </c>
      <c r="H205" s="54" t="s">
        <v>312</v>
      </c>
      <c r="I205" s="117" t="s">
        <v>3357</v>
      </c>
      <c r="J205" s="72">
        <v>3.539999999992443</v>
      </c>
      <c r="K205" s="70" t="s">
        <v>135</v>
      </c>
      <c r="L205" s="71">
        <v>2.5000000000000001E-2</v>
      </c>
      <c r="M205" s="71">
        <v>5.3899999999912629E-2</v>
      </c>
      <c r="N205" s="72">
        <v>92787.146456999995</v>
      </c>
      <c r="O205" s="80">
        <v>91.27</v>
      </c>
      <c r="P205" s="117" t="s">
        <v>3357</v>
      </c>
      <c r="Q205" s="72">
        <v>84.686825465999988</v>
      </c>
      <c r="R205" s="73">
        <v>1.0906293551230831E-4</v>
      </c>
      <c r="S205" s="73">
        <f t="shared" si="3"/>
        <v>5.0164514083376826E-4</v>
      </c>
      <c r="T205" s="73">
        <f>Q205/'סכום נכסי הקרן'!$C$41</f>
        <v>9.138341719076173E-5</v>
      </c>
    </row>
    <row r="206" spans="1:20">
      <c r="A206" s="69" t="s">
        <v>777</v>
      </c>
      <c r="B206" s="54" t="s">
        <v>778</v>
      </c>
      <c r="C206" s="70" t="s">
        <v>123</v>
      </c>
      <c r="D206" s="70" t="s">
        <v>29</v>
      </c>
      <c r="E206" s="54" t="s">
        <v>779</v>
      </c>
      <c r="F206" s="70" t="s">
        <v>602</v>
      </c>
      <c r="G206" s="54" t="s">
        <v>625</v>
      </c>
      <c r="H206" s="54" t="s">
        <v>133</v>
      </c>
      <c r="I206" s="117" t="s">
        <v>3357</v>
      </c>
      <c r="J206" s="72">
        <v>2.9400000000023994</v>
      </c>
      <c r="K206" s="70" t="s">
        <v>135</v>
      </c>
      <c r="L206" s="71">
        <v>4.53E-2</v>
      </c>
      <c r="M206" s="71">
        <v>5.5900000000031917E-2</v>
      </c>
      <c r="N206" s="72">
        <v>454560.58180099999</v>
      </c>
      <c r="O206" s="80">
        <v>97.2</v>
      </c>
      <c r="P206" s="117" t="s">
        <v>3357</v>
      </c>
      <c r="Q206" s="72">
        <v>441.83290060099995</v>
      </c>
      <c r="R206" s="73">
        <v>6.4937225971571427E-4</v>
      </c>
      <c r="S206" s="73">
        <f t="shared" si="3"/>
        <v>2.6172114307905681E-3</v>
      </c>
      <c r="T206" s="73">
        <f>Q206/'סכום נכסי הקרן'!$C$41</f>
        <v>4.7677073809356273E-4</v>
      </c>
    </row>
    <row r="207" spans="1:20">
      <c r="A207" s="69" t="s">
        <v>780</v>
      </c>
      <c r="B207" s="54" t="s">
        <v>781</v>
      </c>
      <c r="C207" s="70" t="s">
        <v>123</v>
      </c>
      <c r="D207" s="70" t="s">
        <v>29</v>
      </c>
      <c r="E207" s="54" t="s">
        <v>608</v>
      </c>
      <c r="F207" s="70" t="s">
        <v>589</v>
      </c>
      <c r="G207" s="54" t="s">
        <v>625</v>
      </c>
      <c r="H207" s="54" t="s">
        <v>133</v>
      </c>
      <c r="I207" s="117" t="s">
        <v>3357</v>
      </c>
      <c r="J207" s="72">
        <v>4.4300000000041324</v>
      </c>
      <c r="K207" s="70" t="s">
        <v>135</v>
      </c>
      <c r="L207" s="71">
        <v>5.5E-2</v>
      </c>
      <c r="M207" s="71">
        <v>6.3900000000055093E-2</v>
      </c>
      <c r="N207" s="72">
        <v>441778.55</v>
      </c>
      <c r="O207" s="80">
        <v>98.6</v>
      </c>
      <c r="P207" s="117" t="s">
        <v>3357</v>
      </c>
      <c r="Q207" s="72">
        <v>435.59364543999999</v>
      </c>
      <c r="R207" s="73">
        <v>7.6946404871302719E-4</v>
      </c>
      <c r="S207" s="73">
        <f t="shared" si="3"/>
        <v>2.5802530016994429E-3</v>
      </c>
      <c r="T207" s="73">
        <f>Q207/'סכום נכסי הקרן'!$C$41</f>
        <v>4.7003811523044475E-4</v>
      </c>
    </row>
    <row r="208" spans="1:20">
      <c r="A208" s="69" t="s">
        <v>782</v>
      </c>
      <c r="B208" s="54" t="s">
        <v>783</v>
      </c>
      <c r="C208" s="70" t="s">
        <v>123</v>
      </c>
      <c r="D208" s="70" t="s">
        <v>29</v>
      </c>
      <c r="E208" s="54" t="s">
        <v>784</v>
      </c>
      <c r="F208" s="70" t="s">
        <v>602</v>
      </c>
      <c r="G208" s="54" t="s">
        <v>625</v>
      </c>
      <c r="H208" s="54" t="s">
        <v>133</v>
      </c>
      <c r="I208" s="117" t="s">
        <v>3357</v>
      </c>
      <c r="J208" s="72">
        <v>3.1500000000022728</v>
      </c>
      <c r="K208" s="70" t="s">
        <v>135</v>
      </c>
      <c r="L208" s="71">
        <v>2.5000000000000001E-2</v>
      </c>
      <c r="M208" s="71">
        <v>6.1000000000050798E-2</v>
      </c>
      <c r="N208" s="72">
        <v>417235.29746799998</v>
      </c>
      <c r="O208" s="80">
        <v>89.63</v>
      </c>
      <c r="P208" s="117" t="s">
        <v>3357</v>
      </c>
      <c r="Q208" s="72">
        <v>373.996971761</v>
      </c>
      <c r="R208" s="73">
        <v>2.0947726803017936E-3</v>
      </c>
      <c r="S208" s="73">
        <f t="shared" si="3"/>
        <v>2.215383119370471E-3</v>
      </c>
      <c r="T208" s="73">
        <f>Q208/'סכום נכסי הקרן'!$C$41</f>
        <v>4.035706983991082E-4</v>
      </c>
    </row>
    <row r="209" spans="1:20">
      <c r="A209" s="69" t="s">
        <v>785</v>
      </c>
      <c r="B209" s="54" t="s">
        <v>786</v>
      </c>
      <c r="C209" s="70" t="s">
        <v>123</v>
      </c>
      <c r="D209" s="70" t="s">
        <v>29</v>
      </c>
      <c r="E209" s="54" t="s">
        <v>787</v>
      </c>
      <c r="F209" s="70" t="s">
        <v>316</v>
      </c>
      <c r="G209" s="54" t="s">
        <v>625</v>
      </c>
      <c r="H209" s="54" t="s">
        <v>133</v>
      </c>
      <c r="I209" s="117" t="s">
        <v>3357</v>
      </c>
      <c r="J209" s="72">
        <v>4.8000000000025338</v>
      </c>
      <c r="K209" s="70" t="s">
        <v>135</v>
      </c>
      <c r="L209" s="71">
        <v>6.7699999999999996E-2</v>
      </c>
      <c r="M209" s="71">
        <v>5.9600000000038851E-2</v>
      </c>
      <c r="N209" s="72">
        <v>663845.50058700005</v>
      </c>
      <c r="O209" s="80">
        <v>107.02</v>
      </c>
      <c r="P209" s="117" t="s">
        <v>3357</v>
      </c>
      <c r="Q209" s="72">
        <v>710.44745289399998</v>
      </c>
      <c r="R209" s="73">
        <v>8.8512733411600004E-4</v>
      </c>
      <c r="S209" s="73">
        <f t="shared" si="3"/>
        <v>4.2083583910591475E-3</v>
      </c>
      <c r="T209" s="73">
        <f>Q209/'סכום נכסי הקרן'!$C$41</f>
        <v>7.6662592584712883E-4</v>
      </c>
    </row>
    <row r="210" spans="1:20">
      <c r="A210" s="69" t="s">
        <v>788</v>
      </c>
      <c r="B210" s="54" t="s">
        <v>789</v>
      </c>
      <c r="C210" s="70" t="s">
        <v>123</v>
      </c>
      <c r="D210" s="70" t="s">
        <v>29</v>
      </c>
      <c r="E210" s="54" t="s">
        <v>790</v>
      </c>
      <c r="F210" s="70" t="s">
        <v>653</v>
      </c>
      <c r="G210" s="54" t="s">
        <v>646</v>
      </c>
      <c r="H210" s="117" t="s">
        <v>3357</v>
      </c>
      <c r="I210" s="117" t="s">
        <v>3357</v>
      </c>
      <c r="J210" s="72">
        <v>2.9499999999618693</v>
      </c>
      <c r="K210" s="70" t="s">
        <v>135</v>
      </c>
      <c r="L210" s="71">
        <v>1.2E-2</v>
      </c>
      <c r="M210" s="71">
        <v>8.4199999999008596E-2</v>
      </c>
      <c r="N210" s="72">
        <v>51423.023220000003</v>
      </c>
      <c r="O210" s="80">
        <v>81.599999999999994</v>
      </c>
      <c r="P210" s="117" t="s">
        <v>3357</v>
      </c>
      <c r="Q210" s="72">
        <v>41.961186948000012</v>
      </c>
      <c r="R210" s="73">
        <v>8.2940360032258064E-4</v>
      </c>
      <c r="S210" s="73">
        <f t="shared" si="3"/>
        <v>2.4855844365700698E-4</v>
      </c>
      <c r="T210" s="73">
        <f>Q210/'סכום נכסי הקרן'!$C$41</f>
        <v>4.5279258392181984E-5</v>
      </c>
    </row>
    <row r="211" spans="1:20">
      <c r="A211" s="69" t="s">
        <v>791</v>
      </c>
      <c r="B211" s="54" t="s">
        <v>792</v>
      </c>
      <c r="C211" s="70" t="s">
        <v>123</v>
      </c>
      <c r="D211" s="70" t="s">
        <v>29</v>
      </c>
      <c r="E211" s="54" t="s">
        <v>790</v>
      </c>
      <c r="F211" s="70" t="s">
        <v>653</v>
      </c>
      <c r="G211" s="54" t="s">
        <v>646</v>
      </c>
      <c r="H211" s="117" t="s">
        <v>3357</v>
      </c>
      <c r="I211" s="117" t="s">
        <v>3357</v>
      </c>
      <c r="J211" s="72">
        <v>0.96999999999174424</v>
      </c>
      <c r="K211" s="70" t="s">
        <v>135</v>
      </c>
      <c r="L211" s="71">
        <v>3.5499999999999997E-2</v>
      </c>
      <c r="M211" s="71">
        <v>7.2899999999680096E-2</v>
      </c>
      <c r="N211" s="72">
        <v>80225.132744000002</v>
      </c>
      <c r="O211" s="80">
        <v>96.63</v>
      </c>
      <c r="P211" s="117" t="s">
        <v>3357</v>
      </c>
      <c r="Q211" s="72">
        <v>77.521546712000003</v>
      </c>
      <c r="R211" s="73">
        <v>2.8011333963681869E-4</v>
      </c>
      <c r="S211" s="73">
        <f t="shared" si="3"/>
        <v>4.5920138113578993E-4</v>
      </c>
      <c r="T211" s="73">
        <f>Q211/'סכום נכסי הקרן'!$C$41</f>
        <v>8.3651545626774884E-5</v>
      </c>
    </row>
    <row r="212" spans="1:20">
      <c r="A212" s="69" t="s">
        <v>793</v>
      </c>
      <c r="B212" s="54" t="s">
        <v>794</v>
      </c>
      <c r="C212" s="70" t="s">
        <v>123</v>
      </c>
      <c r="D212" s="70" t="s">
        <v>29</v>
      </c>
      <c r="E212" s="54" t="s">
        <v>790</v>
      </c>
      <c r="F212" s="70" t="s">
        <v>653</v>
      </c>
      <c r="G212" s="54" t="s">
        <v>646</v>
      </c>
      <c r="H212" s="117" t="s">
        <v>3357</v>
      </c>
      <c r="I212" s="117" t="s">
        <v>3357</v>
      </c>
      <c r="J212" s="72">
        <v>3.3299999999974026</v>
      </c>
      <c r="K212" s="70" t="s">
        <v>135</v>
      </c>
      <c r="L212" s="71">
        <v>6.0499999999999998E-2</v>
      </c>
      <c r="M212" s="71">
        <v>5.8999999999924752E-2</v>
      </c>
      <c r="N212" s="72">
        <v>402698.81946699996</v>
      </c>
      <c r="O212" s="80">
        <v>102.3</v>
      </c>
      <c r="P212" s="117" t="s">
        <v>3357</v>
      </c>
      <c r="Q212" s="72">
        <v>411.96087437899996</v>
      </c>
      <c r="R212" s="73">
        <v>1.8304491793954545E-3</v>
      </c>
      <c r="S212" s="73">
        <f t="shared" si="3"/>
        <v>2.4402635204318142E-3</v>
      </c>
      <c r="T212" s="73">
        <f>Q212/'סכום נכסי הקרן'!$C$41</f>
        <v>4.4453658809966124E-4</v>
      </c>
    </row>
    <row r="213" spans="1:20">
      <c r="A213" s="69" t="s">
        <v>795</v>
      </c>
      <c r="B213" s="54" t="s">
        <v>796</v>
      </c>
      <c r="C213" s="70" t="s">
        <v>123</v>
      </c>
      <c r="D213" s="70" t="s">
        <v>29</v>
      </c>
      <c r="E213" s="54" t="s">
        <v>797</v>
      </c>
      <c r="F213" s="70" t="s">
        <v>333</v>
      </c>
      <c r="G213" s="54" t="s">
        <v>646</v>
      </c>
      <c r="H213" s="117" t="s">
        <v>3357</v>
      </c>
      <c r="I213" s="117" t="s">
        <v>3357</v>
      </c>
      <c r="J213" s="72">
        <v>1.9799999999971307</v>
      </c>
      <c r="K213" s="70" t="s">
        <v>135</v>
      </c>
      <c r="L213" s="71">
        <v>0.01</v>
      </c>
      <c r="M213" s="71">
        <v>6.5099999999790187E-2</v>
      </c>
      <c r="N213" s="72">
        <v>123910.04770399998</v>
      </c>
      <c r="O213" s="80">
        <v>90</v>
      </c>
      <c r="P213" s="117" t="s">
        <v>3357</v>
      </c>
      <c r="Q213" s="72">
        <v>111.51904293399998</v>
      </c>
      <c r="R213" s="73">
        <v>5.1629186543333328E-4</v>
      </c>
      <c r="S213" s="73">
        <f t="shared" si="3"/>
        <v>6.6058664603898067E-4</v>
      </c>
      <c r="T213" s="73">
        <f>Q213/'סכום נכסי הקרן'!$C$41</f>
        <v>1.2033738623540284E-4</v>
      </c>
    </row>
    <row r="214" spans="1:20">
      <c r="A214" s="118" t="s">
        <v>3357</v>
      </c>
      <c r="B214" s="117" t="s">
        <v>3357</v>
      </c>
      <c r="C214" s="117" t="s">
        <v>3357</v>
      </c>
      <c r="D214" s="117" t="s">
        <v>3357</v>
      </c>
      <c r="E214" s="117" t="s">
        <v>3357</v>
      </c>
      <c r="F214" s="117" t="s">
        <v>3357</v>
      </c>
      <c r="G214" s="117" t="s">
        <v>3357</v>
      </c>
      <c r="H214" s="117" t="s">
        <v>3357</v>
      </c>
      <c r="I214" s="117" t="s">
        <v>3357</v>
      </c>
      <c r="J214" s="117" t="s">
        <v>3357</v>
      </c>
      <c r="K214" s="117" t="s">
        <v>3357</v>
      </c>
      <c r="L214" s="117" t="s">
        <v>3357</v>
      </c>
      <c r="M214" s="117" t="s">
        <v>3357</v>
      </c>
      <c r="N214" s="117" t="s">
        <v>3357</v>
      </c>
      <c r="O214" s="117" t="s">
        <v>3357</v>
      </c>
      <c r="P214" s="117" t="s">
        <v>3357</v>
      </c>
      <c r="Q214" s="117" t="s">
        <v>3357</v>
      </c>
      <c r="R214" s="117" t="s">
        <v>3357</v>
      </c>
      <c r="S214" s="117" t="s">
        <v>3357</v>
      </c>
      <c r="T214" s="117" t="s">
        <v>3357</v>
      </c>
    </row>
    <row r="215" spans="1:20">
      <c r="A215" s="68" t="s">
        <v>51</v>
      </c>
      <c r="B215" s="116" t="s">
        <v>3357</v>
      </c>
      <c r="C215" s="116" t="s">
        <v>3357</v>
      </c>
      <c r="D215" s="116" t="s">
        <v>3357</v>
      </c>
      <c r="E215" s="116" t="s">
        <v>3357</v>
      </c>
      <c r="F215" s="116" t="s">
        <v>3357</v>
      </c>
      <c r="G215" s="116" t="s">
        <v>3357</v>
      </c>
      <c r="H215" s="116" t="s">
        <v>3357</v>
      </c>
      <c r="I215" s="116" t="s">
        <v>3357</v>
      </c>
      <c r="J215" s="66">
        <v>2.8200000000028482</v>
      </c>
      <c r="K215" s="116" t="s">
        <v>3357</v>
      </c>
      <c r="L215" s="116" t="s">
        <v>3357</v>
      </c>
      <c r="M215" s="65">
        <v>4.7700000000054379E-2</v>
      </c>
      <c r="N215" s="116" t="s">
        <v>3357</v>
      </c>
      <c r="O215" s="116" t="s">
        <v>3357</v>
      </c>
      <c r="P215" s="116" t="s">
        <v>3357</v>
      </c>
      <c r="Q215" s="66">
        <v>308.98450971599999</v>
      </c>
      <c r="R215" s="116" t="s">
        <v>3357</v>
      </c>
      <c r="S215" s="67">
        <f t="shared" si="3"/>
        <v>1.8302797045352133E-3</v>
      </c>
      <c r="T215" s="67">
        <f>Q215/'סכום נכסי הקרן'!$C$41</f>
        <v>3.3341739050304106E-4</v>
      </c>
    </row>
    <row r="216" spans="1:20">
      <c r="A216" s="69" t="s">
        <v>798</v>
      </c>
      <c r="B216" s="54" t="s">
        <v>799</v>
      </c>
      <c r="C216" s="70" t="s">
        <v>123</v>
      </c>
      <c r="D216" s="70" t="s">
        <v>29</v>
      </c>
      <c r="E216" s="54" t="s">
        <v>800</v>
      </c>
      <c r="F216" s="70" t="s">
        <v>659</v>
      </c>
      <c r="G216" s="54" t="s">
        <v>354</v>
      </c>
      <c r="H216" s="54" t="s">
        <v>312</v>
      </c>
      <c r="I216" s="117" t="s">
        <v>3357</v>
      </c>
      <c r="J216" s="72">
        <v>2.8200000000028482</v>
      </c>
      <c r="K216" s="70" t="s">
        <v>135</v>
      </c>
      <c r="L216" s="71">
        <v>2.12E-2</v>
      </c>
      <c r="M216" s="71">
        <v>4.7700000000054379E-2</v>
      </c>
      <c r="N216" s="72">
        <v>299984.973138</v>
      </c>
      <c r="O216" s="80">
        <v>103</v>
      </c>
      <c r="P216" s="117" t="s">
        <v>3357</v>
      </c>
      <c r="Q216" s="72">
        <v>308.98450971599999</v>
      </c>
      <c r="R216" s="73">
        <v>1.9998998209199998E-3</v>
      </c>
      <c r="S216" s="73">
        <f t="shared" si="3"/>
        <v>1.8302797045352133E-3</v>
      </c>
      <c r="T216" s="73">
        <f>Q216/'סכום נכסי הקרן'!$C$41</f>
        <v>3.3341739050304106E-4</v>
      </c>
    </row>
    <row r="217" spans="1:20">
      <c r="A217" s="118" t="s">
        <v>3357</v>
      </c>
      <c r="B217" s="117" t="s">
        <v>3357</v>
      </c>
      <c r="C217" s="117" t="s">
        <v>3357</v>
      </c>
      <c r="D217" s="117" t="s">
        <v>3357</v>
      </c>
      <c r="E217" s="117" t="s">
        <v>3357</v>
      </c>
      <c r="F217" s="117" t="s">
        <v>3357</v>
      </c>
      <c r="G217" s="117" t="s">
        <v>3357</v>
      </c>
      <c r="H217" s="117" t="s">
        <v>3357</v>
      </c>
      <c r="I217" s="117" t="s">
        <v>3357</v>
      </c>
      <c r="J217" s="117" t="s">
        <v>3357</v>
      </c>
      <c r="K217" s="117" t="s">
        <v>3357</v>
      </c>
      <c r="L217" s="117" t="s">
        <v>3357</v>
      </c>
      <c r="M217" s="117" t="s">
        <v>3357</v>
      </c>
      <c r="N217" s="117" t="s">
        <v>3357</v>
      </c>
      <c r="O217" s="117" t="s">
        <v>3357</v>
      </c>
      <c r="P217" s="117" t="s">
        <v>3357</v>
      </c>
      <c r="Q217" s="117" t="s">
        <v>3357</v>
      </c>
      <c r="R217" s="117" t="s">
        <v>3357</v>
      </c>
      <c r="S217" s="117" t="s">
        <v>3357</v>
      </c>
      <c r="T217" s="117" t="s">
        <v>3357</v>
      </c>
    </row>
    <row r="218" spans="1:20">
      <c r="A218" s="63" t="s">
        <v>189</v>
      </c>
      <c r="B218" s="116" t="s">
        <v>3357</v>
      </c>
      <c r="C218" s="116" t="s">
        <v>3357</v>
      </c>
      <c r="D218" s="116" t="s">
        <v>3357</v>
      </c>
      <c r="E218" s="116" t="s">
        <v>3357</v>
      </c>
      <c r="F218" s="116" t="s">
        <v>3357</v>
      </c>
      <c r="G218" s="116" t="s">
        <v>3357</v>
      </c>
      <c r="H218" s="116" t="s">
        <v>3357</v>
      </c>
      <c r="I218" s="116" t="s">
        <v>3357</v>
      </c>
      <c r="J218" s="66">
        <v>4.7376411817426014</v>
      </c>
      <c r="K218" s="116" t="s">
        <v>3357</v>
      </c>
      <c r="L218" s="116" t="s">
        <v>3357</v>
      </c>
      <c r="M218" s="65">
        <v>6.3889774397452082E-2</v>
      </c>
      <c r="N218" s="116" t="s">
        <v>3357</v>
      </c>
      <c r="O218" s="116" t="s">
        <v>3357</v>
      </c>
      <c r="P218" s="116" t="s">
        <v>3357</v>
      </c>
      <c r="Q218" s="66">
        <v>28416.538412205009</v>
      </c>
      <c r="R218" s="116" t="s">
        <v>3357</v>
      </c>
      <c r="S218" s="67">
        <f t="shared" si="3"/>
        <v>0.16832628139452294</v>
      </c>
      <c r="T218" s="67">
        <f>Q218/'סכום נכסי הקרן'!$C$41</f>
        <v>3.0663569812076592E-2</v>
      </c>
    </row>
    <row r="219" spans="1:20">
      <c r="A219" s="68" t="s">
        <v>69</v>
      </c>
      <c r="B219" s="116" t="s">
        <v>3357</v>
      </c>
      <c r="C219" s="116" t="s">
        <v>3357</v>
      </c>
      <c r="D219" s="116" t="s">
        <v>3357</v>
      </c>
      <c r="E219" s="116" t="s">
        <v>3357</v>
      </c>
      <c r="F219" s="116" t="s">
        <v>3357</v>
      </c>
      <c r="G219" s="116" t="s">
        <v>3357</v>
      </c>
      <c r="H219" s="116" t="s">
        <v>3357</v>
      </c>
      <c r="I219" s="116" t="s">
        <v>3357</v>
      </c>
      <c r="J219" s="66">
        <v>4.9322340072194066</v>
      </c>
      <c r="K219" s="116" t="s">
        <v>3357</v>
      </c>
      <c r="L219" s="116" t="s">
        <v>3357</v>
      </c>
      <c r="M219" s="65">
        <v>7.4380385701923443E-2</v>
      </c>
      <c r="N219" s="116" t="s">
        <v>3357</v>
      </c>
      <c r="O219" s="116" t="s">
        <v>3357</v>
      </c>
      <c r="P219" s="116" t="s">
        <v>3357</v>
      </c>
      <c r="Q219" s="66">
        <v>4426.1291624859996</v>
      </c>
      <c r="R219" s="116" t="s">
        <v>3357</v>
      </c>
      <c r="S219" s="67">
        <f t="shared" si="3"/>
        <v>2.6218318786257504E-2</v>
      </c>
      <c r="T219" s="67">
        <f>Q219/'סכום נכסי הקרן'!$C$41</f>
        <v>4.7761243330350506E-3</v>
      </c>
    </row>
    <row r="220" spans="1:20">
      <c r="A220" s="69" t="s">
        <v>801</v>
      </c>
      <c r="B220" s="54" t="s">
        <v>802</v>
      </c>
      <c r="C220" s="70" t="s">
        <v>29</v>
      </c>
      <c r="D220" s="70" t="s">
        <v>803</v>
      </c>
      <c r="E220" s="54" t="s">
        <v>315</v>
      </c>
      <c r="F220" s="70" t="s">
        <v>316</v>
      </c>
      <c r="G220" s="54" t="s">
        <v>804</v>
      </c>
      <c r="H220" s="54" t="s">
        <v>805</v>
      </c>
      <c r="I220" s="117" t="s">
        <v>3357</v>
      </c>
      <c r="J220" s="72">
        <v>6.8600000000051713</v>
      </c>
      <c r="K220" s="70" t="s">
        <v>134</v>
      </c>
      <c r="L220" s="71">
        <v>3.7499999999999999E-2</v>
      </c>
      <c r="M220" s="71">
        <v>6.140000000000706E-2</v>
      </c>
      <c r="N220" s="72">
        <v>54815.157899999998</v>
      </c>
      <c r="O220" s="80">
        <v>85.582329999999999</v>
      </c>
      <c r="P220" s="117" t="s">
        <v>3357</v>
      </c>
      <c r="Q220" s="72">
        <v>170.15015464200002</v>
      </c>
      <c r="R220" s="73">
        <v>1.0963031579999999E-4</v>
      </c>
      <c r="S220" s="73">
        <f t="shared" si="3"/>
        <v>1.0078899264271254E-3</v>
      </c>
      <c r="T220" s="73">
        <f>Q220/'סכום נכסי הקרן'!$C$41</f>
        <v>1.8360473994818798E-4</v>
      </c>
    </row>
    <row r="221" spans="1:20">
      <c r="A221" s="69" t="s">
        <v>806</v>
      </c>
      <c r="B221" s="54" t="s">
        <v>807</v>
      </c>
      <c r="C221" s="70" t="s">
        <v>29</v>
      </c>
      <c r="D221" s="70" t="s">
        <v>803</v>
      </c>
      <c r="E221" s="54" t="s">
        <v>421</v>
      </c>
      <c r="F221" s="70" t="s">
        <v>304</v>
      </c>
      <c r="G221" s="54" t="s">
        <v>809</v>
      </c>
      <c r="H221" s="54" t="s">
        <v>298</v>
      </c>
      <c r="I221" s="117" t="s">
        <v>3357</v>
      </c>
      <c r="J221" s="72">
        <v>2.6400000000013737</v>
      </c>
      <c r="K221" s="70" t="s">
        <v>134</v>
      </c>
      <c r="L221" s="71">
        <v>3.2549999999999996E-2</v>
      </c>
      <c r="M221" s="71">
        <v>8.6600000000041588E-2</v>
      </c>
      <c r="N221" s="72">
        <v>164620.60200000001</v>
      </c>
      <c r="O221" s="80">
        <v>87.799629999999993</v>
      </c>
      <c r="P221" s="117" t="s">
        <v>3357</v>
      </c>
      <c r="Q221" s="72">
        <v>524.233055777</v>
      </c>
      <c r="R221" s="73">
        <v>1.6462060200000001E-4</v>
      </c>
      <c r="S221" s="73">
        <f t="shared" si="3"/>
        <v>3.1053114064424395E-3</v>
      </c>
      <c r="T221" s="73">
        <f>Q221/'סכום נכסי הקרן'!$C$41</f>
        <v>5.6568666705414307E-4</v>
      </c>
    </row>
    <row r="222" spans="1:20">
      <c r="A222" s="69" t="s">
        <v>810</v>
      </c>
      <c r="B222" s="54" t="s">
        <v>811</v>
      </c>
      <c r="C222" s="70" t="s">
        <v>29</v>
      </c>
      <c r="D222" s="70" t="s">
        <v>803</v>
      </c>
      <c r="E222" s="54" t="s">
        <v>384</v>
      </c>
      <c r="F222" s="70" t="s">
        <v>304</v>
      </c>
      <c r="G222" s="54" t="s">
        <v>809</v>
      </c>
      <c r="H222" s="54" t="s">
        <v>298</v>
      </c>
      <c r="I222" s="117" t="s">
        <v>3357</v>
      </c>
      <c r="J222" s="72">
        <v>1.9899999999998708</v>
      </c>
      <c r="K222" s="70" t="s">
        <v>134</v>
      </c>
      <c r="L222" s="71">
        <v>3.2750000000000001E-2</v>
      </c>
      <c r="M222" s="71">
        <v>8.3099999999988364E-2</v>
      </c>
      <c r="N222" s="72">
        <v>233018.71084799999</v>
      </c>
      <c r="O222" s="80">
        <v>91.480680000000007</v>
      </c>
      <c r="P222" s="117" t="s">
        <v>3357</v>
      </c>
      <c r="Q222" s="72">
        <v>773.1570807899999</v>
      </c>
      <c r="R222" s="73">
        <v>3.1069161446400001E-4</v>
      </c>
      <c r="S222" s="73">
        <f t="shared" si="3"/>
        <v>4.5798208935726205E-3</v>
      </c>
      <c r="T222" s="73">
        <f>Q222/'סכום נכסי הקרן'!$C$41</f>
        <v>8.3429430350049022E-4</v>
      </c>
    </row>
    <row r="223" spans="1:20">
      <c r="A223" s="69" t="s">
        <v>812</v>
      </c>
      <c r="B223" s="54" t="s">
        <v>813</v>
      </c>
      <c r="C223" s="70" t="s">
        <v>29</v>
      </c>
      <c r="D223" s="70" t="s">
        <v>803</v>
      </c>
      <c r="E223" s="54" t="s">
        <v>384</v>
      </c>
      <c r="F223" s="70" t="s">
        <v>304</v>
      </c>
      <c r="G223" s="54" t="s">
        <v>809</v>
      </c>
      <c r="H223" s="54" t="s">
        <v>298</v>
      </c>
      <c r="I223" s="117" t="s">
        <v>3357</v>
      </c>
      <c r="J223" s="72">
        <v>3.8300000000007364</v>
      </c>
      <c r="K223" s="70" t="s">
        <v>134</v>
      </c>
      <c r="L223" s="71">
        <v>7.1289999999999992E-2</v>
      </c>
      <c r="M223" s="71">
        <v>7.5000000000020467E-2</v>
      </c>
      <c r="N223" s="72">
        <v>133097.508</v>
      </c>
      <c r="O223" s="80">
        <v>101.25705000000001</v>
      </c>
      <c r="P223" s="117" t="s">
        <v>3357</v>
      </c>
      <c r="Q223" s="72">
        <v>488.81300330799996</v>
      </c>
      <c r="R223" s="73">
        <v>2.6619501599999999E-4</v>
      </c>
      <c r="S223" s="73">
        <f t="shared" si="3"/>
        <v>2.8954995837489018E-3</v>
      </c>
      <c r="T223" s="73">
        <f>Q223/'סכום נכסי הקרן'!$C$41</f>
        <v>5.2746578188242509E-4</v>
      </c>
    </row>
    <row r="224" spans="1:20">
      <c r="A224" s="69" t="s">
        <v>814</v>
      </c>
      <c r="B224" s="54" t="s">
        <v>815</v>
      </c>
      <c r="C224" s="70" t="s">
        <v>29</v>
      </c>
      <c r="D224" s="70" t="s">
        <v>803</v>
      </c>
      <c r="E224" s="54" t="s">
        <v>816</v>
      </c>
      <c r="F224" s="70" t="s">
        <v>452</v>
      </c>
      <c r="G224" s="54" t="s">
        <v>817</v>
      </c>
      <c r="H224" s="54" t="s">
        <v>298</v>
      </c>
      <c r="I224" s="117" t="s">
        <v>3357</v>
      </c>
      <c r="J224" s="72">
        <v>9.460000000000786</v>
      </c>
      <c r="K224" s="70" t="s">
        <v>134</v>
      </c>
      <c r="L224" s="71">
        <v>6.3750000000000001E-2</v>
      </c>
      <c r="M224" s="71">
        <v>6.8700000000004785E-2</v>
      </c>
      <c r="N224" s="72">
        <v>333094.02659999998</v>
      </c>
      <c r="O224" s="80">
        <v>94.761250000000004</v>
      </c>
      <c r="P224" s="117" t="s">
        <v>3357</v>
      </c>
      <c r="Q224" s="72">
        <v>1144.8410175350002</v>
      </c>
      <c r="R224" s="73">
        <v>4.8058581243687776E-4</v>
      </c>
      <c r="S224" s="73">
        <f t="shared" si="3"/>
        <v>6.781502675456773E-3</v>
      </c>
      <c r="T224" s="73">
        <f>Q224/'סכום נכסי הקרן'!$C$41</f>
        <v>1.2353690641586236E-3</v>
      </c>
    </row>
    <row r="225" spans="1:20">
      <c r="A225" s="69" t="s">
        <v>818</v>
      </c>
      <c r="B225" s="54" t="s">
        <v>819</v>
      </c>
      <c r="C225" s="70" t="s">
        <v>29</v>
      </c>
      <c r="D225" s="70" t="s">
        <v>803</v>
      </c>
      <c r="E225" s="54" t="s">
        <v>820</v>
      </c>
      <c r="F225" s="70" t="s">
        <v>304</v>
      </c>
      <c r="G225" s="54" t="s">
        <v>817</v>
      </c>
      <c r="H225" s="54" t="s">
        <v>805</v>
      </c>
      <c r="I225" s="117" t="s">
        <v>3357</v>
      </c>
      <c r="J225" s="72">
        <v>2.1899999999993542</v>
      </c>
      <c r="K225" s="70" t="s">
        <v>134</v>
      </c>
      <c r="L225" s="71">
        <v>3.0769999999999999E-2</v>
      </c>
      <c r="M225" s="71">
        <v>8.6099999999976654E-2</v>
      </c>
      <c r="N225" s="72">
        <v>186966.97308</v>
      </c>
      <c r="O225" s="80">
        <v>89.040419999999997</v>
      </c>
      <c r="P225" s="117" t="s">
        <v>3357</v>
      </c>
      <c r="Q225" s="72">
        <v>603.80909418099998</v>
      </c>
      <c r="R225" s="73">
        <v>3.1161162179999999E-4</v>
      </c>
      <c r="S225" s="73">
        <f t="shared" si="3"/>
        <v>3.576682635349757E-3</v>
      </c>
      <c r="T225" s="73">
        <f>Q225/'סכום נכסי הקרן'!$C$41</f>
        <v>6.5155516284255038E-4</v>
      </c>
    </row>
    <row r="226" spans="1:20">
      <c r="A226" s="69" t="s">
        <v>821</v>
      </c>
      <c r="B226" s="54" t="s">
        <v>822</v>
      </c>
      <c r="C226" s="70" t="s">
        <v>29</v>
      </c>
      <c r="D226" s="70" t="s">
        <v>803</v>
      </c>
      <c r="E226" s="54" t="s">
        <v>823</v>
      </c>
      <c r="F226" s="70" t="s">
        <v>1078</v>
      </c>
      <c r="G226" s="54" t="s">
        <v>825</v>
      </c>
      <c r="H226" s="54" t="s">
        <v>298</v>
      </c>
      <c r="I226" s="117" t="s">
        <v>3357</v>
      </c>
      <c r="J226" s="72">
        <v>5.5499999999947134</v>
      </c>
      <c r="K226" s="70" t="s">
        <v>136</v>
      </c>
      <c r="L226" s="71">
        <v>4.3749999999999997E-2</v>
      </c>
      <c r="M226" s="71">
        <v>5.4799999999915423E-2</v>
      </c>
      <c r="N226" s="72">
        <v>35025.660000000003</v>
      </c>
      <c r="O226" s="80">
        <v>94.237790000000004</v>
      </c>
      <c r="P226" s="117" t="s">
        <v>3357</v>
      </c>
      <c r="Q226" s="72">
        <v>132.41251999400001</v>
      </c>
      <c r="R226" s="73">
        <v>2.3350440000000002E-5</v>
      </c>
      <c r="S226" s="73">
        <f t="shared" si="3"/>
        <v>7.8434983098064274E-4</v>
      </c>
      <c r="T226" s="73">
        <f>Q226/'סכום נכסי הקרן'!$C$41</f>
        <v>1.4288301030660082E-4</v>
      </c>
    </row>
    <row r="227" spans="1:20">
      <c r="A227" s="69" t="s">
        <v>826</v>
      </c>
      <c r="B227" s="54" t="s">
        <v>827</v>
      </c>
      <c r="C227" s="70" t="s">
        <v>29</v>
      </c>
      <c r="D227" s="70" t="s">
        <v>803</v>
      </c>
      <c r="E227" s="54" t="s">
        <v>823</v>
      </c>
      <c r="F227" s="70" t="s">
        <v>1078</v>
      </c>
      <c r="G227" s="54" t="s">
        <v>825</v>
      </c>
      <c r="H227" s="54" t="s">
        <v>298</v>
      </c>
      <c r="I227" s="117" t="s">
        <v>3357</v>
      </c>
      <c r="J227" s="72">
        <v>4.5399999999962546</v>
      </c>
      <c r="K227" s="70" t="s">
        <v>136</v>
      </c>
      <c r="L227" s="71">
        <v>7.3749999999999996E-2</v>
      </c>
      <c r="M227" s="71">
        <v>5.3199999999950058E-2</v>
      </c>
      <c r="N227" s="72">
        <v>71802.603000000003</v>
      </c>
      <c r="O227" s="80">
        <v>111.22803999999999</v>
      </c>
      <c r="P227" s="117" t="s">
        <v>3357</v>
      </c>
      <c r="Q227" s="72">
        <v>320.38494643000001</v>
      </c>
      <c r="R227" s="73">
        <v>8.9753253750000009E-5</v>
      </c>
      <c r="S227" s="73">
        <f t="shared" si="3"/>
        <v>1.8978105589448765E-3</v>
      </c>
      <c r="T227" s="73">
        <f>Q227/'סכום נכסי הקרן'!$C$41</f>
        <v>3.457193141925836E-4</v>
      </c>
    </row>
    <row r="228" spans="1:20">
      <c r="A228" s="69" t="s">
        <v>828</v>
      </c>
      <c r="B228" s="54" t="s">
        <v>829</v>
      </c>
      <c r="C228" s="70" t="s">
        <v>29</v>
      </c>
      <c r="D228" s="70" t="s">
        <v>803</v>
      </c>
      <c r="E228" s="54" t="s">
        <v>823</v>
      </c>
      <c r="F228" s="70" t="s">
        <v>1078</v>
      </c>
      <c r="G228" s="54" t="s">
        <v>825</v>
      </c>
      <c r="H228" s="54" t="s">
        <v>298</v>
      </c>
      <c r="I228" s="117" t="s">
        <v>3357</v>
      </c>
      <c r="J228" s="72">
        <v>5.6899999999925086</v>
      </c>
      <c r="K228" s="70" t="s">
        <v>134</v>
      </c>
      <c r="L228" s="71">
        <v>8.1250000000000003E-2</v>
      </c>
      <c r="M228" s="71">
        <v>6.5299999999911679E-2</v>
      </c>
      <c r="N228" s="72">
        <v>66548.754000000001</v>
      </c>
      <c r="O228" s="80">
        <v>111.16779</v>
      </c>
      <c r="P228" s="117" t="s">
        <v>3357</v>
      </c>
      <c r="Q228" s="72">
        <v>268.32828982900003</v>
      </c>
      <c r="R228" s="73">
        <v>1.3309750799999999E-4</v>
      </c>
      <c r="S228" s="73">
        <f t="shared" si="3"/>
        <v>1.5894512753343701E-3</v>
      </c>
      <c r="T228" s="73">
        <f>Q228/'סכום נכסי הקרן'!$C$41</f>
        <v>2.8954628914944647E-4</v>
      </c>
    </row>
    <row r="229" spans="1:20">
      <c r="A229" s="118" t="s">
        <v>3357</v>
      </c>
      <c r="B229" s="117" t="s">
        <v>3357</v>
      </c>
      <c r="C229" s="117" t="s">
        <v>3357</v>
      </c>
      <c r="D229" s="117" t="s">
        <v>3357</v>
      </c>
      <c r="E229" s="117" t="s">
        <v>3357</v>
      </c>
      <c r="F229" s="117" t="s">
        <v>3357</v>
      </c>
      <c r="G229" s="117" t="s">
        <v>3357</v>
      </c>
      <c r="H229" s="117" t="s">
        <v>3357</v>
      </c>
      <c r="I229" s="117" t="s">
        <v>3357</v>
      </c>
      <c r="J229" s="117" t="s">
        <v>3357</v>
      </c>
      <c r="K229" s="117" t="s">
        <v>3357</v>
      </c>
      <c r="L229" s="117" t="s">
        <v>3357</v>
      </c>
      <c r="M229" s="117" t="s">
        <v>3357</v>
      </c>
      <c r="N229" s="117" t="s">
        <v>3357</v>
      </c>
      <c r="O229" s="117" t="s">
        <v>3357</v>
      </c>
      <c r="P229" s="117" t="s">
        <v>3357</v>
      </c>
      <c r="Q229" s="117" t="s">
        <v>3357</v>
      </c>
      <c r="R229" s="117" t="s">
        <v>3357</v>
      </c>
      <c r="S229" s="117" t="s">
        <v>3357</v>
      </c>
      <c r="T229" s="117" t="s">
        <v>3357</v>
      </c>
    </row>
    <row r="230" spans="1:20">
      <c r="A230" s="68" t="s">
        <v>68</v>
      </c>
      <c r="B230" s="116" t="s">
        <v>3357</v>
      </c>
      <c r="C230" s="116" t="s">
        <v>3357</v>
      </c>
      <c r="D230" s="116" t="s">
        <v>3357</v>
      </c>
      <c r="E230" s="116" t="s">
        <v>3357</v>
      </c>
      <c r="F230" s="116" t="s">
        <v>3357</v>
      </c>
      <c r="G230" s="116" t="s">
        <v>3357</v>
      </c>
      <c r="H230" s="116" t="s">
        <v>3357</v>
      </c>
      <c r="I230" s="116" t="s">
        <v>3357</v>
      </c>
      <c r="J230" s="66">
        <v>4.7017396274719703</v>
      </c>
      <c r="K230" s="116" t="s">
        <v>3357</v>
      </c>
      <c r="L230" s="116" t="s">
        <v>3357</v>
      </c>
      <c r="M230" s="65">
        <v>6.1954300927879243E-2</v>
      </c>
      <c r="N230" s="116" t="s">
        <v>3357</v>
      </c>
      <c r="O230" s="116" t="s">
        <v>3357</v>
      </c>
      <c r="P230" s="116" t="s">
        <v>3357</v>
      </c>
      <c r="Q230" s="66">
        <v>23990.40924971901</v>
      </c>
      <c r="R230" s="116" t="s">
        <v>3357</v>
      </c>
      <c r="S230" s="67">
        <f t="shared" si="3"/>
        <v>0.14210796260826544</v>
      </c>
      <c r="T230" s="67">
        <f>Q230/'סכום נכסי הקרן'!$C$41</f>
        <v>2.5887445479041541E-2</v>
      </c>
    </row>
    <row r="231" spans="1:20">
      <c r="A231" s="69" t="s">
        <v>830</v>
      </c>
      <c r="B231" s="54" t="s">
        <v>831</v>
      </c>
      <c r="C231" s="70" t="s">
        <v>29</v>
      </c>
      <c r="D231" s="70" t="s">
        <v>803</v>
      </c>
      <c r="E231" s="117" t="s">
        <v>3357</v>
      </c>
      <c r="F231" s="70" t="s">
        <v>832</v>
      </c>
      <c r="G231" s="54" t="s">
        <v>297</v>
      </c>
      <c r="H231" s="54" t="s">
        <v>805</v>
      </c>
      <c r="I231" s="117" t="s">
        <v>3357</v>
      </c>
      <c r="J231" s="72">
        <v>7.1599999999911095</v>
      </c>
      <c r="K231" s="70" t="s">
        <v>136</v>
      </c>
      <c r="L231" s="71">
        <v>4.2519999999999995E-2</v>
      </c>
      <c r="M231" s="71">
        <v>4.3599999999932262E-2</v>
      </c>
      <c r="N231" s="72">
        <v>70051.320000000007</v>
      </c>
      <c r="O231" s="80">
        <v>100.85723</v>
      </c>
      <c r="P231" s="117" t="s">
        <v>3357</v>
      </c>
      <c r="Q231" s="72">
        <v>283.42683754699999</v>
      </c>
      <c r="R231" s="73">
        <v>5.6041056000000008E-5</v>
      </c>
      <c r="S231" s="73">
        <f t="shared" si="3"/>
        <v>1.6788880094982018E-3</v>
      </c>
      <c r="T231" s="73">
        <f>Q231/'סכום נכסי הקרן'!$C$41</f>
        <v>3.0583875114098205E-4</v>
      </c>
    </row>
    <row r="232" spans="1:20">
      <c r="A232" s="69" t="s">
        <v>833</v>
      </c>
      <c r="B232" s="54" t="s">
        <v>834</v>
      </c>
      <c r="C232" s="70" t="s">
        <v>29</v>
      </c>
      <c r="D232" s="70" t="s">
        <v>803</v>
      </c>
      <c r="E232" s="117" t="s">
        <v>3357</v>
      </c>
      <c r="F232" s="70" t="s">
        <v>832</v>
      </c>
      <c r="G232" s="54" t="s">
        <v>835</v>
      </c>
      <c r="H232" s="54" t="s">
        <v>805</v>
      </c>
      <c r="I232" s="117" t="s">
        <v>3357</v>
      </c>
      <c r="J232" s="72">
        <v>0.6900000000605907</v>
      </c>
      <c r="K232" s="70" t="s">
        <v>134</v>
      </c>
      <c r="L232" s="71">
        <v>4.4999999999999998E-2</v>
      </c>
      <c r="M232" s="71">
        <v>6.0699999941227149E-2</v>
      </c>
      <c r="N232" s="72">
        <v>45.533358</v>
      </c>
      <c r="O232" s="80">
        <v>99.935000000000002</v>
      </c>
      <c r="P232" s="117" t="s">
        <v>3357</v>
      </c>
      <c r="Q232" s="72">
        <v>0.16504217099999996</v>
      </c>
      <c r="R232" s="73">
        <v>9.1066715999999993E-8</v>
      </c>
      <c r="S232" s="73">
        <f t="shared" si="3"/>
        <v>9.7763262064942262E-7</v>
      </c>
      <c r="T232" s="73">
        <f>Q232/'סכום נכסי הקרן'!$C$41</f>
        <v>1.7809284364564111E-7</v>
      </c>
    </row>
    <row r="233" spans="1:20">
      <c r="A233" s="69" t="s">
        <v>836</v>
      </c>
      <c r="B233" s="54" t="s">
        <v>837</v>
      </c>
      <c r="C233" s="70" t="s">
        <v>29</v>
      </c>
      <c r="D233" s="70" t="s">
        <v>803</v>
      </c>
      <c r="E233" s="117" t="s">
        <v>3357</v>
      </c>
      <c r="F233" s="70" t="s">
        <v>832</v>
      </c>
      <c r="G233" s="54" t="s">
        <v>838</v>
      </c>
      <c r="H233" s="54" t="s">
        <v>839</v>
      </c>
      <c r="I233" s="117" t="s">
        <v>3357</v>
      </c>
      <c r="J233" s="72">
        <v>6.4099999999972734</v>
      </c>
      <c r="K233" s="70" t="s">
        <v>134</v>
      </c>
      <c r="L233" s="71">
        <v>0.03</v>
      </c>
      <c r="M233" s="71">
        <v>6.2899999999970674E-2</v>
      </c>
      <c r="N233" s="72">
        <v>129594.942</v>
      </c>
      <c r="O233" s="80">
        <v>82.705669999999998</v>
      </c>
      <c r="P233" s="117" t="s">
        <v>3357</v>
      </c>
      <c r="Q233" s="72">
        <v>388.75042246600003</v>
      </c>
      <c r="R233" s="73">
        <v>7.4054252571428567E-5</v>
      </c>
      <c r="S233" s="73">
        <f t="shared" si="3"/>
        <v>2.302775660252348E-3</v>
      </c>
      <c r="T233" s="73">
        <f>Q233/'סכום נכסי הקרן'!$C$41</f>
        <v>4.194907749087613E-4</v>
      </c>
    </row>
    <row r="234" spans="1:20">
      <c r="A234" s="69" t="s">
        <v>840</v>
      </c>
      <c r="B234" s="54" t="s">
        <v>841</v>
      </c>
      <c r="C234" s="70" t="s">
        <v>29</v>
      </c>
      <c r="D234" s="70" t="s">
        <v>803</v>
      </c>
      <c r="E234" s="117" t="s">
        <v>3357</v>
      </c>
      <c r="F234" s="70" t="s">
        <v>832</v>
      </c>
      <c r="G234" s="54" t="s">
        <v>838</v>
      </c>
      <c r="H234" s="54" t="s">
        <v>839</v>
      </c>
      <c r="I234" s="117" t="s">
        <v>3357</v>
      </c>
      <c r="J234" s="72">
        <v>7.0499999999814849</v>
      </c>
      <c r="K234" s="70" t="s">
        <v>134</v>
      </c>
      <c r="L234" s="71">
        <v>3.5000000000000003E-2</v>
      </c>
      <c r="M234" s="71">
        <v>6.3599999999796653E-2</v>
      </c>
      <c r="N234" s="72">
        <v>52538.49</v>
      </c>
      <c r="O234" s="80">
        <v>83.612889999999993</v>
      </c>
      <c r="P234" s="117" t="s">
        <v>3357</v>
      </c>
      <c r="Q234" s="72">
        <v>159.330298959</v>
      </c>
      <c r="R234" s="73">
        <v>1.0507698E-4</v>
      </c>
      <c r="S234" s="73">
        <f t="shared" si="3"/>
        <v>9.4379816247171884E-4</v>
      </c>
      <c r="T234" s="73">
        <f>Q234/'סכום נכסי הקרן'!$C$41</f>
        <v>1.7192930660442203E-4</v>
      </c>
    </row>
    <row r="235" spans="1:20">
      <c r="A235" s="69" t="s">
        <v>842</v>
      </c>
      <c r="B235" s="54" t="s">
        <v>843</v>
      </c>
      <c r="C235" s="70" t="s">
        <v>29</v>
      </c>
      <c r="D235" s="70" t="s">
        <v>803</v>
      </c>
      <c r="E235" s="117" t="s">
        <v>3357</v>
      </c>
      <c r="F235" s="70" t="s">
        <v>832</v>
      </c>
      <c r="G235" s="54" t="s">
        <v>844</v>
      </c>
      <c r="H235" s="54" t="s">
        <v>839</v>
      </c>
      <c r="I235" s="117" t="s">
        <v>3357</v>
      </c>
      <c r="J235" s="72">
        <v>3.5400000000009104</v>
      </c>
      <c r="K235" s="70" t="s">
        <v>134</v>
      </c>
      <c r="L235" s="71">
        <v>3.2000000000000001E-2</v>
      </c>
      <c r="M235" s="71">
        <v>9.8800000000018179E-2</v>
      </c>
      <c r="N235" s="72">
        <v>112082.11199999999</v>
      </c>
      <c r="O235" s="80">
        <v>81.108329999999995</v>
      </c>
      <c r="P235" s="117" t="s">
        <v>3357</v>
      </c>
      <c r="Q235" s="72">
        <v>329.72307305499999</v>
      </c>
      <c r="R235" s="73">
        <v>8.966568959999999E-5</v>
      </c>
      <c r="S235" s="73">
        <f t="shared" si="3"/>
        <v>1.9531252530563281E-3</v>
      </c>
      <c r="T235" s="73">
        <f>Q235/'סכום נכסי הקרן'!$C$41</f>
        <v>3.5579585108550486E-4</v>
      </c>
    </row>
    <row r="236" spans="1:20">
      <c r="A236" s="69" t="s">
        <v>845</v>
      </c>
      <c r="B236" s="54" t="s">
        <v>846</v>
      </c>
      <c r="C236" s="70" t="s">
        <v>29</v>
      </c>
      <c r="D236" s="70" t="s">
        <v>803</v>
      </c>
      <c r="E236" s="117" t="s">
        <v>3357</v>
      </c>
      <c r="F236" s="70" t="s">
        <v>832</v>
      </c>
      <c r="G236" s="54" t="s">
        <v>847</v>
      </c>
      <c r="H236" s="54" t="s">
        <v>805</v>
      </c>
      <c r="I236" s="117" t="s">
        <v>3357</v>
      </c>
      <c r="J236" s="72">
        <v>7.1799999999944539</v>
      </c>
      <c r="K236" s="70" t="s">
        <v>136</v>
      </c>
      <c r="L236" s="71">
        <v>4.2500000000000003E-2</v>
      </c>
      <c r="M236" s="71">
        <v>4.3899999999958313E-2</v>
      </c>
      <c r="N236" s="72">
        <v>140102.64000000001</v>
      </c>
      <c r="O236" s="80">
        <v>102.01258</v>
      </c>
      <c r="P236" s="117" t="s">
        <v>3357</v>
      </c>
      <c r="Q236" s="72">
        <v>573.34714360099997</v>
      </c>
      <c r="R236" s="73">
        <v>1.1208211200000002E-4</v>
      </c>
      <c r="S236" s="73">
        <f t="shared" si="3"/>
        <v>3.3962402890380461E-3</v>
      </c>
      <c r="T236" s="73">
        <f>Q236/'סכום נכסי הקרן'!$C$41</f>
        <v>6.1868444035438586E-4</v>
      </c>
    </row>
    <row r="237" spans="1:20">
      <c r="A237" s="69" t="s">
        <v>848</v>
      </c>
      <c r="B237" s="54" t="s">
        <v>849</v>
      </c>
      <c r="C237" s="70" t="s">
        <v>29</v>
      </c>
      <c r="D237" s="70" t="s">
        <v>803</v>
      </c>
      <c r="E237" s="117" t="s">
        <v>3357</v>
      </c>
      <c r="F237" s="70" t="s">
        <v>850</v>
      </c>
      <c r="G237" s="54" t="s">
        <v>847</v>
      </c>
      <c r="H237" s="54" t="s">
        <v>805</v>
      </c>
      <c r="I237" s="117" t="s">
        <v>3357</v>
      </c>
      <c r="J237" s="72">
        <v>7.3699999999910712</v>
      </c>
      <c r="K237" s="70" t="s">
        <v>134</v>
      </c>
      <c r="L237" s="71">
        <v>5.8749999999999997E-2</v>
      </c>
      <c r="M237" s="71">
        <v>5.4799999999939245E-2</v>
      </c>
      <c r="N237" s="72">
        <v>70051.320000000007</v>
      </c>
      <c r="O237" s="80">
        <v>106.23860000000001</v>
      </c>
      <c r="P237" s="117" t="s">
        <v>3357</v>
      </c>
      <c r="Q237" s="72">
        <v>269.92692459299997</v>
      </c>
      <c r="R237" s="73">
        <v>6.3683018181818186E-5</v>
      </c>
      <c r="S237" s="73">
        <f t="shared" si="3"/>
        <v>1.5989208398966936E-3</v>
      </c>
      <c r="T237" s="73">
        <f>Q237/'סכום נכסי הקרן'!$C$41</f>
        <v>2.9127133559876591E-4</v>
      </c>
    </row>
    <row r="238" spans="1:20">
      <c r="A238" s="69" t="s">
        <v>851</v>
      </c>
      <c r="B238" s="54" t="s">
        <v>852</v>
      </c>
      <c r="C238" s="70" t="s">
        <v>29</v>
      </c>
      <c r="D238" s="70" t="s">
        <v>803</v>
      </c>
      <c r="E238" s="117" t="s">
        <v>3357</v>
      </c>
      <c r="F238" s="70" t="s">
        <v>808</v>
      </c>
      <c r="G238" s="54" t="s">
        <v>847</v>
      </c>
      <c r="H238" s="54" t="s">
        <v>805</v>
      </c>
      <c r="I238" s="117" t="s">
        <v>3357</v>
      </c>
      <c r="J238" s="72">
        <v>3.3300000000038863</v>
      </c>
      <c r="K238" s="70" t="s">
        <v>137</v>
      </c>
      <c r="L238" s="71">
        <v>4.6249999999999999E-2</v>
      </c>
      <c r="M238" s="71">
        <v>5.8300000000059991E-2</v>
      </c>
      <c r="N238" s="72">
        <v>105076.98</v>
      </c>
      <c r="O238" s="80">
        <v>97.506600000000006</v>
      </c>
      <c r="P238" s="117" t="s">
        <v>3357</v>
      </c>
      <c r="Q238" s="72">
        <v>473.44349435200002</v>
      </c>
      <c r="R238" s="73">
        <v>2.1015395999999999E-4</v>
      </c>
      <c r="S238" s="73">
        <f t="shared" si="3"/>
        <v>2.8044578019563622E-3</v>
      </c>
      <c r="T238" s="73">
        <f>Q238/'סכום נכסי הקרן'!$C$41</f>
        <v>5.1088093245378315E-4</v>
      </c>
    </row>
    <row r="239" spans="1:20">
      <c r="A239" s="69" t="s">
        <v>853</v>
      </c>
      <c r="B239" s="54" t="s">
        <v>854</v>
      </c>
      <c r="C239" s="70" t="s">
        <v>29</v>
      </c>
      <c r="D239" s="70" t="s">
        <v>803</v>
      </c>
      <c r="E239" s="117" t="s">
        <v>3357</v>
      </c>
      <c r="F239" s="70" t="s">
        <v>808</v>
      </c>
      <c r="G239" s="54" t="s">
        <v>804</v>
      </c>
      <c r="H239" s="54" t="s">
        <v>805</v>
      </c>
      <c r="I239" s="117" t="s">
        <v>3357</v>
      </c>
      <c r="J239" s="72">
        <v>6.9099999999854633</v>
      </c>
      <c r="K239" s="70" t="s">
        <v>134</v>
      </c>
      <c r="L239" s="71">
        <v>6.7419999999999994E-2</v>
      </c>
      <c r="M239" s="71">
        <v>5.6399999999906344E-2</v>
      </c>
      <c r="N239" s="72">
        <v>52538.49</v>
      </c>
      <c r="O239" s="80">
        <v>107.58701000000001</v>
      </c>
      <c r="P239" s="117" t="s">
        <v>3357</v>
      </c>
      <c r="Q239" s="72">
        <v>205.01469187800001</v>
      </c>
      <c r="R239" s="73">
        <v>4.2030791999999996E-5</v>
      </c>
      <c r="S239" s="73">
        <f t="shared" si="3"/>
        <v>1.2144111367289462E-3</v>
      </c>
      <c r="T239" s="73">
        <f>Q239/'סכום נכסי הקרן'!$C$41</f>
        <v>2.2122618264448275E-4</v>
      </c>
    </row>
    <row r="240" spans="1:20">
      <c r="A240" s="69" t="s">
        <v>855</v>
      </c>
      <c r="B240" s="54" t="s">
        <v>856</v>
      </c>
      <c r="C240" s="70" t="s">
        <v>29</v>
      </c>
      <c r="D240" s="70" t="s">
        <v>803</v>
      </c>
      <c r="E240" s="117" t="s">
        <v>3357</v>
      </c>
      <c r="F240" s="70" t="s">
        <v>808</v>
      </c>
      <c r="G240" s="54" t="s">
        <v>804</v>
      </c>
      <c r="H240" s="54" t="s">
        <v>805</v>
      </c>
      <c r="I240" s="117" t="s">
        <v>3357</v>
      </c>
      <c r="J240" s="72">
        <v>4.949999999990923</v>
      </c>
      <c r="K240" s="70" t="s">
        <v>134</v>
      </c>
      <c r="L240" s="71">
        <v>3.9329999999999997E-2</v>
      </c>
      <c r="M240" s="71">
        <v>5.8699999999901158E-2</v>
      </c>
      <c r="N240" s="72">
        <v>74079.270900000003</v>
      </c>
      <c r="O240" s="80">
        <v>92.249899999999997</v>
      </c>
      <c r="P240" s="117" t="s">
        <v>3357</v>
      </c>
      <c r="Q240" s="72">
        <v>247.86211943500001</v>
      </c>
      <c r="R240" s="73">
        <v>4.93861806E-5</v>
      </c>
      <c r="S240" s="73">
        <f t="shared" si="3"/>
        <v>1.4682192552045339E-3</v>
      </c>
      <c r="T240" s="73">
        <f>Q240/'סכום נכסי הקרן'!$C$41</f>
        <v>2.6746176092299885E-4</v>
      </c>
    </row>
    <row r="241" spans="1:20">
      <c r="A241" s="69" t="s">
        <v>857</v>
      </c>
      <c r="B241" s="54" t="s">
        <v>858</v>
      </c>
      <c r="C241" s="70" t="s">
        <v>29</v>
      </c>
      <c r="D241" s="70" t="s">
        <v>803</v>
      </c>
      <c r="E241" s="117" t="s">
        <v>3357</v>
      </c>
      <c r="F241" s="70" t="s">
        <v>3230</v>
      </c>
      <c r="G241" s="54" t="s">
        <v>804</v>
      </c>
      <c r="H241" s="54" t="s">
        <v>298</v>
      </c>
      <c r="I241" s="117" t="s">
        <v>3357</v>
      </c>
      <c r="J241" s="72">
        <v>2.550000000003259</v>
      </c>
      <c r="K241" s="70" t="s">
        <v>134</v>
      </c>
      <c r="L241" s="71">
        <v>4.7500000000000001E-2</v>
      </c>
      <c r="M241" s="71">
        <v>7.350000000008329E-2</v>
      </c>
      <c r="N241" s="72">
        <v>80559.017999999996</v>
      </c>
      <c r="O241" s="80">
        <v>94.50067</v>
      </c>
      <c r="P241" s="117" t="s">
        <v>3357</v>
      </c>
      <c r="Q241" s="72">
        <v>276.11919046200001</v>
      </c>
      <c r="R241" s="73">
        <v>5.8041520078100515E-5</v>
      </c>
      <c r="S241" s="73">
        <f t="shared" si="3"/>
        <v>1.6356009264017874E-3</v>
      </c>
      <c r="T241" s="73">
        <f>Q241/'סכום נכסי הקרן'!$C$41</f>
        <v>2.9795325350216083E-4</v>
      </c>
    </row>
    <row r="242" spans="1:20">
      <c r="A242" s="69" t="s">
        <v>860</v>
      </c>
      <c r="B242" s="54" t="s">
        <v>861</v>
      </c>
      <c r="C242" s="70" t="s">
        <v>29</v>
      </c>
      <c r="D242" s="70" t="s">
        <v>803</v>
      </c>
      <c r="E242" s="117" t="s">
        <v>3357</v>
      </c>
      <c r="F242" s="70" t="s">
        <v>3230</v>
      </c>
      <c r="G242" s="54" t="s">
        <v>804</v>
      </c>
      <c r="H242" s="54" t="s">
        <v>298</v>
      </c>
      <c r="I242" s="117" t="s">
        <v>3357</v>
      </c>
      <c r="J242" s="72">
        <v>5.6200000000135111</v>
      </c>
      <c r="K242" s="70" t="s">
        <v>134</v>
      </c>
      <c r="L242" s="71">
        <v>5.1249999999999997E-2</v>
      </c>
      <c r="M242" s="71">
        <v>7.2100000000189887E-2</v>
      </c>
      <c r="N242" s="72">
        <v>57617.210700000003</v>
      </c>
      <c r="O242" s="80">
        <v>89.959670000000003</v>
      </c>
      <c r="P242" s="117" t="s">
        <v>3357</v>
      </c>
      <c r="Q242" s="72">
        <v>187.995573283</v>
      </c>
      <c r="R242" s="73">
        <v>4.391368257147561E-5</v>
      </c>
      <c r="S242" s="73">
        <f t="shared" si="3"/>
        <v>1.1135978390586605E-3</v>
      </c>
      <c r="T242" s="73">
        <f>Q242/'סכום נכסי הקרן'!$C$41</f>
        <v>2.0286128106471643E-4</v>
      </c>
    </row>
    <row r="243" spans="1:20">
      <c r="A243" s="69" t="s">
        <v>862</v>
      </c>
      <c r="B243" s="54" t="s">
        <v>863</v>
      </c>
      <c r="C243" s="70" t="s">
        <v>29</v>
      </c>
      <c r="D243" s="70" t="s">
        <v>803</v>
      </c>
      <c r="E243" s="117" t="s">
        <v>3357</v>
      </c>
      <c r="F243" s="70" t="s">
        <v>3231</v>
      </c>
      <c r="G243" s="54" t="s">
        <v>809</v>
      </c>
      <c r="H243" s="54" t="s">
        <v>298</v>
      </c>
      <c r="I243" s="117" t="s">
        <v>3357</v>
      </c>
      <c r="J243" s="72">
        <v>6.9600000000030882</v>
      </c>
      <c r="K243" s="70" t="s">
        <v>134</v>
      </c>
      <c r="L243" s="71">
        <v>3.3000000000000002E-2</v>
      </c>
      <c r="M243" s="71">
        <v>5.2700000000021688E-2</v>
      </c>
      <c r="N243" s="72">
        <v>105076.98</v>
      </c>
      <c r="O243" s="80">
        <v>88.376000000000005</v>
      </c>
      <c r="P243" s="117" t="s">
        <v>3357</v>
      </c>
      <c r="Q243" s="72">
        <v>336.81349110100001</v>
      </c>
      <c r="R243" s="73">
        <v>2.6269244999999999E-5</v>
      </c>
      <c r="S243" s="73">
        <f t="shared" si="3"/>
        <v>1.9951255729370632E-3</v>
      </c>
      <c r="T243" s="73">
        <f>Q243/'סכום נכסי הקרן'!$C$41</f>
        <v>3.6344694234780115E-4</v>
      </c>
    </row>
    <row r="244" spans="1:20">
      <c r="A244" s="69" t="s">
        <v>864</v>
      </c>
      <c r="B244" s="54" t="s">
        <v>865</v>
      </c>
      <c r="C244" s="70" t="s">
        <v>29</v>
      </c>
      <c r="D244" s="70" t="s">
        <v>803</v>
      </c>
      <c r="E244" s="117" t="s">
        <v>3357</v>
      </c>
      <c r="F244" s="70" t="s">
        <v>832</v>
      </c>
      <c r="G244" s="54" t="s">
        <v>866</v>
      </c>
      <c r="H244" s="54" t="s">
        <v>839</v>
      </c>
      <c r="I244" s="117" t="s">
        <v>3357</v>
      </c>
      <c r="J244" s="72">
        <v>6.5199999999955267</v>
      </c>
      <c r="K244" s="70" t="s">
        <v>136</v>
      </c>
      <c r="L244" s="71">
        <v>5.7999999999999996E-2</v>
      </c>
      <c r="M244" s="71">
        <v>4.579999999995011E-2</v>
      </c>
      <c r="N244" s="72">
        <v>52538.49</v>
      </c>
      <c r="O244" s="80">
        <v>110.29677</v>
      </c>
      <c r="P244" s="117" t="s">
        <v>3357</v>
      </c>
      <c r="Q244" s="72">
        <v>232.46521915199997</v>
      </c>
      <c r="R244" s="73">
        <v>1.0507698E-4</v>
      </c>
      <c r="S244" s="73">
        <f t="shared" si="3"/>
        <v>1.3770152200034509E-3</v>
      </c>
      <c r="T244" s="73">
        <f>Q244/'סכום נכסי הקרן'!$C$41</f>
        <v>2.5084735420431931E-4</v>
      </c>
    </row>
    <row r="245" spans="1:20">
      <c r="A245" s="69" t="s">
        <v>867</v>
      </c>
      <c r="B245" s="54" t="s">
        <v>868</v>
      </c>
      <c r="C245" s="70" t="s">
        <v>29</v>
      </c>
      <c r="D245" s="70" t="s">
        <v>803</v>
      </c>
      <c r="E245" s="117" t="s">
        <v>3357</v>
      </c>
      <c r="F245" s="70" t="s">
        <v>808</v>
      </c>
      <c r="G245" s="54" t="s">
        <v>809</v>
      </c>
      <c r="H245" s="54" t="s">
        <v>805</v>
      </c>
      <c r="I245" s="117" t="s">
        <v>3357</v>
      </c>
      <c r="J245" s="72">
        <v>7.2600000000130365</v>
      </c>
      <c r="K245" s="70" t="s">
        <v>134</v>
      </c>
      <c r="L245" s="71">
        <v>6.1740000000000003E-2</v>
      </c>
      <c r="M245" s="71">
        <v>5.6800000000072758E-2</v>
      </c>
      <c r="N245" s="72">
        <v>52538.49</v>
      </c>
      <c r="O245" s="80">
        <v>103.84925</v>
      </c>
      <c r="P245" s="117" t="s">
        <v>3357</v>
      </c>
      <c r="Q245" s="72">
        <v>197.89212251700005</v>
      </c>
      <c r="R245" s="73">
        <v>1.6418278125000001E-5</v>
      </c>
      <c r="S245" s="73">
        <f t="shared" si="3"/>
        <v>1.1722203674972953E-3</v>
      </c>
      <c r="T245" s="73">
        <f>Q245/'סכום נכסי הקרן'!$C$41</f>
        <v>2.135403977091658E-4</v>
      </c>
    </row>
    <row r="246" spans="1:20">
      <c r="A246" s="69" t="s">
        <v>869</v>
      </c>
      <c r="B246" s="54" t="s">
        <v>870</v>
      </c>
      <c r="C246" s="70" t="s">
        <v>29</v>
      </c>
      <c r="D246" s="70" t="s">
        <v>803</v>
      </c>
      <c r="E246" s="117" t="s">
        <v>3357</v>
      </c>
      <c r="F246" s="70" t="s">
        <v>3232</v>
      </c>
      <c r="G246" s="54" t="s">
        <v>809</v>
      </c>
      <c r="H246" s="54" t="s">
        <v>298</v>
      </c>
      <c r="I246" s="117" t="s">
        <v>3357</v>
      </c>
      <c r="J246" s="72">
        <v>6.7199999999840276</v>
      </c>
      <c r="K246" s="70" t="s">
        <v>134</v>
      </c>
      <c r="L246" s="71">
        <v>6.4000000000000001E-2</v>
      </c>
      <c r="M246" s="71">
        <v>5.4599999999870225E-2</v>
      </c>
      <c r="N246" s="72">
        <v>45533.358</v>
      </c>
      <c r="O246" s="80">
        <v>109.184</v>
      </c>
      <c r="P246" s="117" t="s">
        <v>3357</v>
      </c>
      <c r="Q246" s="72">
        <v>180.316818579</v>
      </c>
      <c r="R246" s="73">
        <v>4.5533357999999999E-5</v>
      </c>
      <c r="S246" s="73">
        <f t="shared" si="3"/>
        <v>1.0681124880171039E-3</v>
      </c>
      <c r="T246" s="73">
        <f>Q246/'סכום נכסי הקרן'!$C$41</f>
        <v>1.9457533055517847E-4</v>
      </c>
    </row>
    <row r="247" spans="1:20">
      <c r="A247" s="69" t="s">
        <v>872</v>
      </c>
      <c r="B247" s="54" t="s">
        <v>873</v>
      </c>
      <c r="C247" s="70" t="s">
        <v>29</v>
      </c>
      <c r="D247" s="70" t="s">
        <v>803</v>
      </c>
      <c r="E247" s="117" t="s">
        <v>3357</v>
      </c>
      <c r="F247" s="70" t="s">
        <v>808</v>
      </c>
      <c r="G247" s="54" t="s">
        <v>809</v>
      </c>
      <c r="H247" s="54" t="s">
        <v>805</v>
      </c>
      <c r="I247" s="117" t="s">
        <v>3357</v>
      </c>
      <c r="J247" s="72">
        <v>4.0499999999978797</v>
      </c>
      <c r="K247" s="70" t="s">
        <v>136</v>
      </c>
      <c r="L247" s="71">
        <v>4.1250000000000002E-2</v>
      </c>
      <c r="M247" s="71">
        <v>3.9999999999976443E-2</v>
      </c>
      <c r="N247" s="72">
        <v>104026.2102</v>
      </c>
      <c r="O247" s="80">
        <v>101.70789000000001</v>
      </c>
      <c r="P247" s="117" t="s">
        <v>3357</v>
      </c>
      <c r="Q247" s="72">
        <v>424.43878129800004</v>
      </c>
      <c r="R247" s="73">
        <v>1.0402621020000001E-4</v>
      </c>
      <c r="S247" s="73">
        <f t="shared" si="3"/>
        <v>2.5141768043369416E-3</v>
      </c>
      <c r="T247" s="73">
        <f>Q247/'סכום נכסי הקרן'!$C$41</f>
        <v>4.5800118270894051E-4</v>
      </c>
    </row>
    <row r="248" spans="1:20">
      <c r="A248" s="69" t="s">
        <v>874</v>
      </c>
      <c r="B248" s="54" t="s">
        <v>875</v>
      </c>
      <c r="C248" s="70" t="s">
        <v>29</v>
      </c>
      <c r="D248" s="70" t="s">
        <v>803</v>
      </c>
      <c r="E248" s="117" t="s">
        <v>3357</v>
      </c>
      <c r="F248" s="70" t="s">
        <v>3115</v>
      </c>
      <c r="G248" s="54" t="s">
        <v>809</v>
      </c>
      <c r="H248" s="54" t="s">
        <v>805</v>
      </c>
      <c r="I248" s="117" t="s">
        <v>3357</v>
      </c>
      <c r="J248" s="72">
        <v>6.7799999999925102</v>
      </c>
      <c r="K248" s="70" t="s">
        <v>134</v>
      </c>
      <c r="L248" s="71">
        <v>6.7979999999999999E-2</v>
      </c>
      <c r="M248" s="71">
        <v>5.8299999999932302E-2</v>
      </c>
      <c r="N248" s="72">
        <v>105076.98</v>
      </c>
      <c r="O248" s="80">
        <v>109.3091</v>
      </c>
      <c r="P248" s="117" t="s">
        <v>3357</v>
      </c>
      <c r="Q248" s="72">
        <v>416.592509054</v>
      </c>
      <c r="R248" s="73">
        <v>1.0507698E-4</v>
      </c>
      <c r="S248" s="73">
        <f t="shared" si="3"/>
        <v>2.4676991577466615E-3</v>
      </c>
      <c r="T248" s="73">
        <f>Q248/'סכום נכסי הקרן'!$C$41</f>
        <v>4.495344682475085E-4</v>
      </c>
    </row>
    <row r="249" spans="1:20">
      <c r="A249" s="69" t="s">
        <v>877</v>
      </c>
      <c r="B249" s="54" t="s">
        <v>878</v>
      </c>
      <c r="C249" s="70" t="s">
        <v>29</v>
      </c>
      <c r="D249" s="70" t="s">
        <v>803</v>
      </c>
      <c r="E249" s="117" t="s">
        <v>3357</v>
      </c>
      <c r="F249" s="70" t="s">
        <v>832</v>
      </c>
      <c r="G249" s="54" t="s">
        <v>809</v>
      </c>
      <c r="H249" s="54" t="s">
        <v>298</v>
      </c>
      <c r="I249" s="117" t="s">
        <v>3357</v>
      </c>
      <c r="J249" s="72">
        <v>6.589999999994717</v>
      </c>
      <c r="K249" s="70" t="s">
        <v>134</v>
      </c>
      <c r="L249" s="71">
        <v>0.06</v>
      </c>
      <c r="M249" s="71">
        <v>6.0299999999940956E-2</v>
      </c>
      <c r="N249" s="72">
        <v>87564.15</v>
      </c>
      <c r="O249" s="80">
        <v>101.31632999999999</v>
      </c>
      <c r="P249" s="117" t="s">
        <v>3357</v>
      </c>
      <c r="Q249" s="72">
        <v>321.77578312999998</v>
      </c>
      <c r="R249" s="73">
        <v>7.2970124999999989E-5</v>
      </c>
      <c r="S249" s="73">
        <f t="shared" si="3"/>
        <v>1.9060492249759744E-3</v>
      </c>
      <c r="T249" s="73">
        <f>Q249/'סכום נכסי הקרן'!$C$41</f>
        <v>3.472201309926105E-4</v>
      </c>
    </row>
    <row r="250" spans="1:20">
      <c r="A250" s="69" t="s">
        <v>879</v>
      </c>
      <c r="B250" s="54" t="s">
        <v>880</v>
      </c>
      <c r="C250" s="70" t="s">
        <v>29</v>
      </c>
      <c r="D250" s="70" t="s">
        <v>803</v>
      </c>
      <c r="E250" s="117" t="s">
        <v>3357</v>
      </c>
      <c r="F250" s="70" t="s">
        <v>808</v>
      </c>
      <c r="G250" s="54" t="s">
        <v>809</v>
      </c>
      <c r="H250" s="54" t="s">
        <v>805</v>
      </c>
      <c r="I250" s="117" t="s">
        <v>3357</v>
      </c>
      <c r="J250" s="72">
        <v>3.2900000000023857</v>
      </c>
      <c r="K250" s="70" t="s">
        <v>134</v>
      </c>
      <c r="L250" s="71">
        <v>8.1250000000000003E-2</v>
      </c>
      <c r="M250" s="71">
        <v>6.7400000000031296E-2</v>
      </c>
      <c r="N250" s="72">
        <v>70051.320000000007</v>
      </c>
      <c r="O250" s="80">
        <v>105.57917</v>
      </c>
      <c r="P250" s="117" t="s">
        <v>3357</v>
      </c>
      <c r="Q250" s="72">
        <v>268.25146878400005</v>
      </c>
      <c r="R250" s="73">
        <v>4.0029325714285722E-5</v>
      </c>
      <c r="S250" s="73">
        <f t="shared" si="3"/>
        <v>1.5889962233977088E-3</v>
      </c>
      <c r="T250" s="73">
        <f>Q250/'סכום נכסי הקרן'!$C$41</f>
        <v>2.8946339349754743E-4</v>
      </c>
    </row>
    <row r="251" spans="1:20">
      <c r="A251" s="69" t="s">
        <v>881</v>
      </c>
      <c r="B251" s="54" t="s">
        <v>882</v>
      </c>
      <c r="C251" s="70" t="s">
        <v>29</v>
      </c>
      <c r="D251" s="70" t="s">
        <v>803</v>
      </c>
      <c r="E251" s="117" t="s">
        <v>3357</v>
      </c>
      <c r="F251" s="70" t="s">
        <v>3233</v>
      </c>
      <c r="G251" s="54" t="s">
        <v>809</v>
      </c>
      <c r="H251" s="54" t="s">
        <v>805</v>
      </c>
      <c r="I251" s="117" t="s">
        <v>3357</v>
      </c>
      <c r="J251" s="72">
        <v>6.9899999999920039</v>
      </c>
      <c r="K251" s="70" t="s">
        <v>134</v>
      </c>
      <c r="L251" s="71">
        <v>7.85E-2</v>
      </c>
      <c r="M251" s="71">
        <v>6.8699999999926209E-2</v>
      </c>
      <c r="N251" s="72">
        <v>66548.754000000001</v>
      </c>
      <c r="O251" s="80">
        <v>107.25458</v>
      </c>
      <c r="P251" s="117" t="s">
        <v>3357</v>
      </c>
      <c r="Q251" s="72">
        <v>258.88288759300002</v>
      </c>
      <c r="R251" s="73">
        <v>5.3239003200000001E-5</v>
      </c>
      <c r="S251" s="73">
        <f t="shared" si="3"/>
        <v>1.5335011306827429E-3</v>
      </c>
      <c r="T251" s="73">
        <f>Q251/'סכום נכסי הקרן'!$C$41</f>
        <v>2.7935399385065193E-4</v>
      </c>
    </row>
    <row r="252" spans="1:20">
      <c r="A252" s="69" t="s">
        <v>884</v>
      </c>
      <c r="B252" s="54" t="s">
        <v>885</v>
      </c>
      <c r="C252" s="70" t="s">
        <v>29</v>
      </c>
      <c r="D252" s="70" t="s">
        <v>803</v>
      </c>
      <c r="E252" s="117" t="s">
        <v>3357</v>
      </c>
      <c r="F252" s="70" t="s">
        <v>808</v>
      </c>
      <c r="G252" s="54" t="s">
        <v>817</v>
      </c>
      <c r="H252" s="54" t="s">
        <v>805</v>
      </c>
      <c r="I252" s="117" t="s">
        <v>3357</v>
      </c>
      <c r="J252" s="72">
        <v>4.0499999999977403</v>
      </c>
      <c r="K252" s="70" t="s">
        <v>136</v>
      </c>
      <c r="L252" s="71">
        <v>7.2499999999999995E-2</v>
      </c>
      <c r="M252" s="71">
        <v>5.7499999999962331E-2</v>
      </c>
      <c r="N252" s="72">
        <v>125041.60619999999</v>
      </c>
      <c r="O252" s="80">
        <v>105.85034</v>
      </c>
      <c r="P252" s="117" t="s">
        <v>3357</v>
      </c>
      <c r="Q252" s="72">
        <v>530.96320538399993</v>
      </c>
      <c r="R252" s="73">
        <v>1.0003328496E-4</v>
      </c>
      <c r="S252" s="73">
        <f t="shared" si="3"/>
        <v>3.1451776646102022E-3</v>
      </c>
      <c r="T252" s="73">
        <f>Q252/'סכום נכסי הקרן'!$C$41</f>
        <v>5.729490017314493E-4</v>
      </c>
    </row>
    <row r="253" spans="1:20">
      <c r="A253" s="69" t="s">
        <v>886</v>
      </c>
      <c r="B253" s="54" t="s">
        <v>887</v>
      </c>
      <c r="C253" s="70" t="s">
        <v>29</v>
      </c>
      <c r="D253" s="70" t="s">
        <v>803</v>
      </c>
      <c r="E253" s="117" t="s">
        <v>3357</v>
      </c>
      <c r="F253" s="70" t="s">
        <v>808</v>
      </c>
      <c r="G253" s="54" t="s">
        <v>817</v>
      </c>
      <c r="H253" s="54" t="s">
        <v>805</v>
      </c>
      <c r="I253" s="117" t="s">
        <v>3357</v>
      </c>
      <c r="J253" s="72">
        <v>7.1300000000065911</v>
      </c>
      <c r="K253" s="70" t="s">
        <v>134</v>
      </c>
      <c r="L253" s="71">
        <v>7.1190000000000003E-2</v>
      </c>
      <c r="M253" s="71">
        <v>6.1900000000042199E-2</v>
      </c>
      <c r="N253" s="72">
        <v>70051.320000000007</v>
      </c>
      <c r="O253" s="80">
        <v>106.28433</v>
      </c>
      <c r="P253" s="117" t="s">
        <v>3357</v>
      </c>
      <c r="Q253" s="72">
        <v>270.043107894</v>
      </c>
      <c r="R253" s="73">
        <v>4.6700880000000004E-5</v>
      </c>
      <c r="S253" s="73">
        <f t="shared" si="3"/>
        <v>1.5996090554257559E-3</v>
      </c>
      <c r="T253" s="73">
        <f>Q253/'סכום נכסי הקרן'!$C$41</f>
        <v>2.9139670606822751E-4</v>
      </c>
    </row>
    <row r="254" spans="1:20">
      <c r="A254" s="69" t="s">
        <v>888</v>
      </c>
      <c r="B254" s="54" t="s">
        <v>889</v>
      </c>
      <c r="C254" s="70" t="s">
        <v>29</v>
      </c>
      <c r="D254" s="70" t="s">
        <v>803</v>
      </c>
      <c r="E254" s="117" t="s">
        <v>3357</v>
      </c>
      <c r="F254" s="70" t="s">
        <v>3115</v>
      </c>
      <c r="G254" s="54" t="s">
        <v>817</v>
      </c>
      <c r="H254" s="54" t="s">
        <v>805</v>
      </c>
      <c r="I254" s="117" t="s">
        <v>3357</v>
      </c>
      <c r="J254" s="72">
        <v>2.8499999999986296</v>
      </c>
      <c r="K254" s="70" t="s">
        <v>134</v>
      </c>
      <c r="L254" s="71">
        <v>2.6249999999999999E-2</v>
      </c>
      <c r="M254" s="71">
        <v>6.1399999999980803E-2</v>
      </c>
      <c r="N254" s="72">
        <v>88807.560930000007</v>
      </c>
      <c r="O254" s="80">
        <v>90.603380000000001</v>
      </c>
      <c r="P254" s="117" t="s">
        <v>3357</v>
      </c>
      <c r="Q254" s="72">
        <v>291.83802230399999</v>
      </c>
      <c r="R254" s="73">
        <v>7.1522503050320011E-5</v>
      </c>
      <c r="S254" s="73">
        <f t="shared" si="3"/>
        <v>1.7287119335712342E-3</v>
      </c>
      <c r="T254" s="73">
        <f>Q254/'סכום נכסי הקרן'!$C$41</f>
        <v>3.1491504844564488E-4</v>
      </c>
    </row>
    <row r="255" spans="1:20">
      <c r="A255" s="69" t="s">
        <v>891</v>
      </c>
      <c r="B255" s="54" t="s">
        <v>892</v>
      </c>
      <c r="C255" s="70" t="s">
        <v>29</v>
      </c>
      <c r="D255" s="70" t="s">
        <v>803</v>
      </c>
      <c r="E255" s="117" t="s">
        <v>3357</v>
      </c>
      <c r="F255" s="70" t="s">
        <v>3115</v>
      </c>
      <c r="G255" s="54" t="s">
        <v>817</v>
      </c>
      <c r="H255" s="54" t="s">
        <v>805</v>
      </c>
      <c r="I255" s="117" t="s">
        <v>3357</v>
      </c>
      <c r="J255" s="72">
        <v>1.6400000000003039</v>
      </c>
      <c r="K255" s="70" t="s">
        <v>134</v>
      </c>
      <c r="L255" s="71">
        <v>7.0499999999999993E-2</v>
      </c>
      <c r="M255" s="71">
        <v>5.8700000000081361E-2</v>
      </c>
      <c r="N255" s="72">
        <v>35025.660000000003</v>
      </c>
      <c r="O255" s="80">
        <v>103.52607999999999</v>
      </c>
      <c r="P255" s="117" t="s">
        <v>3357</v>
      </c>
      <c r="Q255" s="72">
        <v>131.51753693900002</v>
      </c>
      <c r="R255" s="73">
        <v>4.4123925109788089E-5</v>
      </c>
      <c r="S255" s="73">
        <f t="shared" si="3"/>
        <v>7.7904837000133671E-4</v>
      </c>
      <c r="T255" s="73">
        <f>Q255/'סכום נכסי הקרן'!$C$41</f>
        <v>1.4191725666731059E-4</v>
      </c>
    </row>
    <row r="256" spans="1:20">
      <c r="A256" s="69" t="s">
        <v>893</v>
      </c>
      <c r="B256" s="54" t="s">
        <v>894</v>
      </c>
      <c r="C256" s="70" t="s">
        <v>29</v>
      </c>
      <c r="D256" s="70" t="s">
        <v>803</v>
      </c>
      <c r="E256" s="117" t="s">
        <v>3357</v>
      </c>
      <c r="F256" s="70" t="s">
        <v>3234</v>
      </c>
      <c r="G256" s="54" t="s">
        <v>817</v>
      </c>
      <c r="H256" s="54" t="s">
        <v>298</v>
      </c>
      <c r="I256" s="117" t="s">
        <v>3357</v>
      </c>
      <c r="J256" s="72">
        <v>3.1599999999956991</v>
      </c>
      <c r="K256" s="70" t="s">
        <v>134</v>
      </c>
      <c r="L256" s="71">
        <v>5.5E-2</v>
      </c>
      <c r="M256" s="71">
        <v>8.119999999981839E-2</v>
      </c>
      <c r="N256" s="72">
        <v>24517.962000000003</v>
      </c>
      <c r="O256" s="80">
        <v>94.118110000000001</v>
      </c>
      <c r="P256" s="117" t="s">
        <v>3357</v>
      </c>
      <c r="Q256" s="72">
        <v>83.696081571000008</v>
      </c>
      <c r="R256" s="73">
        <v>2.4517962000000004E-5</v>
      </c>
      <c r="S256" s="73">
        <f t="shared" si="3"/>
        <v>4.9577643743152532E-4</v>
      </c>
      <c r="T256" s="73">
        <f>Q256/'סכום נכסי הקרן'!$C$41</f>
        <v>9.0314330444531861E-5</v>
      </c>
    </row>
    <row r="257" spans="1:20">
      <c r="A257" s="69" t="s">
        <v>896</v>
      </c>
      <c r="B257" s="54" t="s">
        <v>897</v>
      </c>
      <c r="C257" s="70" t="s">
        <v>29</v>
      </c>
      <c r="D257" s="70" t="s">
        <v>803</v>
      </c>
      <c r="E257" s="117" t="s">
        <v>3357</v>
      </c>
      <c r="F257" s="70" t="s">
        <v>3234</v>
      </c>
      <c r="G257" s="54" t="s">
        <v>817</v>
      </c>
      <c r="H257" s="54" t="s">
        <v>298</v>
      </c>
      <c r="I257" s="117" t="s">
        <v>3357</v>
      </c>
      <c r="J257" s="72">
        <v>2.7300000000021836</v>
      </c>
      <c r="K257" s="70" t="s">
        <v>134</v>
      </c>
      <c r="L257" s="71">
        <v>0.06</v>
      </c>
      <c r="M257" s="71">
        <v>7.7400000000084776E-2</v>
      </c>
      <c r="N257" s="72">
        <v>110365.85466</v>
      </c>
      <c r="O257" s="80">
        <v>97.244669999999999</v>
      </c>
      <c r="P257" s="117" t="s">
        <v>3357</v>
      </c>
      <c r="Q257" s="72">
        <v>389.26743945499999</v>
      </c>
      <c r="R257" s="73">
        <v>1.4715447288E-4</v>
      </c>
      <c r="S257" s="73">
        <f t="shared" si="3"/>
        <v>2.3058382270546005E-3</v>
      </c>
      <c r="T257" s="73">
        <f>Q257/'סכום נכסי הקרן'!$C$41</f>
        <v>4.2004867490017688E-4</v>
      </c>
    </row>
    <row r="258" spans="1:20">
      <c r="A258" s="69" t="s">
        <v>898</v>
      </c>
      <c r="B258" s="54" t="s">
        <v>899</v>
      </c>
      <c r="C258" s="70" t="s">
        <v>29</v>
      </c>
      <c r="D258" s="70" t="s">
        <v>803</v>
      </c>
      <c r="E258" s="117" t="s">
        <v>3357</v>
      </c>
      <c r="F258" s="70" t="s">
        <v>3115</v>
      </c>
      <c r="G258" s="54" t="s">
        <v>817</v>
      </c>
      <c r="H258" s="54" t="s">
        <v>298</v>
      </c>
      <c r="I258" s="117" t="s">
        <v>3357</v>
      </c>
      <c r="J258" s="72">
        <v>1.0799999999995653</v>
      </c>
      <c r="K258" s="70" t="s">
        <v>134</v>
      </c>
      <c r="L258" s="71">
        <v>4.2500000000000003E-2</v>
      </c>
      <c r="M258" s="71">
        <v>6.8200000000091285E-2</v>
      </c>
      <c r="N258" s="72">
        <v>77056.452000000005</v>
      </c>
      <c r="O258" s="80">
        <v>98.778559999999999</v>
      </c>
      <c r="P258" s="117" t="s">
        <v>3357</v>
      </c>
      <c r="Q258" s="72">
        <v>276.07001261400001</v>
      </c>
      <c r="R258" s="73">
        <v>1.6222410947368422E-4</v>
      </c>
      <c r="S258" s="73">
        <f t="shared" si="3"/>
        <v>1.6353096198337338E-3</v>
      </c>
      <c r="T258" s="73">
        <f>Q258/'סכום נכסי הקרן'!$C$41</f>
        <v>2.9790018692686296E-4</v>
      </c>
    </row>
    <row r="259" spans="1:20">
      <c r="A259" s="69" t="s">
        <v>900</v>
      </c>
      <c r="B259" s="54" t="s">
        <v>901</v>
      </c>
      <c r="C259" s="70" t="s">
        <v>29</v>
      </c>
      <c r="D259" s="70" t="s">
        <v>803</v>
      </c>
      <c r="E259" s="117" t="s">
        <v>3357</v>
      </c>
      <c r="F259" s="70" t="s">
        <v>3115</v>
      </c>
      <c r="G259" s="54" t="s">
        <v>817</v>
      </c>
      <c r="H259" s="54" t="s">
        <v>298</v>
      </c>
      <c r="I259" s="117" t="s">
        <v>3357</v>
      </c>
      <c r="J259" s="72">
        <v>4.1899999999896007</v>
      </c>
      <c r="K259" s="70" t="s">
        <v>134</v>
      </c>
      <c r="L259" s="71">
        <v>7.8750000000000001E-2</v>
      </c>
      <c r="M259" s="71">
        <v>6.4099999999853219E-2</v>
      </c>
      <c r="N259" s="72">
        <v>35025.660000000003</v>
      </c>
      <c r="O259" s="80">
        <v>106.73112999999999</v>
      </c>
      <c r="P259" s="117" t="s">
        <v>3357</v>
      </c>
      <c r="Q259" s="72">
        <v>135.58916003900001</v>
      </c>
      <c r="R259" s="73">
        <v>8.7564150000000014E-5</v>
      </c>
      <c r="S259" s="73">
        <f t="shared" si="3"/>
        <v>8.0316676069767403E-4</v>
      </c>
      <c r="T259" s="73">
        <f>Q259/'סכום נכסי הקרן'!$C$41</f>
        <v>1.4631084245049977E-4</v>
      </c>
    </row>
    <row r="260" spans="1:20">
      <c r="A260" s="69" t="s">
        <v>902</v>
      </c>
      <c r="B260" s="54" t="s">
        <v>903</v>
      </c>
      <c r="C260" s="70" t="s">
        <v>29</v>
      </c>
      <c r="D260" s="70" t="s">
        <v>803</v>
      </c>
      <c r="E260" s="117" t="s">
        <v>3357</v>
      </c>
      <c r="F260" s="70" t="s">
        <v>3235</v>
      </c>
      <c r="G260" s="54" t="s">
        <v>817</v>
      </c>
      <c r="H260" s="54" t="s">
        <v>805</v>
      </c>
      <c r="I260" s="117" t="s">
        <v>3357</v>
      </c>
      <c r="J260" s="72">
        <v>4.1200000000042447</v>
      </c>
      <c r="K260" s="70" t="s">
        <v>136</v>
      </c>
      <c r="L260" s="71">
        <v>4.8750000000000002E-2</v>
      </c>
      <c r="M260" s="71">
        <v>4.6300000000027035E-2</v>
      </c>
      <c r="N260" s="72">
        <v>95970.308399999994</v>
      </c>
      <c r="O260" s="80">
        <v>102.81483</v>
      </c>
      <c r="P260" s="117" t="s">
        <v>3357</v>
      </c>
      <c r="Q260" s="72">
        <v>395.83142141100001</v>
      </c>
      <c r="R260" s="73">
        <v>9.59703084E-5</v>
      </c>
      <c r="S260" s="73">
        <f t="shared" si="3"/>
        <v>2.3447201857846505E-3</v>
      </c>
      <c r="T260" s="73">
        <f>Q260/'סכום נכסי הקרן'!$C$41</f>
        <v>4.2713170225675907E-4</v>
      </c>
    </row>
    <row r="261" spans="1:20">
      <c r="A261" s="69" t="s">
        <v>905</v>
      </c>
      <c r="B261" s="54" t="s">
        <v>906</v>
      </c>
      <c r="C261" s="70" t="s">
        <v>29</v>
      </c>
      <c r="D261" s="70" t="s">
        <v>803</v>
      </c>
      <c r="E261" s="117" t="s">
        <v>3357</v>
      </c>
      <c r="F261" s="70" t="s">
        <v>3236</v>
      </c>
      <c r="G261" s="54" t="s">
        <v>817</v>
      </c>
      <c r="H261" s="54" t="s">
        <v>805</v>
      </c>
      <c r="I261" s="117" t="s">
        <v>3357</v>
      </c>
      <c r="J261" s="72">
        <v>6.9499999999968836</v>
      </c>
      <c r="K261" s="70" t="s">
        <v>134</v>
      </c>
      <c r="L261" s="71">
        <v>5.9000000000000004E-2</v>
      </c>
      <c r="M261" s="71">
        <v>5.5799999999976688E-2</v>
      </c>
      <c r="N261" s="72">
        <v>98071.848000000013</v>
      </c>
      <c r="O261" s="80">
        <v>103.72427999999999</v>
      </c>
      <c r="P261" s="117" t="s">
        <v>3357</v>
      </c>
      <c r="Q261" s="72">
        <v>368.954094317</v>
      </c>
      <c r="R261" s="73">
        <v>1.9614369600000003E-4</v>
      </c>
      <c r="S261" s="73">
        <f t="shared" si="3"/>
        <v>2.1855114722555552E-3</v>
      </c>
      <c r="T261" s="73">
        <f>Q261/'סכום נכסי הקרן'!$C$41</f>
        <v>3.9812905655256205E-4</v>
      </c>
    </row>
    <row r="262" spans="1:20">
      <c r="A262" s="69" t="s">
        <v>908</v>
      </c>
      <c r="B262" s="54" t="s">
        <v>909</v>
      </c>
      <c r="C262" s="70" t="s">
        <v>29</v>
      </c>
      <c r="D262" s="70" t="s">
        <v>803</v>
      </c>
      <c r="E262" s="117" t="s">
        <v>3357</v>
      </c>
      <c r="F262" s="70" t="s">
        <v>3237</v>
      </c>
      <c r="G262" s="54" t="s">
        <v>817</v>
      </c>
      <c r="H262" s="54" t="s">
        <v>805</v>
      </c>
      <c r="I262" s="117" t="s">
        <v>3357</v>
      </c>
      <c r="J262" s="72">
        <v>6.8200000000000935</v>
      </c>
      <c r="K262" s="70" t="s">
        <v>134</v>
      </c>
      <c r="L262" s="71">
        <v>3.15E-2</v>
      </c>
      <c r="M262" s="71">
        <v>5.7100000000014452E-2</v>
      </c>
      <c r="N262" s="72">
        <v>70051.320000000007</v>
      </c>
      <c r="O262" s="80">
        <v>84.473249999999993</v>
      </c>
      <c r="P262" s="117" t="s">
        <v>3357</v>
      </c>
      <c r="Q262" s="72">
        <v>214.626370939</v>
      </c>
      <c r="R262" s="73">
        <v>1.0804269803984472E-4</v>
      </c>
      <c r="S262" s="73">
        <f t="shared" si="3"/>
        <v>1.2713462275139953E-3</v>
      </c>
      <c r="T262" s="73">
        <f>Q262/'סכום נכסי הקרן'!$C$41</f>
        <v>2.3159790307091094E-4</v>
      </c>
    </row>
    <row r="263" spans="1:20">
      <c r="A263" s="69" t="s">
        <v>910</v>
      </c>
      <c r="B263" s="54" t="s">
        <v>911</v>
      </c>
      <c r="C263" s="70" t="s">
        <v>29</v>
      </c>
      <c r="D263" s="70" t="s">
        <v>803</v>
      </c>
      <c r="E263" s="117" t="s">
        <v>3357</v>
      </c>
      <c r="F263" s="70" t="s">
        <v>3233</v>
      </c>
      <c r="G263" s="54" t="s">
        <v>817</v>
      </c>
      <c r="H263" s="54" t="s">
        <v>298</v>
      </c>
      <c r="I263" s="117" t="s">
        <v>3357</v>
      </c>
      <c r="J263" s="72">
        <v>7.1700000000091944</v>
      </c>
      <c r="K263" s="70" t="s">
        <v>134</v>
      </c>
      <c r="L263" s="71">
        <v>6.25E-2</v>
      </c>
      <c r="M263" s="71">
        <v>5.6100000000079885E-2</v>
      </c>
      <c r="N263" s="72">
        <v>87564.15</v>
      </c>
      <c r="O263" s="80">
        <v>104.44441999999999</v>
      </c>
      <c r="P263" s="117" t="s">
        <v>3357</v>
      </c>
      <c r="Q263" s="72">
        <v>331.71042483500003</v>
      </c>
      <c r="R263" s="73">
        <v>1.4601252620046924E-4</v>
      </c>
      <c r="S263" s="73">
        <f t="shared" si="3"/>
        <v>1.9648973953946261E-3</v>
      </c>
      <c r="T263" s="73">
        <f>Q263/'סכום נכסי הקרן'!$C$41</f>
        <v>3.5794035226165838E-4</v>
      </c>
    </row>
    <row r="264" spans="1:20">
      <c r="A264" s="69" t="s">
        <v>912</v>
      </c>
      <c r="B264" s="54" t="s">
        <v>913</v>
      </c>
      <c r="C264" s="70" t="s">
        <v>29</v>
      </c>
      <c r="D264" s="70" t="s">
        <v>803</v>
      </c>
      <c r="E264" s="117" t="s">
        <v>3357</v>
      </c>
      <c r="F264" s="70" t="s">
        <v>3231</v>
      </c>
      <c r="G264" s="54" t="s">
        <v>817</v>
      </c>
      <c r="H264" s="54" t="s">
        <v>298</v>
      </c>
      <c r="I264" s="117" t="s">
        <v>3357</v>
      </c>
      <c r="J264" s="72">
        <v>4.1300000000000541</v>
      </c>
      <c r="K264" s="70" t="s">
        <v>134</v>
      </c>
      <c r="L264" s="71">
        <v>4.4999999999999998E-2</v>
      </c>
      <c r="M264" s="71">
        <v>5.9400000000020742E-2</v>
      </c>
      <c r="N264" s="72">
        <v>105626.882862</v>
      </c>
      <c r="O264" s="80">
        <v>95.608500000000006</v>
      </c>
      <c r="P264" s="117" t="s">
        <v>3357</v>
      </c>
      <c r="Q264" s="72">
        <v>366.28448544600002</v>
      </c>
      <c r="R264" s="73">
        <v>1.7604480477E-4</v>
      </c>
      <c r="S264" s="73">
        <f t="shared" si="3"/>
        <v>2.1696979580436955E-3</v>
      </c>
      <c r="T264" s="73">
        <f>Q264/'סכום נכסי הקרן'!$C$41</f>
        <v>3.9524834895899788E-4</v>
      </c>
    </row>
    <row r="265" spans="1:20">
      <c r="A265" s="69" t="s">
        <v>915</v>
      </c>
      <c r="B265" s="54" t="s">
        <v>916</v>
      </c>
      <c r="C265" s="70" t="s">
        <v>29</v>
      </c>
      <c r="D265" s="70" t="s">
        <v>803</v>
      </c>
      <c r="E265" s="117" t="s">
        <v>3357</v>
      </c>
      <c r="F265" s="70" t="s">
        <v>3234</v>
      </c>
      <c r="G265" s="54" t="s">
        <v>817</v>
      </c>
      <c r="H265" s="54" t="s">
        <v>298</v>
      </c>
      <c r="I265" s="117" t="s">
        <v>3357</v>
      </c>
      <c r="J265" s="72">
        <v>2.7099999999970645</v>
      </c>
      <c r="K265" s="70" t="s">
        <v>134</v>
      </c>
      <c r="L265" s="71">
        <v>6.8750000000000006E-2</v>
      </c>
      <c r="M265" s="71">
        <v>5.729999999995939E-2</v>
      </c>
      <c r="N265" s="72">
        <v>87564.15</v>
      </c>
      <c r="O265" s="80">
        <v>106.19404</v>
      </c>
      <c r="P265" s="117" t="s">
        <v>3357</v>
      </c>
      <c r="Q265" s="72">
        <v>337.26714936899998</v>
      </c>
      <c r="R265" s="73">
        <v>1.288970521128046E-4</v>
      </c>
      <c r="S265" s="73">
        <f t="shared" si="3"/>
        <v>1.9978128323128747E-3</v>
      </c>
      <c r="T265" s="73">
        <f>Q265/'סכום נכסי הקרן'!$C$41</f>
        <v>3.6393647354156786E-4</v>
      </c>
    </row>
    <row r="266" spans="1:20">
      <c r="A266" s="69" t="s">
        <v>917</v>
      </c>
      <c r="B266" s="54" t="s">
        <v>918</v>
      </c>
      <c r="C266" s="70" t="s">
        <v>29</v>
      </c>
      <c r="D266" s="70" t="s">
        <v>803</v>
      </c>
      <c r="E266" s="117" t="s">
        <v>3357</v>
      </c>
      <c r="F266" s="70" t="s">
        <v>808</v>
      </c>
      <c r="G266" s="54" t="s">
        <v>817</v>
      </c>
      <c r="H266" s="54" t="s">
        <v>805</v>
      </c>
      <c r="I266" s="117" t="s">
        <v>3357</v>
      </c>
      <c r="J266" s="72">
        <v>3.660000000003119</v>
      </c>
      <c r="K266" s="70" t="s">
        <v>137</v>
      </c>
      <c r="L266" s="71">
        <v>7.4160000000000004E-2</v>
      </c>
      <c r="M266" s="71">
        <v>6.1500000000051978E-2</v>
      </c>
      <c r="N266" s="72">
        <v>119087.24400000001</v>
      </c>
      <c r="O266" s="80">
        <v>104.88656</v>
      </c>
      <c r="P266" s="117" t="s">
        <v>3357</v>
      </c>
      <c r="Q266" s="72">
        <v>577.18049442000006</v>
      </c>
      <c r="R266" s="73">
        <v>1.8321114461538463E-4</v>
      </c>
      <c r="S266" s="73">
        <f t="shared" ref="S266:S312" si="4">IFERROR(Q266/$Q$9,0)</f>
        <v>3.4189472661963123E-3</v>
      </c>
      <c r="T266" s="73">
        <f>Q266/'סכום נכסי הקרן'!$C$41</f>
        <v>6.2282091252940995E-4</v>
      </c>
    </row>
    <row r="267" spans="1:20">
      <c r="A267" s="69" t="s">
        <v>919</v>
      </c>
      <c r="B267" s="54" t="s">
        <v>920</v>
      </c>
      <c r="C267" s="70" t="s">
        <v>29</v>
      </c>
      <c r="D267" s="70" t="s">
        <v>803</v>
      </c>
      <c r="E267" s="117" t="s">
        <v>3357</v>
      </c>
      <c r="F267" s="70" t="s">
        <v>850</v>
      </c>
      <c r="G267" s="54" t="s">
        <v>817</v>
      </c>
      <c r="H267" s="54" t="s">
        <v>805</v>
      </c>
      <c r="I267" s="117" t="s">
        <v>3357</v>
      </c>
      <c r="J267" s="72">
        <v>2.8600000000066155</v>
      </c>
      <c r="K267" s="70" t="s">
        <v>134</v>
      </c>
      <c r="L267" s="71">
        <v>4.7E-2</v>
      </c>
      <c r="M267" s="71">
        <v>6.5800000000112546E-2</v>
      </c>
      <c r="N267" s="72">
        <v>66548.754000000001</v>
      </c>
      <c r="O267" s="80">
        <v>96.442890000000006</v>
      </c>
      <c r="P267" s="117" t="s">
        <v>3357</v>
      </c>
      <c r="Q267" s="72">
        <v>232.786448761</v>
      </c>
      <c r="R267" s="73">
        <v>1.3419793103448276E-4</v>
      </c>
      <c r="S267" s="73">
        <f t="shared" si="4"/>
        <v>1.37891803394836E-3</v>
      </c>
      <c r="T267" s="73">
        <f>Q267/'סכום נכסי הקרן'!$C$41</f>
        <v>2.5119398497258513E-4</v>
      </c>
    </row>
    <row r="268" spans="1:20">
      <c r="A268" s="69" t="s">
        <v>921</v>
      </c>
      <c r="B268" s="54" t="s">
        <v>922</v>
      </c>
      <c r="C268" s="70" t="s">
        <v>29</v>
      </c>
      <c r="D268" s="70" t="s">
        <v>803</v>
      </c>
      <c r="E268" s="117" t="s">
        <v>3357</v>
      </c>
      <c r="F268" s="70" t="s">
        <v>3115</v>
      </c>
      <c r="G268" s="54" t="s">
        <v>817</v>
      </c>
      <c r="H268" s="54" t="s">
        <v>805</v>
      </c>
      <c r="I268" s="117" t="s">
        <v>3357</v>
      </c>
      <c r="J268" s="72">
        <v>3.7700000000068625</v>
      </c>
      <c r="K268" s="70" t="s">
        <v>134</v>
      </c>
      <c r="L268" s="71">
        <v>7.9500000000000001E-2</v>
      </c>
      <c r="M268" s="71">
        <v>6.9200000000179646E-2</v>
      </c>
      <c r="N268" s="72">
        <v>52538.49</v>
      </c>
      <c r="O268" s="80">
        <v>103.98742</v>
      </c>
      <c r="P268" s="117" t="s">
        <v>3357</v>
      </c>
      <c r="Q268" s="72">
        <v>198.155408932</v>
      </c>
      <c r="R268" s="73">
        <v>8.0828446153846146E-5</v>
      </c>
      <c r="S268" s="73">
        <f t="shared" si="4"/>
        <v>1.1737799530645366E-3</v>
      </c>
      <c r="T268" s="73">
        <f>Q268/'סכום נכסי הקרן'!$C$41</f>
        <v>2.1382450343836523E-4</v>
      </c>
    </row>
    <row r="269" spans="1:20">
      <c r="A269" s="69" t="s">
        <v>923</v>
      </c>
      <c r="B269" s="54" t="s">
        <v>924</v>
      </c>
      <c r="C269" s="70" t="s">
        <v>29</v>
      </c>
      <c r="D269" s="70" t="s">
        <v>803</v>
      </c>
      <c r="E269" s="117" t="s">
        <v>3357</v>
      </c>
      <c r="F269" s="70" t="s">
        <v>808</v>
      </c>
      <c r="G269" s="54" t="s">
        <v>925</v>
      </c>
      <c r="H269" s="54" t="s">
        <v>839</v>
      </c>
      <c r="I269" s="117" t="s">
        <v>3357</v>
      </c>
      <c r="J269" s="72">
        <v>3.1599999999982153</v>
      </c>
      <c r="K269" s="70" t="s">
        <v>134</v>
      </c>
      <c r="L269" s="71">
        <v>6.8750000000000006E-2</v>
      </c>
      <c r="M269" s="71">
        <v>7.3999999999881036E-2</v>
      </c>
      <c r="N269" s="72">
        <v>37827.712800000001</v>
      </c>
      <c r="O269" s="80">
        <v>98.033000000000001</v>
      </c>
      <c r="P269" s="117" t="s">
        <v>3357</v>
      </c>
      <c r="Q269" s="72">
        <v>134.50236841399999</v>
      </c>
      <c r="R269" s="73">
        <v>7.5655425600000006E-5</v>
      </c>
      <c r="S269" s="73">
        <f t="shared" si="4"/>
        <v>7.9672911547033016E-4</v>
      </c>
      <c r="T269" s="73">
        <f>Q269/'סכום נכסי הקרן'!$C$41</f>
        <v>1.4513811302156783E-4</v>
      </c>
    </row>
    <row r="270" spans="1:20">
      <c r="A270" s="69" t="s">
        <v>926</v>
      </c>
      <c r="B270" s="54" t="s">
        <v>927</v>
      </c>
      <c r="C270" s="70" t="s">
        <v>29</v>
      </c>
      <c r="D270" s="70" t="s">
        <v>803</v>
      </c>
      <c r="E270" s="117" t="s">
        <v>3357</v>
      </c>
      <c r="F270" s="70" t="s">
        <v>832</v>
      </c>
      <c r="G270" s="54" t="s">
        <v>817</v>
      </c>
      <c r="H270" s="54" t="s">
        <v>298</v>
      </c>
      <c r="I270" s="117" t="s">
        <v>3357</v>
      </c>
      <c r="J270" s="72">
        <v>1.5599999999988916</v>
      </c>
      <c r="K270" s="70" t="s">
        <v>134</v>
      </c>
      <c r="L270" s="71">
        <v>5.7500000000000002E-2</v>
      </c>
      <c r="M270" s="71">
        <v>6.4899999999978752E-2</v>
      </c>
      <c r="N270" s="72">
        <v>29684.24685</v>
      </c>
      <c r="O270" s="80">
        <v>100.52222</v>
      </c>
      <c r="P270" s="117" t="s">
        <v>3357</v>
      </c>
      <c r="Q270" s="72">
        <v>108.22701262700001</v>
      </c>
      <c r="R270" s="73">
        <v>4.240606692857143E-5</v>
      </c>
      <c r="S270" s="73">
        <f t="shared" si="4"/>
        <v>6.4108619838497036E-4</v>
      </c>
      <c r="T270" s="73">
        <f>Q270/'סכום נכסי הקרן'!$C$41</f>
        <v>1.1678503937042336E-4</v>
      </c>
    </row>
    <row r="271" spans="1:20">
      <c r="A271" s="69" t="s">
        <v>928</v>
      </c>
      <c r="B271" s="54" t="s">
        <v>929</v>
      </c>
      <c r="C271" s="70" t="s">
        <v>29</v>
      </c>
      <c r="D271" s="70" t="s">
        <v>803</v>
      </c>
      <c r="E271" s="117" t="s">
        <v>3357</v>
      </c>
      <c r="F271" s="70" t="s">
        <v>3235</v>
      </c>
      <c r="G271" s="54" t="s">
        <v>817</v>
      </c>
      <c r="H271" s="54" t="s">
        <v>805</v>
      </c>
      <c r="I271" s="117" t="s">
        <v>3357</v>
      </c>
      <c r="J271" s="72">
        <v>3.7099999999975255</v>
      </c>
      <c r="K271" s="70" t="s">
        <v>136</v>
      </c>
      <c r="L271" s="71">
        <v>0.04</v>
      </c>
      <c r="M271" s="71">
        <v>4.799999999998808E-2</v>
      </c>
      <c r="N271" s="72">
        <v>84061.584000000003</v>
      </c>
      <c r="O271" s="80">
        <v>99.467669999999998</v>
      </c>
      <c r="P271" s="117" t="s">
        <v>3357</v>
      </c>
      <c r="Q271" s="72">
        <v>335.426308173</v>
      </c>
      <c r="R271" s="73">
        <v>8.4061584000000005E-5</v>
      </c>
      <c r="S271" s="73">
        <f t="shared" si="4"/>
        <v>1.9869085501421995E-3</v>
      </c>
      <c r="T271" s="73">
        <f>Q271/'סכום נכסי הקרן'!$C$41</f>
        <v>3.6195006824097541E-4</v>
      </c>
    </row>
    <row r="272" spans="1:20">
      <c r="A272" s="69" t="s">
        <v>930</v>
      </c>
      <c r="B272" s="54" t="s">
        <v>931</v>
      </c>
      <c r="C272" s="70" t="s">
        <v>29</v>
      </c>
      <c r="D272" s="70" t="s">
        <v>803</v>
      </c>
      <c r="E272" s="117" t="s">
        <v>3357</v>
      </c>
      <c r="F272" s="70" t="s">
        <v>3238</v>
      </c>
      <c r="G272" s="54" t="s">
        <v>817</v>
      </c>
      <c r="H272" s="54" t="s">
        <v>805</v>
      </c>
      <c r="I272" s="117" t="s">
        <v>3357</v>
      </c>
      <c r="J272" s="72">
        <v>3.7099999999991637</v>
      </c>
      <c r="K272" s="70" t="s">
        <v>136</v>
      </c>
      <c r="L272" s="71">
        <v>4.6249999999999999E-2</v>
      </c>
      <c r="M272" s="71">
        <v>4.6499999999979107E-2</v>
      </c>
      <c r="N272" s="72">
        <v>71802.603000000003</v>
      </c>
      <c r="O272" s="80">
        <v>99.669370000000001</v>
      </c>
      <c r="P272" s="117" t="s">
        <v>3357</v>
      </c>
      <c r="Q272" s="72">
        <v>287.09095334399996</v>
      </c>
      <c r="R272" s="73">
        <v>1.1967100500000001E-4</v>
      </c>
      <c r="S272" s="73">
        <f t="shared" si="4"/>
        <v>1.7005925175477478E-3</v>
      </c>
      <c r="T272" s="73">
        <f>Q272/'סכום נכסי הקרן'!$C$41</f>
        <v>3.097926060726082E-4</v>
      </c>
    </row>
    <row r="273" spans="1:20">
      <c r="A273" s="69" t="s">
        <v>932</v>
      </c>
      <c r="B273" s="54" t="s">
        <v>933</v>
      </c>
      <c r="C273" s="70" t="s">
        <v>29</v>
      </c>
      <c r="D273" s="70" t="s">
        <v>803</v>
      </c>
      <c r="E273" s="117" t="s">
        <v>3357</v>
      </c>
      <c r="F273" s="70" t="s">
        <v>3232</v>
      </c>
      <c r="G273" s="54" t="s">
        <v>817</v>
      </c>
      <c r="H273" s="54" t="s">
        <v>805</v>
      </c>
      <c r="I273" s="117" t="s">
        <v>3357</v>
      </c>
      <c r="J273" s="72">
        <v>4.0499999999936342</v>
      </c>
      <c r="K273" s="70" t="s">
        <v>136</v>
      </c>
      <c r="L273" s="71">
        <v>4.6249999999999999E-2</v>
      </c>
      <c r="M273" s="71">
        <v>5.3599999999918511E-2</v>
      </c>
      <c r="N273" s="72">
        <v>49386.180599999992</v>
      </c>
      <c r="O273" s="80">
        <v>99.122050000000002</v>
      </c>
      <c r="P273" s="117" t="s">
        <v>3357</v>
      </c>
      <c r="Q273" s="72">
        <v>196.37822158500003</v>
      </c>
      <c r="R273" s="73">
        <v>3.2924120399999993E-5</v>
      </c>
      <c r="S273" s="73">
        <f t="shared" si="4"/>
        <v>1.1632527265205245E-3</v>
      </c>
      <c r="T273" s="73">
        <f>Q273/'סכום נכסי הקרן'!$C$41</f>
        <v>2.1190678540060215E-4</v>
      </c>
    </row>
    <row r="274" spans="1:20">
      <c r="A274" s="69" t="s">
        <v>934</v>
      </c>
      <c r="B274" s="54" t="s">
        <v>935</v>
      </c>
      <c r="C274" s="70" t="s">
        <v>29</v>
      </c>
      <c r="D274" s="70" t="s">
        <v>803</v>
      </c>
      <c r="E274" s="117" t="s">
        <v>3357</v>
      </c>
      <c r="F274" s="70" t="s">
        <v>3235</v>
      </c>
      <c r="G274" s="54" t="s">
        <v>817</v>
      </c>
      <c r="H274" s="54" t="s">
        <v>805</v>
      </c>
      <c r="I274" s="117" t="s">
        <v>3357</v>
      </c>
      <c r="J274" s="72">
        <v>6.5899999999924681</v>
      </c>
      <c r="K274" s="70" t="s">
        <v>136</v>
      </c>
      <c r="L274" s="71">
        <v>7.8750000000000001E-2</v>
      </c>
      <c r="M274" s="71">
        <v>5.9399999999943054E-2</v>
      </c>
      <c r="N274" s="72">
        <v>94569.282000000007</v>
      </c>
      <c r="O274" s="80">
        <v>114.7979</v>
      </c>
      <c r="P274" s="117" t="s">
        <v>3357</v>
      </c>
      <c r="Q274" s="72">
        <v>435.51354249200006</v>
      </c>
      <c r="R274" s="73">
        <v>1.26092376E-4</v>
      </c>
      <c r="S274" s="73">
        <f t="shared" si="4"/>
        <v>2.5797785093045573E-3</v>
      </c>
      <c r="T274" s="73">
        <f>Q274/'סכום נכסי הקרן'!$C$41</f>
        <v>4.6995167815980232E-4</v>
      </c>
    </row>
    <row r="275" spans="1:20">
      <c r="A275" s="69" t="s">
        <v>936</v>
      </c>
      <c r="B275" s="54" t="s">
        <v>937</v>
      </c>
      <c r="C275" s="70" t="s">
        <v>29</v>
      </c>
      <c r="D275" s="70" t="s">
        <v>803</v>
      </c>
      <c r="E275" s="117" t="s">
        <v>3357</v>
      </c>
      <c r="F275" s="70" t="s">
        <v>962</v>
      </c>
      <c r="G275" s="54" t="s">
        <v>817</v>
      </c>
      <c r="H275" s="54" t="s">
        <v>298</v>
      </c>
      <c r="I275" s="117" t="s">
        <v>3357</v>
      </c>
      <c r="J275" s="72">
        <v>6.8399999999938839</v>
      </c>
      <c r="K275" s="70" t="s">
        <v>134</v>
      </c>
      <c r="L275" s="71">
        <v>4.2790000000000002E-2</v>
      </c>
      <c r="M275" s="71">
        <v>5.5599999999959217E-2</v>
      </c>
      <c r="N275" s="72">
        <v>105076.98</v>
      </c>
      <c r="O275" s="80">
        <v>92.668040000000005</v>
      </c>
      <c r="P275" s="117" t="s">
        <v>3357</v>
      </c>
      <c r="Q275" s="72">
        <v>353.171071649</v>
      </c>
      <c r="R275" s="73">
        <v>2.1064535348059953E-5</v>
      </c>
      <c r="S275" s="73">
        <f t="shared" si="4"/>
        <v>2.0920202286588739E-3</v>
      </c>
      <c r="T275" s="73">
        <f>Q275/'סכום נכסי הקרן'!$C$41</f>
        <v>3.8109799490791289E-4</v>
      </c>
    </row>
    <row r="276" spans="1:20">
      <c r="A276" s="69" t="s">
        <v>939</v>
      </c>
      <c r="B276" s="54" t="s">
        <v>940</v>
      </c>
      <c r="C276" s="70" t="s">
        <v>29</v>
      </c>
      <c r="D276" s="70" t="s">
        <v>803</v>
      </c>
      <c r="E276" s="117" t="s">
        <v>3357</v>
      </c>
      <c r="F276" s="70" t="s">
        <v>3231</v>
      </c>
      <c r="G276" s="54" t="s">
        <v>941</v>
      </c>
      <c r="H276" s="54" t="s">
        <v>298</v>
      </c>
      <c r="I276" s="117" t="s">
        <v>3357</v>
      </c>
      <c r="J276" s="72">
        <v>1.4000000000031536</v>
      </c>
      <c r="K276" s="70" t="s">
        <v>134</v>
      </c>
      <c r="L276" s="71">
        <v>6.5000000000000002E-2</v>
      </c>
      <c r="M276" s="71">
        <v>6.4600000000115121E-2</v>
      </c>
      <c r="N276" s="72">
        <v>35025.660000000003</v>
      </c>
      <c r="O276" s="80">
        <v>99.831829999999997</v>
      </c>
      <c r="P276" s="117" t="s">
        <v>3357</v>
      </c>
      <c r="Q276" s="72">
        <v>126.824433099</v>
      </c>
      <c r="R276" s="73">
        <v>7.0051320000000006E-5</v>
      </c>
      <c r="S276" s="73">
        <f t="shared" si="4"/>
        <v>7.5124861810593117E-4</v>
      </c>
      <c r="T276" s="73">
        <f>Q276/'סכום נכסי הקרן'!$C$41</f>
        <v>1.3685304669403122E-4</v>
      </c>
    </row>
    <row r="277" spans="1:20">
      <c r="A277" s="69" t="s">
        <v>942</v>
      </c>
      <c r="B277" s="54" t="s">
        <v>943</v>
      </c>
      <c r="C277" s="70" t="s">
        <v>29</v>
      </c>
      <c r="D277" s="70" t="s">
        <v>803</v>
      </c>
      <c r="E277" s="117" t="s">
        <v>3357</v>
      </c>
      <c r="F277" s="70" t="s">
        <v>3235</v>
      </c>
      <c r="G277" s="54" t="s">
        <v>941</v>
      </c>
      <c r="H277" s="54" t="s">
        <v>298</v>
      </c>
      <c r="I277" s="117" t="s">
        <v>3357</v>
      </c>
      <c r="J277" s="72">
        <v>4.0900000000030214</v>
      </c>
      <c r="K277" s="70" t="s">
        <v>134</v>
      </c>
      <c r="L277" s="71">
        <v>4.1250000000000002E-2</v>
      </c>
      <c r="M277" s="71">
        <v>5.7800000000030695E-2</v>
      </c>
      <c r="N277" s="72">
        <v>59543.622000000003</v>
      </c>
      <c r="O277" s="80">
        <v>93.508880000000005</v>
      </c>
      <c r="P277" s="117" t="s">
        <v>3357</v>
      </c>
      <c r="Q277" s="72">
        <v>201.94617727099998</v>
      </c>
      <c r="R277" s="73">
        <v>1.4885905500000002E-4</v>
      </c>
      <c r="S277" s="73">
        <f t="shared" si="4"/>
        <v>1.1962346915297222E-3</v>
      </c>
      <c r="T277" s="73">
        <f>Q277/'סכום נכסי הקרן'!$C$41</f>
        <v>2.1791502593333635E-4</v>
      </c>
    </row>
    <row r="278" spans="1:20">
      <c r="A278" s="69" t="s">
        <v>945</v>
      </c>
      <c r="B278" s="54" t="s">
        <v>946</v>
      </c>
      <c r="C278" s="70" t="s">
        <v>29</v>
      </c>
      <c r="D278" s="70" t="s">
        <v>803</v>
      </c>
      <c r="E278" s="117" t="s">
        <v>3357</v>
      </c>
      <c r="F278" s="70" t="s">
        <v>3239</v>
      </c>
      <c r="G278" s="54" t="s">
        <v>941</v>
      </c>
      <c r="H278" s="54" t="s">
        <v>805</v>
      </c>
      <c r="I278" s="117" t="s">
        <v>3357</v>
      </c>
      <c r="J278" s="72">
        <v>4.3999999999958836</v>
      </c>
      <c r="K278" s="70" t="s">
        <v>136</v>
      </c>
      <c r="L278" s="71">
        <v>6.6250000000000003E-2</v>
      </c>
      <c r="M278" s="71">
        <v>6.1399999999954706E-2</v>
      </c>
      <c r="N278" s="72">
        <v>59543.622000000003</v>
      </c>
      <c r="O278" s="80">
        <v>101.70061</v>
      </c>
      <c r="P278" s="117" t="s">
        <v>3357</v>
      </c>
      <c r="Q278" s="72">
        <v>242.92735111499999</v>
      </c>
      <c r="R278" s="73">
        <v>7.939149600000001E-5</v>
      </c>
      <c r="S278" s="73">
        <f t="shared" si="4"/>
        <v>1.4389879959709204E-3</v>
      </c>
      <c r="T278" s="73">
        <f>Q278/'סכום נכסי הקרן'!$C$41</f>
        <v>2.6213677690517935E-4</v>
      </c>
    </row>
    <row r="279" spans="1:20">
      <c r="A279" s="69" t="s">
        <v>947</v>
      </c>
      <c r="B279" s="54" t="s">
        <v>948</v>
      </c>
      <c r="C279" s="70" t="s">
        <v>29</v>
      </c>
      <c r="D279" s="70" t="s">
        <v>803</v>
      </c>
      <c r="E279" s="117" t="s">
        <v>3357</v>
      </c>
      <c r="F279" s="70" t="s">
        <v>808</v>
      </c>
      <c r="G279" s="54" t="s">
        <v>949</v>
      </c>
      <c r="H279" s="54" t="s">
        <v>839</v>
      </c>
      <c r="I279" s="117" t="s">
        <v>3357</v>
      </c>
      <c r="J279" s="72">
        <v>4.5400000000041469</v>
      </c>
      <c r="K279" s="70" t="s">
        <v>134</v>
      </c>
      <c r="L279" s="71">
        <v>7.7499999999999999E-2</v>
      </c>
      <c r="M279" s="71">
        <v>7.2200000000073469E-2</v>
      </c>
      <c r="N279" s="72">
        <v>72317.480202000006</v>
      </c>
      <c r="O279" s="80">
        <v>104.81171999999999</v>
      </c>
      <c r="P279" s="117" t="s">
        <v>3357</v>
      </c>
      <c r="Q279" s="72">
        <v>274.91643160900003</v>
      </c>
      <c r="R279" s="73">
        <v>3.6158740101000005E-5</v>
      </c>
      <c r="S279" s="73">
        <f t="shared" si="4"/>
        <v>1.6284763455607632E-3</v>
      </c>
      <c r="T279" s="73">
        <f>Q279/'סכום נכסי הקרן'!$C$41</f>
        <v>2.9665538676269137E-4</v>
      </c>
    </row>
    <row r="280" spans="1:20">
      <c r="A280" s="69" t="s">
        <v>950</v>
      </c>
      <c r="B280" s="54" t="s">
        <v>951</v>
      </c>
      <c r="C280" s="70" t="s">
        <v>29</v>
      </c>
      <c r="D280" s="70" t="s">
        <v>803</v>
      </c>
      <c r="E280" s="117" t="s">
        <v>3357</v>
      </c>
      <c r="F280" s="70" t="s">
        <v>3238</v>
      </c>
      <c r="G280" s="54" t="s">
        <v>941</v>
      </c>
      <c r="H280" s="54" t="s">
        <v>298</v>
      </c>
      <c r="I280" s="117" t="s">
        <v>3357</v>
      </c>
      <c r="J280" s="72">
        <v>4.27000000000222</v>
      </c>
      <c r="K280" s="70" t="s">
        <v>137</v>
      </c>
      <c r="L280" s="71">
        <v>8.3750000000000005E-2</v>
      </c>
      <c r="M280" s="71">
        <v>6.9300000000044021E-2</v>
      </c>
      <c r="N280" s="72">
        <v>105076.98</v>
      </c>
      <c r="O280" s="80">
        <v>105.74071000000001</v>
      </c>
      <c r="P280" s="117" t="s">
        <v>3357</v>
      </c>
      <c r="Q280" s="72">
        <v>513.42423541800008</v>
      </c>
      <c r="R280" s="73">
        <v>1.5010997142857142E-4</v>
      </c>
      <c r="S280" s="73">
        <f t="shared" si="4"/>
        <v>3.041285010584511E-3</v>
      </c>
      <c r="T280" s="73">
        <f>Q280/'סכום נכסי הקרן'!$C$41</f>
        <v>5.5402314165014675E-4</v>
      </c>
    </row>
    <row r="281" spans="1:20">
      <c r="A281" s="69" t="s">
        <v>952</v>
      </c>
      <c r="B281" s="54" t="s">
        <v>953</v>
      </c>
      <c r="C281" s="70" t="s">
        <v>29</v>
      </c>
      <c r="D281" s="70" t="s">
        <v>803</v>
      </c>
      <c r="E281" s="117" t="s">
        <v>3357</v>
      </c>
      <c r="F281" s="70" t="s">
        <v>3235</v>
      </c>
      <c r="G281" s="54" t="s">
        <v>941</v>
      </c>
      <c r="H281" s="54" t="s">
        <v>805</v>
      </c>
      <c r="I281" s="117" t="s">
        <v>3357</v>
      </c>
      <c r="J281" s="72">
        <v>5.8900000000007156</v>
      </c>
      <c r="K281" s="70" t="s">
        <v>136</v>
      </c>
      <c r="L281" s="71">
        <v>6.6250000000000003E-2</v>
      </c>
      <c r="M281" s="71">
        <v>5.5000000000016279E-2</v>
      </c>
      <c r="N281" s="72">
        <v>140102.64000000001</v>
      </c>
      <c r="O281" s="80">
        <v>109.26631999999999</v>
      </c>
      <c r="P281" s="117" t="s">
        <v>3357</v>
      </c>
      <c r="Q281" s="72">
        <v>614.11575410400008</v>
      </c>
      <c r="R281" s="73">
        <v>1.8680352000000002E-4</v>
      </c>
      <c r="S281" s="73">
        <f t="shared" si="4"/>
        <v>3.6377344676760837E-3</v>
      </c>
      <c r="T281" s="73">
        <f>Q281/'סכום נכסי הקרן'!$C$41</f>
        <v>6.6267681958672667E-4</v>
      </c>
    </row>
    <row r="282" spans="1:20">
      <c r="A282" s="69" t="s">
        <v>954</v>
      </c>
      <c r="B282" s="54" t="s">
        <v>955</v>
      </c>
      <c r="C282" s="70" t="s">
        <v>29</v>
      </c>
      <c r="D282" s="70" t="s">
        <v>803</v>
      </c>
      <c r="E282" s="117" t="s">
        <v>3357</v>
      </c>
      <c r="F282" s="70" t="s">
        <v>3232</v>
      </c>
      <c r="G282" s="54" t="s">
        <v>949</v>
      </c>
      <c r="H282" s="54" t="s">
        <v>839</v>
      </c>
      <c r="I282" s="117" t="s">
        <v>3357</v>
      </c>
      <c r="J282" s="72">
        <v>3.8499999999996817</v>
      </c>
      <c r="K282" s="70" t="s">
        <v>136</v>
      </c>
      <c r="L282" s="71">
        <v>6.1249999999999999E-2</v>
      </c>
      <c r="M282" s="71">
        <v>4.0400000000005098E-2</v>
      </c>
      <c r="N282" s="72">
        <v>70051.320000000007</v>
      </c>
      <c r="O282" s="80">
        <v>111.74012999999999</v>
      </c>
      <c r="P282" s="117" t="s">
        <v>3357</v>
      </c>
      <c r="Q282" s="72">
        <v>314.00972514599999</v>
      </c>
      <c r="R282" s="73">
        <v>1.1675220000000001E-4</v>
      </c>
      <c r="S282" s="73">
        <f t="shared" si="4"/>
        <v>1.8600467301408013E-3</v>
      </c>
      <c r="T282" s="73">
        <f>Q282/'סכום נכסי הקרן'!$C$41</f>
        <v>3.3883997371579247E-4</v>
      </c>
    </row>
    <row r="283" spans="1:20">
      <c r="A283" s="69" t="s">
        <v>956</v>
      </c>
      <c r="B283" s="54" t="s">
        <v>957</v>
      </c>
      <c r="C283" s="70" t="s">
        <v>29</v>
      </c>
      <c r="D283" s="70" t="s">
        <v>803</v>
      </c>
      <c r="E283" s="117" t="s">
        <v>3357</v>
      </c>
      <c r="F283" s="70" t="s">
        <v>3232</v>
      </c>
      <c r="G283" s="54" t="s">
        <v>949</v>
      </c>
      <c r="H283" s="54" t="s">
        <v>839</v>
      </c>
      <c r="I283" s="117" t="s">
        <v>3357</v>
      </c>
      <c r="J283" s="72">
        <v>3.3199999999987053</v>
      </c>
      <c r="K283" s="70" t="s">
        <v>134</v>
      </c>
      <c r="L283" s="71">
        <v>7.3499999999999996E-2</v>
      </c>
      <c r="M283" s="71">
        <v>5.7099999999995842E-2</v>
      </c>
      <c r="N283" s="72">
        <v>56041.055999999997</v>
      </c>
      <c r="O283" s="80">
        <v>106.43532999999999</v>
      </c>
      <c r="P283" s="117" t="s">
        <v>3357</v>
      </c>
      <c r="Q283" s="72">
        <v>216.34142717899999</v>
      </c>
      <c r="R283" s="73">
        <v>3.7360704000000001E-5</v>
      </c>
      <c r="S283" s="73">
        <f t="shared" si="4"/>
        <v>1.2815054184426723E-3</v>
      </c>
      <c r="T283" s="73">
        <f>Q283/'סכום נכסי הקרן'!$C$41</f>
        <v>2.3344857699832673E-4</v>
      </c>
    </row>
    <row r="284" spans="1:20">
      <c r="A284" s="69" t="s">
        <v>958</v>
      </c>
      <c r="B284" s="54" t="s">
        <v>959</v>
      </c>
      <c r="C284" s="70" t="s">
        <v>29</v>
      </c>
      <c r="D284" s="70" t="s">
        <v>803</v>
      </c>
      <c r="E284" s="117" t="s">
        <v>3357</v>
      </c>
      <c r="F284" s="70" t="s">
        <v>808</v>
      </c>
      <c r="G284" s="54" t="s">
        <v>949</v>
      </c>
      <c r="H284" s="54" t="s">
        <v>839</v>
      </c>
      <c r="I284" s="117" t="s">
        <v>3357</v>
      </c>
      <c r="J284" s="72">
        <v>4.1300000000027381</v>
      </c>
      <c r="K284" s="70" t="s">
        <v>134</v>
      </c>
      <c r="L284" s="71">
        <v>7.4999999999999997E-2</v>
      </c>
      <c r="M284" s="71">
        <v>7.4600000000074301E-2</v>
      </c>
      <c r="N284" s="72">
        <v>84061.584000000003</v>
      </c>
      <c r="O284" s="80">
        <v>100.63467</v>
      </c>
      <c r="P284" s="117" t="s">
        <v>3357</v>
      </c>
      <c r="Q284" s="72">
        <v>306.82640903200002</v>
      </c>
      <c r="R284" s="73">
        <v>8.4061584000000005E-5</v>
      </c>
      <c r="S284" s="73">
        <f t="shared" si="4"/>
        <v>1.8174961255593635E-3</v>
      </c>
      <c r="T284" s="73">
        <f>Q284/'סכום נכסי הקרן'!$C$41</f>
        <v>3.3108863849161022E-4</v>
      </c>
    </row>
    <row r="285" spans="1:20">
      <c r="A285" s="69" t="s">
        <v>960</v>
      </c>
      <c r="B285" s="54" t="s">
        <v>961</v>
      </c>
      <c r="C285" s="70" t="s">
        <v>29</v>
      </c>
      <c r="D285" s="70" t="s">
        <v>803</v>
      </c>
      <c r="E285" s="117" t="s">
        <v>3357</v>
      </c>
      <c r="F285" s="70" t="s">
        <v>962</v>
      </c>
      <c r="G285" s="54" t="s">
        <v>941</v>
      </c>
      <c r="H285" s="54" t="s">
        <v>805</v>
      </c>
      <c r="I285" s="117" t="s">
        <v>3357</v>
      </c>
      <c r="J285" s="72">
        <v>6.5700000000092302</v>
      </c>
      <c r="K285" s="70" t="s">
        <v>134</v>
      </c>
      <c r="L285" s="71">
        <v>5.1249999999999997E-2</v>
      </c>
      <c r="M285" s="71">
        <v>5.830000000008926E-2</v>
      </c>
      <c r="N285" s="72">
        <v>75305.168999999994</v>
      </c>
      <c r="O285" s="80">
        <v>96.784880000000001</v>
      </c>
      <c r="P285" s="117" t="s">
        <v>3357</v>
      </c>
      <c r="Q285" s="72">
        <v>264.35031770800003</v>
      </c>
      <c r="R285" s="73">
        <v>1.50610338E-4</v>
      </c>
      <c r="S285" s="73">
        <f t="shared" si="4"/>
        <v>1.565887629231317E-3</v>
      </c>
      <c r="T285" s="73">
        <f>Q285/'סכום נכסי הקרן'!$C$41</f>
        <v>2.8525375977541165E-4</v>
      </c>
    </row>
    <row r="286" spans="1:20">
      <c r="A286" s="69" t="s">
        <v>963</v>
      </c>
      <c r="B286" s="54" t="s">
        <v>964</v>
      </c>
      <c r="C286" s="70" t="s">
        <v>29</v>
      </c>
      <c r="D286" s="70" t="s">
        <v>803</v>
      </c>
      <c r="E286" s="117" t="s">
        <v>3357</v>
      </c>
      <c r="F286" s="70" t="s">
        <v>3231</v>
      </c>
      <c r="G286" s="54" t="s">
        <v>941</v>
      </c>
      <c r="H286" s="54" t="s">
        <v>805</v>
      </c>
      <c r="I286" s="117" t="s">
        <v>3357</v>
      </c>
      <c r="J286" s="72">
        <v>6.96000000000251</v>
      </c>
      <c r="K286" s="70" t="s">
        <v>134</v>
      </c>
      <c r="L286" s="71">
        <v>6.4000000000000001E-2</v>
      </c>
      <c r="M286" s="71">
        <v>5.7900000000019734E-2</v>
      </c>
      <c r="N286" s="72">
        <v>87564.15</v>
      </c>
      <c r="O286" s="80">
        <v>105.33633</v>
      </c>
      <c r="P286" s="117" t="s">
        <v>3357</v>
      </c>
      <c r="Q286" s="72">
        <v>334.54310904599998</v>
      </c>
      <c r="R286" s="73">
        <v>7.0051319999999993E-5</v>
      </c>
      <c r="S286" s="73">
        <f t="shared" si="4"/>
        <v>1.9816768916402984E-3</v>
      </c>
      <c r="T286" s="73">
        <f>Q286/'סכום נכסי הקרן'!$C$41</f>
        <v>3.609970303411481E-4</v>
      </c>
    </row>
    <row r="287" spans="1:20">
      <c r="A287" s="69" t="s">
        <v>966</v>
      </c>
      <c r="B287" s="54" t="s">
        <v>967</v>
      </c>
      <c r="C287" s="70" t="s">
        <v>29</v>
      </c>
      <c r="D287" s="70" t="s">
        <v>803</v>
      </c>
      <c r="E287" s="117" t="s">
        <v>3357</v>
      </c>
      <c r="F287" s="70" t="s">
        <v>808</v>
      </c>
      <c r="G287" s="54" t="s">
        <v>949</v>
      </c>
      <c r="H287" s="54" t="s">
        <v>839</v>
      </c>
      <c r="I287" s="117" t="s">
        <v>3357</v>
      </c>
      <c r="J287" s="72">
        <v>3.9399999999961359</v>
      </c>
      <c r="K287" s="70" t="s">
        <v>134</v>
      </c>
      <c r="L287" s="71">
        <v>7.6249999999999998E-2</v>
      </c>
      <c r="M287" s="71">
        <v>8.2699999999922461E-2</v>
      </c>
      <c r="N287" s="72">
        <v>105076.98</v>
      </c>
      <c r="O287" s="80">
        <v>99.136600000000001</v>
      </c>
      <c r="P287" s="117" t="s">
        <v>3357</v>
      </c>
      <c r="Q287" s="72">
        <v>377.82365585899998</v>
      </c>
      <c r="R287" s="73">
        <v>2.1015395999999999E-4</v>
      </c>
      <c r="S287" s="73">
        <f t="shared" si="4"/>
        <v>2.2380506059919672E-3</v>
      </c>
      <c r="T287" s="73">
        <f>Q287/'סכום נכסי הקרן'!$C$41</f>
        <v>4.076999766836648E-4</v>
      </c>
    </row>
    <row r="288" spans="1:20">
      <c r="A288" s="69" t="s">
        <v>968</v>
      </c>
      <c r="B288" s="54" t="s">
        <v>969</v>
      </c>
      <c r="C288" s="70" t="s">
        <v>29</v>
      </c>
      <c r="D288" s="70" t="s">
        <v>803</v>
      </c>
      <c r="E288" s="117" t="s">
        <v>3357</v>
      </c>
      <c r="F288" s="70" t="s">
        <v>3234</v>
      </c>
      <c r="G288" s="54" t="s">
        <v>949</v>
      </c>
      <c r="H288" s="54" t="s">
        <v>839</v>
      </c>
      <c r="I288" s="117" t="s">
        <v>3357</v>
      </c>
      <c r="J288" s="72">
        <v>2.9199999999988755</v>
      </c>
      <c r="K288" s="70" t="s">
        <v>134</v>
      </c>
      <c r="L288" s="71">
        <v>5.2999999999999999E-2</v>
      </c>
      <c r="M288" s="71">
        <v>9.1899999999963455E-2</v>
      </c>
      <c r="N288" s="72">
        <v>108404.41770000002</v>
      </c>
      <c r="O288" s="80">
        <v>90.461830000000006</v>
      </c>
      <c r="P288" s="117" t="s">
        <v>3357</v>
      </c>
      <c r="Q288" s="72">
        <v>355.68039006999999</v>
      </c>
      <c r="R288" s="73">
        <v>7.226961180000002E-5</v>
      </c>
      <c r="S288" s="73">
        <f t="shared" si="4"/>
        <v>2.1068842572226167E-3</v>
      </c>
      <c r="T288" s="73">
        <f>Q288/'סכום נכסי הקרן'!$C$41</f>
        <v>3.8380573712010348E-4</v>
      </c>
    </row>
    <row r="289" spans="1:20">
      <c r="A289" s="69" t="s">
        <v>970</v>
      </c>
      <c r="B289" s="54" t="s">
        <v>971</v>
      </c>
      <c r="C289" s="70" t="s">
        <v>29</v>
      </c>
      <c r="D289" s="70" t="s">
        <v>803</v>
      </c>
      <c r="E289" s="117" t="s">
        <v>3357</v>
      </c>
      <c r="F289" s="70" t="s">
        <v>3238</v>
      </c>
      <c r="G289" s="54" t="s">
        <v>941</v>
      </c>
      <c r="H289" s="54" t="s">
        <v>298</v>
      </c>
      <c r="I289" s="117" t="s">
        <v>3357</v>
      </c>
      <c r="J289" s="72">
        <v>6.1700000000266098</v>
      </c>
      <c r="K289" s="70" t="s">
        <v>134</v>
      </c>
      <c r="L289" s="71">
        <v>4.1250000000000002E-2</v>
      </c>
      <c r="M289" s="71">
        <v>6.6600000000255594E-2</v>
      </c>
      <c r="N289" s="72">
        <v>36776.942999999999</v>
      </c>
      <c r="O289" s="80">
        <v>85.646919999999994</v>
      </c>
      <c r="P289" s="117" t="s">
        <v>3357</v>
      </c>
      <c r="Q289" s="72">
        <v>114.24439838800001</v>
      </c>
      <c r="R289" s="73">
        <v>3.6776943000000001E-5</v>
      </c>
      <c r="S289" s="73">
        <f t="shared" si="4"/>
        <v>6.7673037693243357E-4</v>
      </c>
      <c r="T289" s="73">
        <f>Q289/'סכום נכסי הקרן'!$C$41</f>
        <v>1.2327824856051139E-4</v>
      </c>
    </row>
    <row r="290" spans="1:20">
      <c r="A290" s="69" t="s">
        <v>972</v>
      </c>
      <c r="B290" s="54" t="s">
        <v>973</v>
      </c>
      <c r="C290" s="70" t="s">
        <v>29</v>
      </c>
      <c r="D290" s="70" t="s">
        <v>803</v>
      </c>
      <c r="E290" s="117" t="s">
        <v>3357</v>
      </c>
      <c r="F290" s="70" t="s">
        <v>3238</v>
      </c>
      <c r="G290" s="54" t="s">
        <v>941</v>
      </c>
      <c r="H290" s="54" t="s">
        <v>298</v>
      </c>
      <c r="I290" s="117" t="s">
        <v>3357</v>
      </c>
      <c r="J290" s="72">
        <v>0.50000000000146128</v>
      </c>
      <c r="K290" s="70" t="s">
        <v>134</v>
      </c>
      <c r="L290" s="71">
        <v>6.25E-2</v>
      </c>
      <c r="M290" s="71">
        <v>6.6400000000054943E-2</v>
      </c>
      <c r="N290" s="72">
        <v>93497.496803999995</v>
      </c>
      <c r="O290" s="80">
        <v>100.89442</v>
      </c>
      <c r="P290" s="117" t="s">
        <v>3357</v>
      </c>
      <c r="Q290" s="72">
        <v>342.14852583300001</v>
      </c>
      <c r="R290" s="73">
        <v>9.5797400802465589E-5</v>
      </c>
      <c r="S290" s="73">
        <f t="shared" si="4"/>
        <v>2.0267278231661931E-3</v>
      </c>
      <c r="T290" s="73">
        <f>Q290/'סכום נכסי הקרן'!$C$41</f>
        <v>3.6920384375435222E-4</v>
      </c>
    </row>
    <row r="291" spans="1:20">
      <c r="A291" s="69" t="s">
        <v>974</v>
      </c>
      <c r="B291" s="54" t="s">
        <v>975</v>
      </c>
      <c r="C291" s="70" t="s">
        <v>29</v>
      </c>
      <c r="D291" s="70" t="s">
        <v>803</v>
      </c>
      <c r="E291" s="117" t="s">
        <v>3357</v>
      </c>
      <c r="F291" s="70" t="s">
        <v>3238</v>
      </c>
      <c r="G291" s="54" t="s">
        <v>941</v>
      </c>
      <c r="H291" s="54" t="s">
        <v>298</v>
      </c>
      <c r="I291" s="117" t="s">
        <v>3357</v>
      </c>
      <c r="J291" s="72">
        <v>4.6600000000038095</v>
      </c>
      <c r="K291" s="70" t="s">
        <v>136</v>
      </c>
      <c r="L291" s="71">
        <v>6.5000000000000002E-2</v>
      </c>
      <c r="M291" s="71">
        <v>4.9700000000089811E-2</v>
      </c>
      <c r="N291" s="72">
        <v>42030.792000000001</v>
      </c>
      <c r="O291" s="80">
        <v>108.95943</v>
      </c>
      <c r="P291" s="117" t="s">
        <v>3357</v>
      </c>
      <c r="Q291" s="72">
        <v>183.717278755</v>
      </c>
      <c r="R291" s="73">
        <v>5.6041056000000001E-5</v>
      </c>
      <c r="S291" s="73">
        <f t="shared" si="4"/>
        <v>1.0882552234957646E-3</v>
      </c>
      <c r="T291" s="73">
        <f>Q291/'סכום נכסי הקרן'!$C$41</f>
        <v>1.9824468135672357E-4</v>
      </c>
    </row>
    <row r="292" spans="1:20">
      <c r="A292" s="69" t="s">
        <v>976</v>
      </c>
      <c r="B292" s="54" t="s">
        <v>977</v>
      </c>
      <c r="C292" s="70" t="s">
        <v>29</v>
      </c>
      <c r="D292" s="70" t="s">
        <v>803</v>
      </c>
      <c r="E292" s="117" t="s">
        <v>3357</v>
      </c>
      <c r="F292" s="70" t="s">
        <v>3231</v>
      </c>
      <c r="G292" s="54" t="s">
        <v>941</v>
      </c>
      <c r="H292" s="54" t="s">
        <v>805</v>
      </c>
      <c r="I292" s="117" t="s">
        <v>3357</v>
      </c>
      <c r="J292" s="72">
        <v>2.3499999999951813</v>
      </c>
      <c r="K292" s="70" t="s">
        <v>136</v>
      </c>
      <c r="L292" s="71">
        <v>5.7500000000000002E-2</v>
      </c>
      <c r="M292" s="71">
        <v>4.2599999999826527E-2</v>
      </c>
      <c r="N292" s="72">
        <v>31873.350600000002</v>
      </c>
      <c r="O292" s="80">
        <v>105.49755999999999</v>
      </c>
      <c r="P292" s="117" t="s">
        <v>3357</v>
      </c>
      <c r="Q292" s="72">
        <v>134.89248235899998</v>
      </c>
      <c r="R292" s="73">
        <v>4.9035924000000002E-5</v>
      </c>
      <c r="S292" s="73">
        <f t="shared" si="4"/>
        <v>7.9903996800027074E-4</v>
      </c>
      <c r="T292" s="73">
        <f>Q292/'סכום נכסי הקרן'!$C$41</f>
        <v>1.4555907513924906E-4</v>
      </c>
    </row>
    <row r="293" spans="1:20">
      <c r="A293" s="69" t="s">
        <v>979</v>
      </c>
      <c r="B293" s="54" t="s">
        <v>980</v>
      </c>
      <c r="C293" s="70" t="s">
        <v>29</v>
      </c>
      <c r="D293" s="70" t="s">
        <v>803</v>
      </c>
      <c r="E293" s="117" t="s">
        <v>3357</v>
      </c>
      <c r="F293" s="70" t="s">
        <v>3231</v>
      </c>
      <c r="G293" s="54" t="s">
        <v>941</v>
      </c>
      <c r="H293" s="54" t="s">
        <v>805</v>
      </c>
      <c r="I293" s="117" t="s">
        <v>3357</v>
      </c>
      <c r="J293" s="72">
        <v>4.3500000000000005</v>
      </c>
      <c r="K293" s="70" t="s">
        <v>136</v>
      </c>
      <c r="L293" s="71">
        <v>6.1249999999999999E-2</v>
      </c>
      <c r="M293" s="71">
        <v>4.6300000000006586E-2</v>
      </c>
      <c r="N293" s="72">
        <v>70051.320000000007</v>
      </c>
      <c r="O293" s="80">
        <v>107.98211000000001</v>
      </c>
      <c r="P293" s="117" t="s">
        <v>3357</v>
      </c>
      <c r="Q293" s="72">
        <v>303.44903685999998</v>
      </c>
      <c r="R293" s="73">
        <v>1.0777126153846155E-4</v>
      </c>
      <c r="S293" s="73">
        <f t="shared" si="4"/>
        <v>1.7974901526167219E-3</v>
      </c>
      <c r="T293" s="73">
        <f>Q293/'סכום נכסי הקרן'!$C$41</f>
        <v>3.2744420137280171E-4</v>
      </c>
    </row>
    <row r="294" spans="1:20">
      <c r="A294" s="69" t="s">
        <v>981</v>
      </c>
      <c r="B294" s="54" t="s">
        <v>982</v>
      </c>
      <c r="C294" s="70" t="s">
        <v>29</v>
      </c>
      <c r="D294" s="70" t="s">
        <v>803</v>
      </c>
      <c r="E294" s="117" t="s">
        <v>3357</v>
      </c>
      <c r="F294" s="70" t="s">
        <v>983</v>
      </c>
      <c r="G294" s="54" t="s">
        <v>984</v>
      </c>
      <c r="H294" s="54" t="s">
        <v>298</v>
      </c>
      <c r="I294" s="117" t="s">
        <v>3357</v>
      </c>
      <c r="J294" s="72">
        <v>4.3399999999983851</v>
      </c>
      <c r="K294" s="70" t="s">
        <v>136</v>
      </c>
      <c r="L294" s="71">
        <v>7.2499999999999995E-2</v>
      </c>
      <c r="M294" s="71">
        <v>5.1900000000008079E-2</v>
      </c>
      <c r="N294" s="72">
        <v>70051.320000000007</v>
      </c>
      <c r="O294" s="80">
        <v>110.17251</v>
      </c>
      <c r="P294" s="117" t="s">
        <v>3357</v>
      </c>
      <c r="Q294" s="72">
        <v>309.60444172499996</v>
      </c>
      <c r="R294" s="73">
        <v>1.4010264000000001E-4</v>
      </c>
      <c r="S294" s="73">
        <f t="shared" si="4"/>
        <v>1.8339518917762736E-3</v>
      </c>
      <c r="T294" s="73">
        <f>Q294/'סכום נכסי הקרן'!$C$41</f>
        <v>3.3408634349657481E-4</v>
      </c>
    </row>
    <row r="295" spans="1:20">
      <c r="A295" s="69" t="s">
        <v>985</v>
      </c>
      <c r="B295" s="54" t="s">
        <v>986</v>
      </c>
      <c r="C295" s="70" t="s">
        <v>29</v>
      </c>
      <c r="D295" s="70" t="s">
        <v>803</v>
      </c>
      <c r="E295" s="117" t="s">
        <v>3357</v>
      </c>
      <c r="F295" s="70" t="s">
        <v>3231</v>
      </c>
      <c r="G295" s="54" t="s">
        <v>987</v>
      </c>
      <c r="H295" s="54" t="s">
        <v>839</v>
      </c>
      <c r="I295" s="117" t="s">
        <v>3357</v>
      </c>
      <c r="J295" s="72">
        <v>6.1099999999954511</v>
      </c>
      <c r="K295" s="70" t="s">
        <v>134</v>
      </c>
      <c r="L295" s="71">
        <v>3.7499999999999999E-2</v>
      </c>
      <c r="M295" s="71">
        <v>5.7599999999957241E-2</v>
      </c>
      <c r="N295" s="72">
        <v>112082.11199999999</v>
      </c>
      <c r="O295" s="80">
        <v>89.758499999999998</v>
      </c>
      <c r="P295" s="117" t="s">
        <v>3357</v>
      </c>
      <c r="Q295" s="72">
        <v>364.88788800600003</v>
      </c>
      <c r="R295" s="73">
        <v>1.1208211199999999E-4</v>
      </c>
      <c r="S295" s="73">
        <f t="shared" si="4"/>
        <v>2.1614251680834892E-3</v>
      </c>
      <c r="T295" s="73">
        <f>Q295/'סכום נכסי הקרן'!$C$41</f>
        <v>3.9374131588974787E-4</v>
      </c>
    </row>
    <row r="296" spans="1:20">
      <c r="A296" s="69" t="s">
        <v>988</v>
      </c>
      <c r="B296" s="54" t="s">
        <v>989</v>
      </c>
      <c r="C296" s="70" t="s">
        <v>29</v>
      </c>
      <c r="D296" s="70" t="s">
        <v>803</v>
      </c>
      <c r="E296" s="117" t="s">
        <v>3357</v>
      </c>
      <c r="F296" s="70" t="s">
        <v>3240</v>
      </c>
      <c r="G296" s="54" t="s">
        <v>984</v>
      </c>
      <c r="H296" s="54" t="s">
        <v>805</v>
      </c>
      <c r="I296" s="117" t="s">
        <v>3357</v>
      </c>
      <c r="J296" s="72">
        <v>6.1899999999929101</v>
      </c>
      <c r="K296" s="70" t="s">
        <v>134</v>
      </c>
      <c r="L296" s="71">
        <v>0.04</v>
      </c>
      <c r="M296" s="71">
        <v>5.609999999994459E-2</v>
      </c>
      <c r="N296" s="72">
        <v>105076.98</v>
      </c>
      <c r="O296" s="80">
        <v>91.413669999999996</v>
      </c>
      <c r="P296" s="117" t="s">
        <v>3357</v>
      </c>
      <c r="Q296" s="72">
        <v>348.39047031300004</v>
      </c>
      <c r="R296" s="73">
        <v>2.1015395999999999E-4</v>
      </c>
      <c r="S296" s="73">
        <f t="shared" si="4"/>
        <v>2.063702182525115E-3</v>
      </c>
      <c r="T296" s="73">
        <f>Q296/'סכום נכסי הקרן'!$C$41</f>
        <v>3.7593936859376688E-4</v>
      </c>
    </row>
    <row r="297" spans="1:20">
      <c r="A297" s="69" t="s">
        <v>990</v>
      </c>
      <c r="B297" s="54" t="s">
        <v>991</v>
      </c>
      <c r="C297" s="70" t="s">
        <v>29</v>
      </c>
      <c r="D297" s="70" t="s">
        <v>803</v>
      </c>
      <c r="E297" s="117" t="s">
        <v>3357</v>
      </c>
      <c r="F297" s="70" t="s">
        <v>3232</v>
      </c>
      <c r="G297" s="54" t="s">
        <v>984</v>
      </c>
      <c r="H297" s="54" t="s">
        <v>805</v>
      </c>
      <c r="I297" s="117" t="s">
        <v>3357</v>
      </c>
      <c r="J297" s="72">
        <v>5.3600000000135246</v>
      </c>
      <c r="K297" s="70" t="s">
        <v>134</v>
      </c>
      <c r="L297" s="71">
        <v>3.7499999999999999E-2</v>
      </c>
      <c r="M297" s="71">
        <v>5.5700000000135245E-2</v>
      </c>
      <c r="N297" s="72">
        <v>66548.754000000001</v>
      </c>
      <c r="O297" s="80">
        <v>91.905079999999998</v>
      </c>
      <c r="P297" s="117" t="s">
        <v>3357</v>
      </c>
      <c r="Q297" s="72">
        <v>221.83344169999998</v>
      </c>
      <c r="R297" s="73">
        <v>1.66371885E-4</v>
      </c>
      <c r="S297" s="73">
        <f t="shared" si="4"/>
        <v>1.3140375435127544E-3</v>
      </c>
      <c r="T297" s="73">
        <f>Q297/'סכום נכסי הקרן'!$C$41</f>
        <v>2.3937487133547552E-4</v>
      </c>
    </row>
    <row r="298" spans="1:20">
      <c r="A298" s="69" t="s">
        <v>992</v>
      </c>
      <c r="B298" s="54" t="s">
        <v>993</v>
      </c>
      <c r="C298" s="70" t="s">
        <v>29</v>
      </c>
      <c r="D298" s="70" t="s">
        <v>803</v>
      </c>
      <c r="E298" s="117" t="s">
        <v>3357</v>
      </c>
      <c r="F298" s="70" t="s">
        <v>3234</v>
      </c>
      <c r="G298" s="54" t="s">
        <v>987</v>
      </c>
      <c r="H298" s="54" t="s">
        <v>839</v>
      </c>
      <c r="I298" s="117" t="s">
        <v>3357</v>
      </c>
      <c r="J298" s="72">
        <v>4.0200000000021294</v>
      </c>
      <c r="K298" s="70" t="s">
        <v>134</v>
      </c>
      <c r="L298" s="71">
        <v>5.1249999999999997E-2</v>
      </c>
      <c r="M298" s="71">
        <v>5.970000000002721E-2</v>
      </c>
      <c r="N298" s="72">
        <v>72387.531522000005</v>
      </c>
      <c r="O298" s="80">
        <v>96.576539999999994</v>
      </c>
      <c r="P298" s="117" t="s">
        <v>3357</v>
      </c>
      <c r="Q298" s="72">
        <v>253.561301523</v>
      </c>
      <c r="R298" s="73">
        <v>1.3161369367636365E-4</v>
      </c>
      <c r="S298" s="73">
        <f t="shared" si="4"/>
        <v>1.501978544036536E-3</v>
      </c>
      <c r="T298" s="73">
        <f>Q298/'סכום נכסי הקרן'!$C$41</f>
        <v>2.7361160455603137E-4</v>
      </c>
    </row>
    <row r="299" spans="1:20">
      <c r="A299" s="69" t="s">
        <v>994</v>
      </c>
      <c r="B299" s="54" t="s">
        <v>995</v>
      </c>
      <c r="C299" s="70" t="s">
        <v>29</v>
      </c>
      <c r="D299" s="70" t="s">
        <v>803</v>
      </c>
      <c r="E299" s="117" t="s">
        <v>3357</v>
      </c>
      <c r="F299" s="70" t="s">
        <v>808</v>
      </c>
      <c r="G299" s="54" t="s">
        <v>984</v>
      </c>
      <c r="H299" s="54" t="s">
        <v>805</v>
      </c>
      <c r="I299" s="117" t="s">
        <v>3357</v>
      </c>
      <c r="J299" s="72">
        <v>4.4599999999973976</v>
      </c>
      <c r="K299" s="70" t="s">
        <v>136</v>
      </c>
      <c r="L299" s="71">
        <v>7.8750000000000001E-2</v>
      </c>
      <c r="M299" s="71">
        <v>7.1399999999967698E-2</v>
      </c>
      <c r="N299" s="72">
        <v>104376.46679999999</v>
      </c>
      <c r="O299" s="80">
        <v>106.47931</v>
      </c>
      <c r="P299" s="117" t="s">
        <v>3357</v>
      </c>
      <c r="Q299" s="72">
        <v>445.84658209600002</v>
      </c>
      <c r="R299" s="73">
        <v>1.043764668E-4</v>
      </c>
      <c r="S299" s="73">
        <f t="shared" si="4"/>
        <v>2.640986602521731E-3</v>
      </c>
      <c r="T299" s="73">
        <f>Q299/'סכום נכסי הקרן'!$C$41</f>
        <v>4.8110180055233547E-4</v>
      </c>
    </row>
    <row r="300" spans="1:20">
      <c r="A300" s="69" t="s">
        <v>996</v>
      </c>
      <c r="B300" s="54" t="s">
        <v>997</v>
      </c>
      <c r="C300" s="70" t="s">
        <v>29</v>
      </c>
      <c r="D300" s="70" t="s">
        <v>803</v>
      </c>
      <c r="E300" s="117" t="s">
        <v>3357</v>
      </c>
      <c r="F300" s="70" t="s">
        <v>3238</v>
      </c>
      <c r="G300" s="54" t="s">
        <v>984</v>
      </c>
      <c r="H300" s="54" t="s">
        <v>805</v>
      </c>
      <c r="I300" s="117" t="s">
        <v>3357</v>
      </c>
      <c r="J300" s="72">
        <v>5.7799999999844811</v>
      </c>
      <c r="K300" s="70" t="s">
        <v>136</v>
      </c>
      <c r="L300" s="71">
        <v>6.1349999999999995E-2</v>
      </c>
      <c r="M300" s="71">
        <v>4.9699999999859294E-2</v>
      </c>
      <c r="N300" s="72">
        <v>35025.660000000003</v>
      </c>
      <c r="O300" s="80">
        <v>108.23022</v>
      </c>
      <c r="P300" s="117" t="s">
        <v>3357</v>
      </c>
      <c r="Q300" s="72">
        <v>152.07312546200001</v>
      </c>
      <c r="R300" s="73">
        <v>3.5025660000000003E-5</v>
      </c>
      <c r="S300" s="73">
        <f t="shared" si="4"/>
        <v>9.0081006130102073E-4</v>
      </c>
      <c r="T300" s="73">
        <f>Q300/'סכום נכסי הקרן'!$C$41</f>
        <v>1.6409827374124847E-4</v>
      </c>
    </row>
    <row r="301" spans="1:20">
      <c r="A301" s="69" t="s">
        <v>998</v>
      </c>
      <c r="B301" s="54" t="s">
        <v>999</v>
      </c>
      <c r="C301" s="70" t="s">
        <v>29</v>
      </c>
      <c r="D301" s="70" t="s">
        <v>803</v>
      </c>
      <c r="E301" s="117" t="s">
        <v>3357</v>
      </c>
      <c r="F301" s="70" t="s">
        <v>3238</v>
      </c>
      <c r="G301" s="54" t="s">
        <v>984</v>
      </c>
      <c r="H301" s="54" t="s">
        <v>805</v>
      </c>
      <c r="I301" s="117" t="s">
        <v>3357</v>
      </c>
      <c r="J301" s="72">
        <v>4.1000000000024066</v>
      </c>
      <c r="K301" s="70" t="s">
        <v>136</v>
      </c>
      <c r="L301" s="71">
        <v>7.1249999999999994E-2</v>
      </c>
      <c r="M301" s="71">
        <v>5.1200000000037625E-2</v>
      </c>
      <c r="N301" s="72">
        <v>105076.98</v>
      </c>
      <c r="O301" s="80">
        <v>108.44175</v>
      </c>
      <c r="P301" s="117" t="s">
        <v>3357</v>
      </c>
      <c r="Q301" s="72">
        <v>457.11106996900003</v>
      </c>
      <c r="R301" s="73">
        <v>1.4010263999999999E-4</v>
      </c>
      <c r="S301" s="73">
        <f t="shared" si="4"/>
        <v>2.7077121595889286E-3</v>
      </c>
      <c r="T301" s="73">
        <f>Q301/'סכום נכסי הקרן'!$C$41</f>
        <v>4.9325702527677523E-4</v>
      </c>
    </row>
    <row r="302" spans="1:20">
      <c r="A302" s="69" t="s">
        <v>1000</v>
      </c>
      <c r="B302" s="54" t="s">
        <v>1001</v>
      </c>
      <c r="C302" s="70" t="s">
        <v>29</v>
      </c>
      <c r="D302" s="70" t="s">
        <v>803</v>
      </c>
      <c r="E302" s="117" t="s">
        <v>3357</v>
      </c>
      <c r="F302" s="70" t="s">
        <v>3236</v>
      </c>
      <c r="G302" s="54" t="s">
        <v>825</v>
      </c>
      <c r="H302" s="54" t="s">
        <v>805</v>
      </c>
      <c r="I302" s="117" t="s">
        <v>3357</v>
      </c>
      <c r="J302" s="72">
        <v>3.9699999999971722</v>
      </c>
      <c r="K302" s="70" t="s">
        <v>134</v>
      </c>
      <c r="L302" s="71">
        <v>4.6249999999999999E-2</v>
      </c>
      <c r="M302" s="71">
        <v>5.7699999999958569E-2</v>
      </c>
      <c r="N302" s="72">
        <v>87574.657697999995</v>
      </c>
      <c r="O302" s="80">
        <v>95.765129999999999</v>
      </c>
      <c r="P302" s="117" t="s">
        <v>3357</v>
      </c>
      <c r="Q302" s="72">
        <v>304.18191103800001</v>
      </c>
      <c r="R302" s="73">
        <v>1.5922665035999998E-4</v>
      </c>
      <c r="S302" s="73">
        <f t="shared" si="4"/>
        <v>1.8018313564369531E-3</v>
      </c>
      <c r="T302" s="73">
        <f>Q302/'סכום נכסי הקרן'!$C$41</f>
        <v>3.2823502741201132E-4</v>
      </c>
    </row>
    <row r="303" spans="1:20">
      <c r="A303" s="69" t="s">
        <v>1002</v>
      </c>
      <c r="B303" s="54" t="s">
        <v>1003</v>
      </c>
      <c r="C303" s="70" t="s">
        <v>29</v>
      </c>
      <c r="D303" s="70" t="s">
        <v>803</v>
      </c>
      <c r="E303" s="117" t="s">
        <v>3357</v>
      </c>
      <c r="F303" s="70" t="s">
        <v>808</v>
      </c>
      <c r="G303" s="54" t="s">
        <v>825</v>
      </c>
      <c r="H303" s="54" t="s">
        <v>805</v>
      </c>
      <c r="I303" s="117" t="s">
        <v>3357</v>
      </c>
      <c r="J303" s="72">
        <v>3.5299999999964653</v>
      </c>
      <c r="K303" s="70" t="s">
        <v>137</v>
      </c>
      <c r="L303" s="71">
        <v>8.8749999999999996E-2</v>
      </c>
      <c r="M303" s="71">
        <v>8.8899999999906165E-2</v>
      </c>
      <c r="N303" s="72">
        <v>71102.089800000002</v>
      </c>
      <c r="O303" s="80">
        <v>99.901110000000003</v>
      </c>
      <c r="P303" s="117" t="s">
        <v>3357</v>
      </c>
      <c r="Q303" s="72">
        <v>328.230737772</v>
      </c>
      <c r="R303" s="73">
        <v>5.6881671840000001E-5</v>
      </c>
      <c r="S303" s="73">
        <f t="shared" si="4"/>
        <v>1.9442853568966557E-3</v>
      </c>
      <c r="T303" s="73">
        <f>Q303/'סכום נכסי הקרן'!$C$41</f>
        <v>3.5418550972479777E-4</v>
      </c>
    </row>
    <row r="304" spans="1:20">
      <c r="A304" s="69" t="s">
        <v>1004</v>
      </c>
      <c r="B304" s="54" t="s">
        <v>1005</v>
      </c>
      <c r="C304" s="70" t="s">
        <v>29</v>
      </c>
      <c r="D304" s="70" t="s">
        <v>803</v>
      </c>
      <c r="E304" s="117" t="s">
        <v>3357</v>
      </c>
      <c r="F304" s="70" t="s">
        <v>3240</v>
      </c>
      <c r="G304" s="54" t="s">
        <v>1006</v>
      </c>
      <c r="H304" s="54" t="s">
        <v>839</v>
      </c>
      <c r="I304" s="117" t="s">
        <v>3357</v>
      </c>
      <c r="J304" s="72">
        <v>3.5699999999986769</v>
      </c>
      <c r="K304" s="70" t="s">
        <v>134</v>
      </c>
      <c r="L304" s="71">
        <v>6.3750000000000001E-2</v>
      </c>
      <c r="M304" s="71">
        <v>5.8599999999972452E-2</v>
      </c>
      <c r="N304" s="72">
        <v>98071.848000000013</v>
      </c>
      <c r="O304" s="80">
        <v>104.10454</v>
      </c>
      <c r="P304" s="117" t="s">
        <v>3357</v>
      </c>
      <c r="Q304" s="72">
        <v>370.30671805700001</v>
      </c>
      <c r="R304" s="73">
        <v>1.9614369600000003E-4</v>
      </c>
      <c r="S304" s="73">
        <f t="shared" si="4"/>
        <v>2.1935237825861605E-3</v>
      </c>
      <c r="T304" s="73">
        <f>Q304/'סכום נכסי הקרן'!$C$41</f>
        <v>3.9958863871134985E-4</v>
      </c>
    </row>
    <row r="305" spans="1:20">
      <c r="A305" s="69" t="s">
        <v>1007</v>
      </c>
      <c r="B305" s="54" t="s">
        <v>1008</v>
      </c>
      <c r="C305" s="70" t="s">
        <v>29</v>
      </c>
      <c r="D305" s="70" t="s">
        <v>803</v>
      </c>
      <c r="E305" s="117" t="s">
        <v>3357</v>
      </c>
      <c r="F305" s="70" t="s">
        <v>3234</v>
      </c>
      <c r="G305" s="54" t="s">
        <v>825</v>
      </c>
      <c r="H305" s="54" t="s">
        <v>805</v>
      </c>
      <c r="I305" s="117" t="s">
        <v>3357</v>
      </c>
      <c r="J305" s="72">
        <v>6.4899999999954137</v>
      </c>
      <c r="K305" s="70" t="s">
        <v>134</v>
      </c>
      <c r="L305" s="71">
        <v>8.5000000000000006E-2</v>
      </c>
      <c r="M305" s="71">
        <v>9.1799999999932089E-2</v>
      </c>
      <c r="N305" s="72">
        <v>140102.64000000001</v>
      </c>
      <c r="O305" s="80">
        <v>99.108279999999993</v>
      </c>
      <c r="P305" s="117" t="s">
        <v>3357</v>
      </c>
      <c r="Q305" s="72">
        <v>503.62096851899997</v>
      </c>
      <c r="R305" s="73">
        <v>1.8680352000000002E-4</v>
      </c>
      <c r="S305" s="73">
        <f t="shared" si="4"/>
        <v>2.9832150430645419E-3</v>
      </c>
      <c r="T305" s="73">
        <f>Q305/'סכום נכסי הקרן'!$C$41</f>
        <v>5.4344468362041009E-4</v>
      </c>
    </row>
    <row r="306" spans="1:20">
      <c r="A306" s="69" t="s">
        <v>1009</v>
      </c>
      <c r="B306" s="54" t="s">
        <v>1010</v>
      </c>
      <c r="C306" s="70" t="s">
        <v>29</v>
      </c>
      <c r="D306" s="70" t="s">
        <v>803</v>
      </c>
      <c r="E306" s="117" t="s">
        <v>3357</v>
      </c>
      <c r="F306" s="70" t="s">
        <v>808</v>
      </c>
      <c r="G306" s="54" t="s">
        <v>825</v>
      </c>
      <c r="H306" s="54" t="s">
        <v>805</v>
      </c>
      <c r="I306" s="117" t="s">
        <v>3357</v>
      </c>
      <c r="J306" s="72">
        <v>3.6000000000012164</v>
      </c>
      <c r="K306" s="70" t="s">
        <v>137</v>
      </c>
      <c r="L306" s="71">
        <v>8.5000000000000006E-2</v>
      </c>
      <c r="M306" s="71">
        <v>7.9599999999958648E-2</v>
      </c>
      <c r="N306" s="72">
        <v>35025.660000000003</v>
      </c>
      <c r="O306" s="80">
        <v>101.61441000000001</v>
      </c>
      <c r="P306" s="117" t="s">
        <v>3357</v>
      </c>
      <c r="Q306" s="72">
        <v>164.462990558</v>
      </c>
      <c r="R306" s="73">
        <v>4.6700880000000004E-5</v>
      </c>
      <c r="S306" s="73">
        <f t="shared" si="4"/>
        <v>9.7420182662926098E-4</v>
      </c>
      <c r="T306" s="73">
        <f>Q306/'סכום נכסי הקרן'!$C$41</f>
        <v>1.7746786464012553E-4</v>
      </c>
    </row>
    <row r="307" spans="1:20">
      <c r="A307" s="69" t="s">
        <v>1011</v>
      </c>
      <c r="B307" s="54" t="s">
        <v>1012</v>
      </c>
      <c r="C307" s="70" t="s">
        <v>29</v>
      </c>
      <c r="D307" s="70" t="s">
        <v>803</v>
      </c>
      <c r="E307" s="117" t="s">
        <v>3357</v>
      </c>
      <c r="F307" s="70" t="s">
        <v>808</v>
      </c>
      <c r="G307" s="54" t="s">
        <v>825</v>
      </c>
      <c r="H307" s="54" t="s">
        <v>805</v>
      </c>
      <c r="I307" s="117" t="s">
        <v>3357</v>
      </c>
      <c r="J307" s="72">
        <v>3.9399999999920401</v>
      </c>
      <c r="K307" s="70" t="s">
        <v>137</v>
      </c>
      <c r="L307" s="71">
        <v>8.5000000000000006E-2</v>
      </c>
      <c r="M307" s="71">
        <v>8.1999999999816303E-2</v>
      </c>
      <c r="N307" s="72">
        <v>35025.660000000003</v>
      </c>
      <c r="O307" s="80">
        <v>100.90441</v>
      </c>
      <c r="P307" s="117" t="s">
        <v>3357</v>
      </c>
      <c r="Q307" s="72">
        <v>163.313855045</v>
      </c>
      <c r="R307" s="73">
        <v>4.6700880000000004E-5</v>
      </c>
      <c r="S307" s="73">
        <f t="shared" si="4"/>
        <v>9.6739488537146863E-4</v>
      </c>
      <c r="T307" s="73">
        <f>Q307/'סכום נכסי הקרן'!$C$41</f>
        <v>1.7622786149423645E-4</v>
      </c>
    </row>
    <row r="308" spans="1:20">
      <c r="A308" s="69" t="s">
        <v>1013</v>
      </c>
      <c r="B308" s="54" t="s">
        <v>1014</v>
      </c>
      <c r="C308" s="70" t="s">
        <v>29</v>
      </c>
      <c r="D308" s="70" t="s">
        <v>803</v>
      </c>
      <c r="E308" s="117" t="s">
        <v>3357</v>
      </c>
      <c r="F308" s="70" t="s">
        <v>3230</v>
      </c>
      <c r="G308" s="54" t="s">
        <v>1016</v>
      </c>
      <c r="H308" s="54" t="s">
        <v>839</v>
      </c>
      <c r="I308" s="117" t="s">
        <v>3357</v>
      </c>
      <c r="J308" s="72">
        <v>3.4999999999974833</v>
      </c>
      <c r="K308" s="70" t="s">
        <v>136</v>
      </c>
      <c r="L308" s="71">
        <v>2.6249999999999999E-2</v>
      </c>
      <c r="M308" s="71">
        <v>0.10039999999997182</v>
      </c>
      <c r="N308" s="72">
        <v>63221.316299999999</v>
      </c>
      <c r="O308" s="80">
        <v>78.332139999999995</v>
      </c>
      <c r="P308" s="117" t="s">
        <v>3357</v>
      </c>
      <c r="Q308" s="72">
        <v>198.66490058899998</v>
      </c>
      <c r="R308" s="73">
        <v>2.6421258724016014E-4</v>
      </c>
      <c r="S308" s="73">
        <f t="shared" si="4"/>
        <v>1.1767979433200812E-3</v>
      </c>
      <c r="T308" s="73">
        <f>Q308/'סכום נכסי הקרן'!$C$41</f>
        <v>2.1437428303384119E-4</v>
      </c>
    </row>
    <row r="309" spans="1:20">
      <c r="A309" s="69" t="s">
        <v>1017</v>
      </c>
      <c r="B309" s="54" t="s">
        <v>1018</v>
      </c>
      <c r="C309" s="70" t="s">
        <v>29</v>
      </c>
      <c r="D309" s="70" t="s">
        <v>803</v>
      </c>
      <c r="E309" s="117" t="s">
        <v>3357</v>
      </c>
      <c r="F309" s="70" t="s">
        <v>962</v>
      </c>
      <c r="G309" s="54" t="s">
        <v>1016</v>
      </c>
      <c r="H309" s="54" t="s">
        <v>839</v>
      </c>
      <c r="I309" s="117" t="s">
        <v>3357</v>
      </c>
      <c r="J309" s="72">
        <v>3.5800000000034538</v>
      </c>
      <c r="K309" s="70" t="s">
        <v>134</v>
      </c>
      <c r="L309" s="71">
        <v>7.3749999999999996E-2</v>
      </c>
      <c r="M309" s="71">
        <v>6.6200000000070577E-2</v>
      </c>
      <c r="N309" s="72">
        <v>105076.98</v>
      </c>
      <c r="O309" s="80">
        <v>104.84385</v>
      </c>
      <c r="P309" s="117" t="s">
        <v>3357</v>
      </c>
      <c r="Q309" s="72">
        <v>399.57479638900003</v>
      </c>
      <c r="R309" s="73">
        <v>9.5524527272727272E-5</v>
      </c>
      <c r="S309" s="73">
        <f t="shared" si="4"/>
        <v>2.3668941881480562E-3</v>
      </c>
      <c r="T309" s="73">
        <f>Q309/'סכום נכסי הקרן'!$C$41</f>
        <v>4.3117108377134158E-4</v>
      </c>
    </row>
    <row r="310" spans="1:20">
      <c r="A310" s="69" t="s">
        <v>1019</v>
      </c>
      <c r="B310" s="54" t="s">
        <v>1020</v>
      </c>
      <c r="C310" s="70" t="s">
        <v>29</v>
      </c>
      <c r="D310" s="70" t="s">
        <v>803</v>
      </c>
      <c r="E310" s="117" t="s">
        <v>3357</v>
      </c>
      <c r="F310" s="70" t="s">
        <v>3235</v>
      </c>
      <c r="G310" s="54" t="s">
        <v>1021</v>
      </c>
      <c r="H310" s="54" t="s">
        <v>805</v>
      </c>
      <c r="I310" s="117" t="s">
        <v>3357</v>
      </c>
      <c r="J310" s="72">
        <v>1.9299999999991355</v>
      </c>
      <c r="K310" s="70" t="s">
        <v>137</v>
      </c>
      <c r="L310" s="71">
        <v>0.06</v>
      </c>
      <c r="M310" s="71">
        <v>7.2499999999914869E-2</v>
      </c>
      <c r="N310" s="72">
        <v>83010.814199999993</v>
      </c>
      <c r="O310" s="80">
        <v>99.523330000000001</v>
      </c>
      <c r="P310" s="117" t="s">
        <v>3357</v>
      </c>
      <c r="Q310" s="72">
        <v>381.75625108100002</v>
      </c>
      <c r="R310" s="73">
        <v>6.640865136E-5</v>
      </c>
      <c r="S310" s="73">
        <f t="shared" si="4"/>
        <v>2.2613454605709053E-3</v>
      </c>
      <c r="T310" s="73">
        <f>Q310/'סכום נכסי הקרן'!$C$41</f>
        <v>4.119435409905912E-4</v>
      </c>
    </row>
    <row r="311" spans="1:20">
      <c r="A311" s="69" t="s">
        <v>1022</v>
      </c>
      <c r="B311" s="54" t="s">
        <v>1023</v>
      </c>
      <c r="C311" s="70" t="s">
        <v>29</v>
      </c>
      <c r="D311" s="70" t="s">
        <v>803</v>
      </c>
      <c r="E311" s="117" t="s">
        <v>3357</v>
      </c>
      <c r="F311" s="70" t="s">
        <v>3235</v>
      </c>
      <c r="G311" s="54" t="s">
        <v>1021</v>
      </c>
      <c r="H311" s="54" t="s">
        <v>805</v>
      </c>
      <c r="I311" s="117" t="s">
        <v>3357</v>
      </c>
      <c r="J311" s="72">
        <v>1.9099999999917383</v>
      </c>
      <c r="K311" s="70" t="s">
        <v>136</v>
      </c>
      <c r="L311" s="71">
        <v>0.05</v>
      </c>
      <c r="M311" s="71">
        <v>5.0099999999842264E-2</v>
      </c>
      <c r="N311" s="72">
        <v>35025.660000000003</v>
      </c>
      <c r="O311" s="80">
        <v>104.23363000000001</v>
      </c>
      <c r="P311" s="117" t="s">
        <v>3357</v>
      </c>
      <c r="Q311" s="72">
        <v>146.45756633100001</v>
      </c>
      <c r="R311" s="73">
        <v>3.5025660000000003E-5</v>
      </c>
      <c r="S311" s="73">
        <f t="shared" si="4"/>
        <v>8.6754611575069643E-4</v>
      </c>
      <c r="T311" s="73">
        <f>Q311/'סכום נכסי הקרן'!$C$41</f>
        <v>1.5803866553178037E-4</v>
      </c>
    </row>
    <row r="312" spans="1:20">
      <c r="A312" s="69" t="s">
        <v>1024</v>
      </c>
      <c r="B312" s="54" t="s">
        <v>1025</v>
      </c>
      <c r="C312" s="70" t="s">
        <v>29</v>
      </c>
      <c r="D312" s="70" t="s">
        <v>803</v>
      </c>
      <c r="E312" s="117" t="s">
        <v>3357</v>
      </c>
      <c r="F312" s="70" t="s">
        <v>3240</v>
      </c>
      <c r="G312" s="54" t="s">
        <v>1016</v>
      </c>
      <c r="H312" s="54" t="s">
        <v>839</v>
      </c>
      <c r="I312" s="117" t="s">
        <v>3357</v>
      </c>
      <c r="J312" s="72">
        <v>6.0199999999899054</v>
      </c>
      <c r="K312" s="70" t="s">
        <v>134</v>
      </c>
      <c r="L312" s="71">
        <v>5.1249999999999997E-2</v>
      </c>
      <c r="M312" s="71">
        <v>7.7999999999841488E-2</v>
      </c>
      <c r="N312" s="72">
        <v>77056.452000000005</v>
      </c>
      <c r="O312" s="80">
        <v>85.774169999999998</v>
      </c>
      <c r="P312" s="117" t="s">
        <v>3357</v>
      </c>
      <c r="Q312" s="72">
        <v>239.72485877099996</v>
      </c>
      <c r="R312" s="73">
        <v>3.8528225999999999E-5</v>
      </c>
      <c r="S312" s="73">
        <f t="shared" si="4"/>
        <v>1.4200179293273202E-3</v>
      </c>
      <c r="T312" s="73">
        <f>Q312/'סכום נכסי הקרן'!$C$41</f>
        <v>2.5868104819753675E-4</v>
      </c>
    </row>
    <row r="313" spans="1:20">
      <c r="A313" s="119" t="s">
        <v>3357</v>
      </c>
      <c r="B313" s="120" t="s">
        <v>3357</v>
      </c>
      <c r="C313" s="120" t="s">
        <v>3357</v>
      </c>
      <c r="D313" s="120" t="s">
        <v>3357</v>
      </c>
      <c r="E313" s="120" t="s">
        <v>3357</v>
      </c>
      <c r="F313" s="120" t="s">
        <v>3357</v>
      </c>
      <c r="G313" s="120" t="s">
        <v>3357</v>
      </c>
      <c r="H313" s="120" t="s">
        <v>3357</v>
      </c>
      <c r="I313" s="120" t="s">
        <v>3357</v>
      </c>
      <c r="J313" s="120" t="s">
        <v>3357</v>
      </c>
      <c r="K313" s="120" t="s">
        <v>3357</v>
      </c>
      <c r="L313" s="120" t="s">
        <v>3357</v>
      </c>
      <c r="M313" s="120" t="s">
        <v>3357</v>
      </c>
      <c r="N313" s="120" t="s">
        <v>3357</v>
      </c>
      <c r="O313" s="120" t="s">
        <v>3357</v>
      </c>
      <c r="P313" s="120" t="s">
        <v>3357</v>
      </c>
      <c r="Q313" s="120" t="s">
        <v>3357</v>
      </c>
      <c r="R313" s="120" t="s">
        <v>3357</v>
      </c>
      <c r="S313" s="120" t="s">
        <v>3357</v>
      </c>
      <c r="T313" s="120" t="s">
        <v>3357</v>
      </c>
    </row>
    <row r="314" spans="1:20">
      <c r="A314" s="119" t="s">
        <v>3357</v>
      </c>
      <c r="B314" s="120" t="s">
        <v>3357</v>
      </c>
      <c r="C314" s="120" t="s">
        <v>3357</v>
      </c>
      <c r="D314" s="120" t="s">
        <v>3357</v>
      </c>
      <c r="E314" s="120" t="s">
        <v>3357</v>
      </c>
      <c r="F314" s="120" t="s">
        <v>3357</v>
      </c>
      <c r="G314" s="120" t="s">
        <v>3357</v>
      </c>
      <c r="H314" s="120" t="s">
        <v>3357</v>
      </c>
      <c r="I314" s="120" t="s">
        <v>3357</v>
      </c>
      <c r="J314" s="120" t="s">
        <v>3357</v>
      </c>
      <c r="K314" s="120" t="s">
        <v>3357</v>
      </c>
      <c r="L314" s="120" t="s">
        <v>3357</v>
      </c>
      <c r="M314" s="120" t="s">
        <v>3357</v>
      </c>
      <c r="N314" s="120" t="s">
        <v>3357</v>
      </c>
      <c r="O314" s="120" t="s">
        <v>3357</v>
      </c>
      <c r="P314" s="120" t="s">
        <v>3357</v>
      </c>
      <c r="Q314" s="120" t="s">
        <v>3357</v>
      </c>
      <c r="R314" s="120" t="s">
        <v>3357</v>
      </c>
      <c r="S314" s="120" t="s">
        <v>3357</v>
      </c>
      <c r="T314" s="120" t="s">
        <v>3357</v>
      </c>
    </row>
    <row r="315" spans="1:20">
      <c r="A315" s="119" t="s">
        <v>3357</v>
      </c>
      <c r="B315" s="120" t="s">
        <v>3357</v>
      </c>
      <c r="C315" s="120" t="s">
        <v>3357</v>
      </c>
      <c r="D315" s="120" t="s">
        <v>3357</v>
      </c>
      <c r="E315" s="120" t="s">
        <v>3357</v>
      </c>
      <c r="F315" s="120" t="s">
        <v>3357</v>
      </c>
      <c r="G315" s="120" t="s">
        <v>3357</v>
      </c>
      <c r="H315" s="120" t="s">
        <v>3357</v>
      </c>
      <c r="I315" s="120" t="s">
        <v>3357</v>
      </c>
      <c r="J315" s="120" t="s">
        <v>3357</v>
      </c>
      <c r="K315" s="120" t="s">
        <v>3357</v>
      </c>
      <c r="L315" s="120" t="s">
        <v>3357</v>
      </c>
      <c r="M315" s="120" t="s">
        <v>3357</v>
      </c>
      <c r="N315" s="120" t="s">
        <v>3357</v>
      </c>
      <c r="O315" s="120" t="s">
        <v>3357</v>
      </c>
      <c r="P315" s="120" t="s">
        <v>3357</v>
      </c>
      <c r="Q315" s="120" t="s">
        <v>3357</v>
      </c>
      <c r="R315" s="120" t="s">
        <v>3357</v>
      </c>
      <c r="S315" s="120" t="s">
        <v>3357</v>
      </c>
      <c r="T315" s="120" t="s">
        <v>3357</v>
      </c>
    </row>
    <row r="316" spans="1:20">
      <c r="A316" s="75" t="s">
        <v>213</v>
      </c>
      <c r="B316" s="123" t="s">
        <v>3357</v>
      </c>
      <c r="C316" s="123" t="s">
        <v>3357</v>
      </c>
      <c r="D316" s="123" t="s">
        <v>3357</v>
      </c>
      <c r="E316" s="123" t="s">
        <v>3357</v>
      </c>
      <c r="F316" s="123" t="s">
        <v>3357</v>
      </c>
      <c r="G316" s="123" t="s">
        <v>3357</v>
      </c>
      <c r="H316" s="123" t="s">
        <v>3357</v>
      </c>
      <c r="I316" s="123" t="s">
        <v>3357</v>
      </c>
      <c r="J316" s="123" t="s">
        <v>3357</v>
      </c>
      <c r="K316" s="120" t="s">
        <v>3357</v>
      </c>
      <c r="L316" s="120" t="s">
        <v>3357</v>
      </c>
      <c r="M316" s="120" t="s">
        <v>3357</v>
      </c>
      <c r="N316" s="120" t="s">
        <v>3357</v>
      </c>
      <c r="O316" s="120" t="s">
        <v>3357</v>
      </c>
      <c r="P316" s="120" t="s">
        <v>3357</v>
      </c>
      <c r="Q316" s="120" t="s">
        <v>3357</v>
      </c>
      <c r="R316" s="120" t="s">
        <v>3357</v>
      </c>
      <c r="S316" s="120" t="s">
        <v>3357</v>
      </c>
      <c r="T316" s="120" t="s">
        <v>3357</v>
      </c>
    </row>
    <row r="317" spans="1:20">
      <c r="A317" s="75" t="s">
        <v>115</v>
      </c>
      <c r="B317" s="123" t="s">
        <v>3357</v>
      </c>
      <c r="C317" s="123" t="s">
        <v>3357</v>
      </c>
      <c r="D317" s="123" t="s">
        <v>3357</v>
      </c>
      <c r="E317" s="123" t="s">
        <v>3357</v>
      </c>
      <c r="F317" s="123" t="s">
        <v>3357</v>
      </c>
      <c r="G317" s="123" t="s">
        <v>3357</v>
      </c>
      <c r="H317" s="123" t="s">
        <v>3357</v>
      </c>
      <c r="I317" s="123" t="s">
        <v>3357</v>
      </c>
      <c r="J317" s="123" t="s">
        <v>3357</v>
      </c>
      <c r="K317" s="120" t="s">
        <v>3357</v>
      </c>
      <c r="L317" s="120" t="s">
        <v>3357</v>
      </c>
      <c r="M317" s="120" t="s">
        <v>3357</v>
      </c>
      <c r="N317" s="120" t="s">
        <v>3357</v>
      </c>
      <c r="O317" s="120" t="s">
        <v>3357</v>
      </c>
      <c r="P317" s="120" t="s">
        <v>3357</v>
      </c>
      <c r="Q317" s="120" t="s">
        <v>3357</v>
      </c>
      <c r="R317" s="120" t="s">
        <v>3357</v>
      </c>
      <c r="S317" s="120" t="s">
        <v>3357</v>
      </c>
      <c r="T317" s="120" t="s">
        <v>3357</v>
      </c>
    </row>
    <row r="318" spans="1:20">
      <c r="A318" s="75" t="s">
        <v>196</v>
      </c>
      <c r="B318" s="123" t="s">
        <v>3357</v>
      </c>
      <c r="C318" s="123" t="s">
        <v>3357</v>
      </c>
      <c r="D318" s="123" t="s">
        <v>3357</v>
      </c>
      <c r="E318" s="123" t="s">
        <v>3357</v>
      </c>
      <c r="F318" s="123" t="s">
        <v>3357</v>
      </c>
      <c r="G318" s="123" t="s">
        <v>3357</v>
      </c>
      <c r="H318" s="123" t="s">
        <v>3357</v>
      </c>
      <c r="I318" s="123" t="s">
        <v>3357</v>
      </c>
      <c r="J318" s="123" t="s">
        <v>3357</v>
      </c>
      <c r="K318" s="120" t="s">
        <v>3357</v>
      </c>
      <c r="L318" s="120" t="s">
        <v>3357</v>
      </c>
      <c r="M318" s="120" t="s">
        <v>3357</v>
      </c>
      <c r="N318" s="120" t="s">
        <v>3357</v>
      </c>
      <c r="O318" s="120" t="s">
        <v>3357</v>
      </c>
      <c r="P318" s="120" t="s">
        <v>3357</v>
      </c>
      <c r="Q318" s="120" t="s">
        <v>3357</v>
      </c>
      <c r="R318" s="120" t="s">
        <v>3357</v>
      </c>
      <c r="S318" s="120" t="s">
        <v>3357</v>
      </c>
      <c r="T318" s="120" t="s">
        <v>3357</v>
      </c>
    </row>
    <row r="319" spans="1:20">
      <c r="A319" s="75" t="s">
        <v>204</v>
      </c>
      <c r="B319" s="123" t="s">
        <v>3357</v>
      </c>
      <c r="C319" s="123" t="s">
        <v>3357</v>
      </c>
      <c r="D319" s="123" t="s">
        <v>3357</v>
      </c>
      <c r="E319" s="123" t="s">
        <v>3357</v>
      </c>
      <c r="F319" s="123" t="s">
        <v>3357</v>
      </c>
      <c r="G319" s="123" t="s">
        <v>3357</v>
      </c>
      <c r="H319" s="123" t="s">
        <v>3357</v>
      </c>
      <c r="I319" s="123" t="s">
        <v>3357</v>
      </c>
      <c r="J319" s="123" t="s">
        <v>3357</v>
      </c>
      <c r="K319" s="120" t="s">
        <v>3357</v>
      </c>
      <c r="L319" s="120" t="s">
        <v>3357</v>
      </c>
      <c r="M319" s="120" t="s">
        <v>3357</v>
      </c>
      <c r="N319" s="120" t="s">
        <v>3357</v>
      </c>
      <c r="O319" s="120" t="s">
        <v>3357</v>
      </c>
      <c r="P319" s="120" t="s">
        <v>3357</v>
      </c>
      <c r="Q319" s="120" t="s">
        <v>3357</v>
      </c>
      <c r="R319" s="120" t="s">
        <v>3357</v>
      </c>
      <c r="S319" s="120" t="s">
        <v>3357</v>
      </c>
      <c r="T319" s="120" t="s">
        <v>3357</v>
      </c>
    </row>
    <row r="320" spans="1:20">
      <c r="A320" s="75" t="s">
        <v>209</v>
      </c>
      <c r="B320" s="124" t="s">
        <v>3357</v>
      </c>
      <c r="C320" s="124" t="s">
        <v>3357</v>
      </c>
      <c r="D320" s="124" t="s">
        <v>3357</v>
      </c>
      <c r="E320" s="124" t="s">
        <v>3357</v>
      </c>
      <c r="F320" s="124" t="s">
        <v>3357</v>
      </c>
      <c r="G320" s="124" t="s">
        <v>3357</v>
      </c>
      <c r="H320" s="124" t="s">
        <v>3357</v>
      </c>
      <c r="I320" s="124" t="s">
        <v>3357</v>
      </c>
      <c r="J320" s="124" t="s">
        <v>3357</v>
      </c>
      <c r="K320" s="120" t="s">
        <v>3357</v>
      </c>
      <c r="L320" s="120" t="s">
        <v>3357</v>
      </c>
      <c r="M320" s="120" t="s">
        <v>3357</v>
      </c>
      <c r="N320" s="120" t="s">
        <v>3357</v>
      </c>
      <c r="O320" s="120" t="s">
        <v>3357</v>
      </c>
      <c r="P320" s="120" t="s">
        <v>3357</v>
      </c>
      <c r="Q320" s="120" t="s">
        <v>3357</v>
      </c>
      <c r="R320" s="120" t="s">
        <v>3357</v>
      </c>
      <c r="S320" s="120" t="s">
        <v>3357</v>
      </c>
      <c r="T320" s="120" t="s">
        <v>3357</v>
      </c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4" type="noConversion"/>
  <conditionalFormatting sqref="A10:A312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318 A320" xr:uid="{00000000-0002-0000-0400-000001000000}"/>
    <dataValidation type="list" allowBlank="1" showInputMessage="1" showErrorMessage="1" sqref="F554:F826" xr:uid="{00000000-0002-0000-0400-000000000000}">
      <formula1>#REF!</formula1>
    </dataValidation>
    <dataValidation type="list" allowBlank="1" showInputMessage="1" showErrorMessage="1" sqref="H10:H33 H35:H826 F10:F33 F35:F553 K10:K826 D10:D33 D35:D820" xr:uid="{00000000-0002-0000-04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2.7109375" style="2" bestFit="1" customWidth="1"/>
    <col min="2" max="2" width="47.5703125" style="2" customWidth="1"/>
    <col min="3" max="3" width="13.28515625" style="2" customWidth="1"/>
    <col min="4" max="4" width="12.28515625" style="2" customWidth="1"/>
    <col min="5" max="5" width="14.42578125" style="2" customWidth="1"/>
    <col min="6" max="6" width="44.7109375" style="2" bestFit="1" customWidth="1"/>
    <col min="7" max="7" width="12.28515625" style="1" bestFit="1" customWidth="1"/>
    <col min="8" max="8" width="14.5703125" style="1" customWidth="1"/>
    <col min="9" max="9" width="13.140625" style="1" bestFit="1" customWidth="1"/>
    <col min="10" max="10" width="33.28515625" style="1" customWidth="1"/>
    <col min="11" max="11" width="11.28515625" style="1" bestFit="1" customWidth="1"/>
    <col min="12" max="12" width="23.7109375" style="1" customWidth="1"/>
    <col min="13" max="13" width="28" style="1" customWidth="1"/>
    <col min="14" max="14" width="26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148</v>
      </c>
      <c r="B1" s="36" t="s" vm="1">
        <v>221</v>
      </c>
    </row>
    <row r="2" spans="1:14">
      <c r="A2" s="36" t="s">
        <v>147</v>
      </c>
      <c r="B2" s="36" t="s">
        <v>222</v>
      </c>
    </row>
    <row r="3" spans="1:14">
      <c r="A3" s="36" t="s">
        <v>149</v>
      </c>
      <c r="B3" s="36" t="s">
        <v>223</v>
      </c>
    </row>
    <row r="4" spans="1:14">
      <c r="A4" s="36" t="s">
        <v>150</v>
      </c>
      <c r="B4" s="36">
        <v>9453</v>
      </c>
    </row>
    <row r="5" spans="1:14" ht="18.75">
      <c r="A5" s="145" t="s">
        <v>95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7"/>
    </row>
    <row r="6" spans="1:14" s="3" customFormat="1">
      <c r="A6" s="37" t="s">
        <v>118</v>
      </c>
      <c r="B6" s="38" t="s">
        <v>48</v>
      </c>
      <c r="C6" s="38" t="s">
        <v>122</v>
      </c>
      <c r="D6" s="38" t="s">
        <v>180</v>
      </c>
      <c r="E6" s="38" t="s">
        <v>120</v>
      </c>
      <c r="F6" s="38" t="s">
        <v>70</v>
      </c>
      <c r="G6" s="38" t="s">
        <v>106</v>
      </c>
      <c r="H6" s="39" t="s">
        <v>198</v>
      </c>
      <c r="I6" s="39" t="s">
        <v>197</v>
      </c>
      <c r="J6" s="38" t="s">
        <v>212</v>
      </c>
      <c r="K6" s="39" t="s">
        <v>66</v>
      </c>
      <c r="L6" s="39" t="s">
        <v>63</v>
      </c>
      <c r="M6" s="39" t="s">
        <v>151</v>
      </c>
      <c r="N6" s="41" t="s">
        <v>153</v>
      </c>
    </row>
    <row r="7" spans="1:14" s="3" customFormat="1">
      <c r="A7" s="112" t="s">
        <v>3357</v>
      </c>
      <c r="B7" s="113" t="s">
        <v>3357</v>
      </c>
      <c r="C7" s="113" t="s">
        <v>3357</v>
      </c>
      <c r="D7" s="113" t="s">
        <v>3357</v>
      </c>
      <c r="E7" s="113" t="s">
        <v>3357</v>
      </c>
      <c r="F7" s="113" t="s">
        <v>3357</v>
      </c>
      <c r="G7" s="113" t="s">
        <v>3357</v>
      </c>
      <c r="H7" s="12" t="s">
        <v>205</v>
      </c>
      <c r="I7" s="113" t="s">
        <v>3357</v>
      </c>
      <c r="J7" s="12" t="s">
        <v>201</v>
      </c>
      <c r="K7" s="12" t="s">
        <v>201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14" t="s">
        <v>3357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9" t="s">
        <v>31</v>
      </c>
      <c r="B9" s="115" t="s">
        <v>3357</v>
      </c>
      <c r="C9" s="115" t="s">
        <v>3357</v>
      </c>
      <c r="D9" s="115" t="s">
        <v>3357</v>
      </c>
      <c r="E9" s="115" t="s">
        <v>3357</v>
      </c>
      <c r="F9" s="115" t="s">
        <v>3357</v>
      </c>
      <c r="G9" s="115" t="s">
        <v>3357</v>
      </c>
      <c r="H9" s="115" t="s">
        <v>3357</v>
      </c>
      <c r="I9" s="115" t="s">
        <v>3357</v>
      </c>
      <c r="J9" s="61">
        <v>99.924068142999985</v>
      </c>
      <c r="K9" s="61">
        <v>165930.46544742599</v>
      </c>
      <c r="L9" s="115" t="s">
        <v>3357</v>
      </c>
      <c r="M9" s="62">
        <f>IFERROR(K9/$K$9,0)</f>
        <v>1</v>
      </c>
      <c r="N9" s="62">
        <f>K9/'סכום נכסי הקרן'!$C$41</f>
        <v>0.17905137977721403</v>
      </c>
    </row>
    <row r="10" spans="1:14">
      <c r="A10" s="63" t="s">
        <v>190</v>
      </c>
      <c r="B10" s="116" t="s">
        <v>3357</v>
      </c>
      <c r="C10" s="116" t="s">
        <v>3357</v>
      </c>
      <c r="D10" s="116" t="s">
        <v>3357</v>
      </c>
      <c r="E10" s="116" t="s">
        <v>3357</v>
      </c>
      <c r="F10" s="116" t="s">
        <v>3357</v>
      </c>
      <c r="G10" s="116" t="s">
        <v>3357</v>
      </c>
      <c r="H10" s="116" t="s">
        <v>3357</v>
      </c>
      <c r="I10" s="116" t="s">
        <v>3357</v>
      </c>
      <c r="J10" s="66">
        <v>83.060583862000001</v>
      </c>
      <c r="K10" s="66">
        <v>122382.43290607703</v>
      </c>
      <c r="L10" s="116" t="s">
        <v>3357</v>
      </c>
      <c r="M10" s="67">
        <f t="shared" ref="M10:M73" si="0">IFERROR(K10/$K$9,0)</f>
        <v>0.73755251982254655</v>
      </c>
      <c r="N10" s="67">
        <f>K10/'סכום נכסי הקרן'!$C$41</f>
        <v>0.13205979633238796</v>
      </c>
    </row>
    <row r="11" spans="1:14">
      <c r="A11" s="68" t="s">
        <v>1026</v>
      </c>
      <c r="B11" s="116" t="s">
        <v>3357</v>
      </c>
      <c r="C11" s="116" t="s">
        <v>3357</v>
      </c>
      <c r="D11" s="116" t="s">
        <v>3357</v>
      </c>
      <c r="E11" s="116" t="s">
        <v>3357</v>
      </c>
      <c r="F11" s="116" t="s">
        <v>3357</v>
      </c>
      <c r="G11" s="116" t="s">
        <v>3357</v>
      </c>
      <c r="H11" s="116" t="s">
        <v>3357</v>
      </c>
      <c r="I11" s="116" t="s">
        <v>3357</v>
      </c>
      <c r="J11" s="66">
        <v>11.478844671000001</v>
      </c>
      <c r="K11" s="66">
        <v>75949.092733318015</v>
      </c>
      <c r="L11" s="116" t="s">
        <v>3357</v>
      </c>
      <c r="M11" s="67">
        <f t="shared" si="0"/>
        <v>0.45771638456219482</v>
      </c>
      <c r="N11" s="67">
        <f>K11/'סכום נכסי הקרן'!$C$41</f>
        <v>8.1954750202498886E-2</v>
      </c>
    </row>
    <row r="12" spans="1:14">
      <c r="A12" s="69" t="s">
        <v>1027</v>
      </c>
      <c r="B12" s="54" t="s">
        <v>1028</v>
      </c>
      <c r="C12" s="70" t="s">
        <v>123</v>
      </c>
      <c r="D12" s="70" t="s">
        <v>29</v>
      </c>
      <c r="E12" s="54" t="s">
        <v>621</v>
      </c>
      <c r="F12" s="70" t="s">
        <v>316</v>
      </c>
      <c r="G12" s="70" t="s">
        <v>135</v>
      </c>
      <c r="H12" s="72">
        <v>57861.680752</v>
      </c>
      <c r="I12" s="80">
        <v>2400</v>
      </c>
      <c r="J12" s="117" t="s">
        <v>3357</v>
      </c>
      <c r="K12" s="72">
        <v>1388.6803380489998</v>
      </c>
      <c r="L12" s="73">
        <v>2.5780724461958965E-4</v>
      </c>
      <c r="M12" s="73">
        <f t="shared" si="0"/>
        <v>8.3690498565436398E-3</v>
      </c>
      <c r="N12" s="73">
        <f>K12/'סכום נכסי הקרן'!$C$41</f>
        <v>1.4984899242384338E-3</v>
      </c>
    </row>
    <row r="13" spans="1:14">
      <c r="A13" s="69" t="s">
        <v>1029</v>
      </c>
      <c r="B13" s="54" t="s">
        <v>1030</v>
      </c>
      <c r="C13" s="70" t="s">
        <v>123</v>
      </c>
      <c r="D13" s="70" t="s">
        <v>29</v>
      </c>
      <c r="E13" s="54" t="s">
        <v>1031</v>
      </c>
      <c r="F13" s="70" t="s">
        <v>653</v>
      </c>
      <c r="G13" s="70" t="s">
        <v>135</v>
      </c>
      <c r="H13" s="72">
        <v>7288.6425479999998</v>
      </c>
      <c r="I13" s="80">
        <v>27680</v>
      </c>
      <c r="J13" s="117" t="s">
        <v>3357</v>
      </c>
      <c r="K13" s="72">
        <v>2017.496259884</v>
      </c>
      <c r="L13" s="73">
        <v>1.2993178127506533E-4</v>
      </c>
      <c r="M13" s="73">
        <f t="shared" si="0"/>
        <v>1.2158684991595054E-2</v>
      </c>
      <c r="N13" s="73">
        <f>K13/'סכום נכסי הקרן'!$C$41</f>
        <v>2.1770293240215982E-3</v>
      </c>
    </row>
    <row r="14" spans="1:14">
      <c r="A14" s="69" t="s">
        <v>1032</v>
      </c>
      <c r="B14" s="54" t="s">
        <v>1033</v>
      </c>
      <c r="C14" s="70" t="s">
        <v>123</v>
      </c>
      <c r="D14" s="70" t="s">
        <v>29</v>
      </c>
      <c r="E14" s="54" t="s">
        <v>816</v>
      </c>
      <c r="F14" s="70" t="s">
        <v>452</v>
      </c>
      <c r="G14" s="70" t="s">
        <v>135</v>
      </c>
      <c r="H14" s="72">
        <v>264902.11792799999</v>
      </c>
      <c r="I14" s="80">
        <v>1818</v>
      </c>
      <c r="J14" s="117" t="s">
        <v>3357</v>
      </c>
      <c r="K14" s="72">
        <v>4815.9205039349999</v>
      </c>
      <c r="L14" s="73">
        <v>2.054412442297084E-4</v>
      </c>
      <c r="M14" s="73">
        <f t="shared" si="0"/>
        <v>2.9023726842138546E-2</v>
      </c>
      <c r="N14" s="73">
        <f>K14/'סכום נכסי הקרן'!$C$41</f>
        <v>5.1967383373618696E-3</v>
      </c>
    </row>
    <row r="15" spans="1:14">
      <c r="A15" s="69" t="s">
        <v>1034</v>
      </c>
      <c r="B15" s="54" t="s">
        <v>1035</v>
      </c>
      <c r="C15" s="70" t="s">
        <v>123</v>
      </c>
      <c r="D15" s="70" t="s">
        <v>29</v>
      </c>
      <c r="E15" s="54" t="s">
        <v>800</v>
      </c>
      <c r="F15" s="70" t="s">
        <v>659</v>
      </c>
      <c r="G15" s="70" t="s">
        <v>135</v>
      </c>
      <c r="H15" s="72">
        <v>6327.9187340000008</v>
      </c>
      <c r="I15" s="80">
        <v>77500</v>
      </c>
      <c r="J15" s="72">
        <v>11.478844671000001</v>
      </c>
      <c r="K15" s="72">
        <v>4915.6158633579998</v>
      </c>
      <c r="L15" s="73">
        <v>1.4234804710953046E-4</v>
      </c>
      <c r="M15" s="73">
        <f t="shared" si="0"/>
        <v>2.96245529722538E-2</v>
      </c>
      <c r="N15" s="73">
        <f>K15/'סכום נכסי הקרן'!$C$41</f>
        <v>5.3043170849652096E-3</v>
      </c>
    </row>
    <row r="16" spans="1:14">
      <c r="A16" s="69" t="s">
        <v>1036</v>
      </c>
      <c r="B16" s="54" t="s">
        <v>1037</v>
      </c>
      <c r="C16" s="70" t="s">
        <v>123</v>
      </c>
      <c r="D16" s="70" t="s">
        <v>29</v>
      </c>
      <c r="E16" s="54" t="s">
        <v>1038</v>
      </c>
      <c r="F16" s="70" t="s">
        <v>539</v>
      </c>
      <c r="G16" s="70" t="s">
        <v>135</v>
      </c>
      <c r="H16" s="72">
        <v>1541.1694520000001</v>
      </c>
      <c r="I16" s="80">
        <v>152920</v>
      </c>
      <c r="J16" s="117" t="s">
        <v>3357</v>
      </c>
      <c r="K16" s="72">
        <v>2356.7563252340001</v>
      </c>
      <c r="L16" s="73">
        <v>4.0140819975584773E-4</v>
      </c>
      <c r="M16" s="73">
        <f t="shared" si="0"/>
        <v>1.4203276769453306E-2</v>
      </c>
      <c r="N16" s="73">
        <f>K16/'סכום נכסי הקרן'!$C$41</f>
        <v>2.5431163029282656E-3</v>
      </c>
    </row>
    <row r="17" spans="1:14">
      <c r="A17" s="69" t="s">
        <v>1039</v>
      </c>
      <c r="B17" s="54" t="s">
        <v>1040</v>
      </c>
      <c r="C17" s="70" t="s">
        <v>123</v>
      </c>
      <c r="D17" s="70" t="s">
        <v>29</v>
      </c>
      <c r="E17" s="54" t="s">
        <v>345</v>
      </c>
      <c r="F17" s="70" t="s">
        <v>333</v>
      </c>
      <c r="G17" s="70" t="s">
        <v>135</v>
      </c>
      <c r="H17" s="72">
        <v>57126.301007000002</v>
      </c>
      <c r="I17" s="80">
        <v>2000</v>
      </c>
      <c r="J17" s="117" t="s">
        <v>3357</v>
      </c>
      <c r="K17" s="72">
        <v>1142.5260201470001</v>
      </c>
      <c r="L17" s="73">
        <v>1.2146060200473743E-4</v>
      </c>
      <c r="M17" s="73">
        <f t="shared" si="0"/>
        <v>6.8855711159865468E-3</v>
      </c>
      <c r="N17" s="73">
        <f>K17/'סכום נכסי הקרן'!$C$41</f>
        <v>1.2328710088715226E-3</v>
      </c>
    </row>
    <row r="18" spans="1:14">
      <c r="A18" s="69" t="s">
        <v>1041</v>
      </c>
      <c r="B18" s="54" t="s">
        <v>1042</v>
      </c>
      <c r="C18" s="70" t="s">
        <v>123</v>
      </c>
      <c r="D18" s="70" t="s">
        <v>29</v>
      </c>
      <c r="E18" s="54" t="s">
        <v>755</v>
      </c>
      <c r="F18" s="70" t="s">
        <v>653</v>
      </c>
      <c r="G18" s="70" t="s">
        <v>135</v>
      </c>
      <c r="H18" s="72">
        <v>24180.103136000002</v>
      </c>
      <c r="I18" s="80">
        <v>7120</v>
      </c>
      <c r="J18" s="117" t="s">
        <v>3357</v>
      </c>
      <c r="K18" s="72">
        <v>1721.6233432829999</v>
      </c>
      <c r="L18" s="73">
        <v>2.0516391063756596E-4</v>
      </c>
      <c r="M18" s="73">
        <f t="shared" si="0"/>
        <v>1.0375571108299491E-2</v>
      </c>
      <c r="N18" s="73">
        <f>K18/'סכום נכסי הקרן'!$C$41</f>
        <v>1.8577603229176214E-3</v>
      </c>
    </row>
    <row r="19" spans="1:14">
      <c r="A19" s="69" t="s">
        <v>1043</v>
      </c>
      <c r="B19" s="54" t="s">
        <v>1044</v>
      </c>
      <c r="C19" s="70" t="s">
        <v>123</v>
      </c>
      <c r="D19" s="70" t="s">
        <v>29</v>
      </c>
      <c r="E19" s="54" t="s">
        <v>1045</v>
      </c>
      <c r="F19" s="70" t="s">
        <v>129</v>
      </c>
      <c r="G19" s="70" t="s">
        <v>135</v>
      </c>
      <c r="H19" s="72">
        <v>24268.019671000002</v>
      </c>
      <c r="I19" s="80">
        <v>4850</v>
      </c>
      <c r="J19" s="117" t="s">
        <v>3357</v>
      </c>
      <c r="K19" s="72">
        <v>1176.9989540419999</v>
      </c>
      <c r="L19" s="73">
        <v>1.3703823520081152E-4</v>
      </c>
      <c r="M19" s="73">
        <f t="shared" si="0"/>
        <v>7.0933264175946312E-3</v>
      </c>
      <c r="N19" s="73">
        <f>K19/'סכום נכסי הקרן'!$C$41</f>
        <v>1.2700698822804813E-3</v>
      </c>
    </row>
    <row r="20" spans="1:14">
      <c r="A20" s="69" t="s">
        <v>1046</v>
      </c>
      <c r="B20" s="54" t="s">
        <v>1047</v>
      </c>
      <c r="C20" s="70" t="s">
        <v>123</v>
      </c>
      <c r="D20" s="70" t="s">
        <v>29</v>
      </c>
      <c r="E20" s="54" t="s">
        <v>758</v>
      </c>
      <c r="F20" s="70" t="s">
        <v>653</v>
      </c>
      <c r="G20" s="70" t="s">
        <v>135</v>
      </c>
      <c r="H20" s="72">
        <v>134280.12780300001</v>
      </c>
      <c r="I20" s="80">
        <v>1336</v>
      </c>
      <c r="J20" s="117" t="s">
        <v>3357</v>
      </c>
      <c r="K20" s="72">
        <v>1793.9825074340001</v>
      </c>
      <c r="L20" s="73">
        <v>2.4508608668526752E-4</v>
      </c>
      <c r="M20" s="73">
        <f t="shared" si="0"/>
        <v>1.0811652354476231E-2</v>
      </c>
      <c r="N20" s="73">
        <f>K20/'סכום נכסי הקרן'!$C$41</f>
        <v>1.9358412717405339E-3</v>
      </c>
    </row>
    <row r="21" spans="1:14">
      <c r="A21" s="69" t="s">
        <v>1048</v>
      </c>
      <c r="B21" s="54" t="s">
        <v>1049</v>
      </c>
      <c r="C21" s="70" t="s">
        <v>123</v>
      </c>
      <c r="D21" s="70" t="s">
        <v>29</v>
      </c>
      <c r="E21" s="54" t="s">
        <v>353</v>
      </c>
      <c r="F21" s="70" t="s">
        <v>333</v>
      </c>
      <c r="G21" s="70" t="s">
        <v>135</v>
      </c>
      <c r="H21" s="72">
        <v>17520.047984000001</v>
      </c>
      <c r="I21" s="80">
        <v>6200</v>
      </c>
      <c r="J21" s="117" t="s">
        <v>3357</v>
      </c>
      <c r="K21" s="72">
        <v>1086.2429750000001</v>
      </c>
      <c r="L21" s="73">
        <v>1.4156761122925438E-4</v>
      </c>
      <c r="M21" s="73">
        <f t="shared" si="0"/>
        <v>6.5463745435232886E-3</v>
      </c>
      <c r="N21" s="73">
        <f>K21/'סכום נכסי הקרן'!$C$41</f>
        <v>1.1721373945562743E-3</v>
      </c>
    </row>
    <row r="22" spans="1:14">
      <c r="A22" s="69" t="s">
        <v>1050</v>
      </c>
      <c r="B22" s="54" t="s">
        <v>1051</v>
      </c>
      <c r="C22" s="70" t="s">
        <v>123</v>
      </c>
      <c r="D22" s="70" t="s">
        <v>29</v>
      </c>
      <c r="E22" s="54" t="s">
        <v>601</v>
      </c>
      <c r="F22" s="70" t="s">
        <v>602</v>
      </c>
      <c r="G22" s="70" t="s">
        <v>135</v>
      </c>
      <c r="H22" s="72">
        <v>3585.8889140000001</v>
      </c>
      <c r="I22" s="80">
        <v>5701</v>
      </c>
      <c r="J22" s="117" t="s">
        <v>3357</v>
      </c>
      <c r="K22" s="72">
        <v>204.43152699400002</v>
      </c>
      <c r="L22" s="73">
        <v>3.5419407609736919E-5</v>
      </c>
      <c r="M22" s="73">
        <f t="shared" si="0"/>
        <v>1.2320312996335976E-3</v>
      </c>
      <c r="N22" s="73">
        <f>K22/'סכום נכסי הקרן'!$C$41</f>
        <v>2.2059690412810988E-4</v>
      </c>
    </row>
    <row r="23" spans="1:14">
      <c r="A23" s="69" t="s">
        <v>1052</v>
      </c>
      <c r="B23" s="54" t="s">
        <v>1053</v>
      </c>
      <c r="C23" s="70" t="s">
        <v>123</v>
      </c>
      <c r="D23" s="70" t="s">
        <v>29</v>
      </c>
      <c r="E23" s="54" t="s">
        <v>456</v>
      </c>
      <c r="F23" s="70" t="s">
        <v>159</v>
      </c>
      <c r="G23" s="70" t="s">
        <v>135</v>
      </c>
      <c r="H23" s="72">
        <v>518261.95720700006</v>
      </c>
      <c r="I23" s="80">
        <v>495</v>
      </c>
      <c r="J23" s="117" t="s">
        <v>3357</v>
      </c>
      <c r="K23" s="72">
        <v>2565.3966881729998</v>
      </c>
      <c r="L23" s="73">
        <v>1.873128383869763E-4</v>
      </c>
      <c r="M23" s="73">
        <f t="shared" si="0"/>
        <v>1.5460673127478387E-2</v>
      </c>
      <c r="N23" s="73">
        <f>K23/'סכום נכסי הקרן'!$C$41</f>
        <v>2.7682548557594997E-3</v>
      </c>
    </row>
    <row r="24" spans="1:14">
      <c r="A24" s="69" t="s">
        <v>1054</v>
      </c>
      <c r="B24" s="54" t="s">
        <v>1055</v>
      </c>
      <c r="C24" s="70" t="s">
        <v>123</v>
      </c>
      <c r="D24" s="70" t="s">
        <v>29</v>
      </c>
      <c r="E24" s="54" t="s">
        <v>361</v>
      </c>
      <c r="F24" s="70" t="s">
        <v>333</v>
      </c>
      <c r="G24" s="70" t="s">
        <v>135</v>
      </c>
      <c r="H24" s="72">
        <v>8205.4456470000005</v>
      </c>
      <c r="I24" s="80">
        <v>37170</v>
      </c>
      <c r="J24" s="117" t="s">
        <v>3357</v>
      </c>
      <c r="K24" s="72">
        <v>3049.9641470369997</v>
      </c>
      <c r="L24" s="73">
        <v>3.3587956111337476E-4</v>
      </c>
      <c r="M24" s="73">
        <f t="shared" si="0"/>
        <v>1.8380977470369125E-2</v>
      </c>
      <c r="N24" s="73">
        <f>K24/'סכום נכסי הקרן'!$C$41</f>
        <v>3.2911393777234768E-3</v>
      </c>
    </row>
    <row r="25" spans="1:14">
      <c r="A25" s="69" t="s">
        <v>1056</v>
      </c>
      <c r="B25" s="54" t="s">
        <v>1057</v>
      </c>
      <c r="C25" s="70" t="s">
        <v>123</v>
      </c>
      <c r="D25" s="70" t="s">
        <v>29</v>
      </c>
      <c r="E25" s="54" t="s">
        <v>1058</v>
      </c>
      <c r="F25" s="70" t="s">
        <v>304</v>
      </c>
      <c r="G25" s="70" t="s">
        <v>135</v>
      </c>
      <c r="H25" s="72">
        <v>6510.6596900000004</v>
      </c>
      <c r="I25" s="80">
        <v>14990</v>
      </c>
      <c r="J25" s="117" t="s">
        <v>3357</v>
      </c>
      <c r="K25" s="72">
        <v>975.94788758300012</v>
      </c>
      <c r="L25" s="73">
        <v>6.4892425937436093E-5</v>
      </c>
      <c r="M25" s="73">
        <f t="shared" si="0"/>
        <v>5.8816678718485423E-3</v>
      </c>
      <c r="N25" s="73">
        <f>K25/'סכום נכסי הקרן'!$C$41</f>
        <v>1.0531207478457916E-3</v>
      </c>
    </row>
    <row r="26" spans="1:14">
      <c r="A26" s="69" t="s">
        <v>1059</v>
      </c>
      <c r="B26" s="54" t="s">
        <v>1060</v>
      </c>
      <c r="C26" s="70" t="s">
        <v>123</v>
      </c>
      <c r="D26" s="70" t="s">
        <v>29</v>
      </c>
      <c r="E26" s="54" t="s">
        <v>1061</v>
      </c>
      <c r="F26" s="70" t="s">
        <v>304</v>
      </c>
      <c r="G26" s="70" t="s">
        <v>135</v>
      </c>
      <c r="H26" s="72">
        <v>175427.49478499999</v>
      </c>
      <c r="I26" s="80">
        <v>1835</v>
      </c>
      <c r="J26" s="117" t="s">
        <v>3357</v>
      </c>
      <c r="K26" s="72">
        <v>3219.0945293129998</v>
      </c>
      <c r="L26" s="73">
        <v>1.4181559681605913E-4</v>
      </c>
      <c r="M26" s="73">
        <f t="shared" si="0"/>
        <v>1.9400262155794105E-2</v>
      </c>
      <c r="N26" s="73">
        <f>K26/'סכום נכסי הקרן'!$C$41</f>
        <v>3.4736437070346034E-3</v>
      </c>
    </row>
    <row r="27" spans="1:14">
      <c r="A27" s="69" t="s">
        <v>1062</v>
      </c>
      <c r="B27" s="54" t="s">
        <v>1063</v>
      </c>
      <c r="C27" s="70" t="s">
        <v>123</v>
      </c>
      <c r="D27" s="70" t="s">
        <v>29</v>
      </c>
      <c r="E27" s="54" t="s">
        <v>1064</v>
      </c>
      <c r="F27" s="70" t="s">
        <v>129</v>
      </c>
      <c r="G27" s="70" t="s">
        <v>135</v>
      </c>
      <c r="H27" s="72">
        <v>673.65878999999995</v>
      </c>
      <c r="I27" s="80">
        <v>46450</v>
      </c>
      <c r="J27" s="117" t="s">
        <v>3357</v>
      </c>
      <c r="K27" s="72">
        <v>312.91450811099998</v>
      </c>
      <c r="L27" s="73">
        <v>3.6398817228127238E-5</v>
      </c>
      <c r="M27" s="73">
        <f t="shared" si="0"/>
        <v>1.8858170937280047E-3</v>
      </c>
      <c r="N27" s="73">
        <f>K27/'סכום נכסי הקרן'!$C$41</f>
        <v>3.3765815263945496E-4</v>
      </c>
    </row>
    <row r="28" spans="1:14">
      <c r="A28" s="69" t="s">
        <v>1065</v>
      </c>
      <c r="B28" s="54" t="s">
        <v>1066</v>
      </c>
      <c r="C28" s="70" t="s">
        <v>123</v>
      </c>
      <c r="D28" s="70" t="s">
        <v>29</v>
      </c>
      <c r="E28" s="54" t="s">
        <v>375</v>
      </c>
      <c r="F28" s="70" t="s">
        <v>376</v>
      </c>
      <c r="G28" s="70" t="s">
        <v>135</v>
      </c>
      <c r="H28" s="72">
        <v>37889.420280999999</v>
      </c>
      <c r="I28" s="80">
        <v>3807</v>
      </c>
      <c r="J28" s="117" t="s">
        <v>3357</v>
      </c>
      <c r="K28" s="72">
        <v>1442.4502301070002</v>
      </c>
      <c r="L28" s="73">
        <v>1.4970475187616429E-4</v>
      </c>
      <c r="M28" s="73">
        <f t="shared" si="0"/>
        <v>8.6931006082426217E-3</v>
      </c>
      <c r="N28" s="73">
        <f>K28/'סכום נכסי הקרן'!$C$41</f>
        <v>1.5565116584479797E-3</v>
      </c>
    </row>
    <row r="29" spans="1:14">
      <c r="A29" s="69" t="s">
        <v>1067</v>
      </c>
      <c r="B29" s="54" t="s">
        <v>1068</v>
      </c>
      <c r="C29" s="70" t="s">
        <v>123</v>
      </c>
      <c r="D29" s="70" t="s">
        <v>29</v>
      </c>
      <c r="E29" s="54" t="s">
        <v>666</v>
      </c>
      <c r="F29" s="70" t="s">
        <v>376</v>
      </c>
      <c r="G29" s="70" t="s">
        <v>135</v>
      </c>
      <c r="H29" s="72">
        <v>31329.693314</v>
      </c>
      <c r="I29" s="80">
        <v>2893</v>
      </c>
      <c r="J29" s="117" t="s">
        <v>3357</v>
      </c>
      <c r="K29" s="72">
        <v>906.36802757100008</v>
      </c>
      <c r="L29" s="73">
        <v>1.5010499362088256E-4</v>
      </c>
      <c r="M29" s="73">
        <f t="shared" si="0"/>
        <v>5.4623364378989046E-3</v>
      </c>
      <c r="N29" s="73">
        <f>K29/'סכום נכסי הקרן'!$C$41</f>
        <v>9.7803887601315121E-4</v>
      </c>
    </row>
    <row r="30" spans="1:14">
      <c r="A30" s="69" t="s">
        <v>1069</v>
      </c>
      <c r="B30" s="54" t="s">
        <v>1070</v>
      </c>
      <c r="C30" s="70" t="s">
        <v>123</v>
      </c>
      <c r="D30" s="70" t="s">
        <v>29</v>
      </c>
      <c r="E30" s="54" t="s">
        <v>1071</v>
      </c>
      <c r="F30" s="70" t="s">
        <v>539</v>
      </c>
      <c r="G30" s="70" t="s">
        <v>135</v>
      </c>
      <c r="H30" s="72">
        <v>713.671738</v>
      </c>
      <c r="I30" s="80">
        <v>91410</v>
      </c>
      <c r="J30" s="117" t="s">
        <v>3357</v>
      </c>
      <c r="K30" s="72">
        <v>652.36733585599995</v>
      </c>
      <c r="L30" s="73">
        <v>9.3220794036976827E-5</v>
      </c>
      <c r="M30" s="73">
        <f t="shared" si="0"/>
        <v>3.9315705774519046E-3</v>
      </c>
      <c r="N30" s="73">
        <f>K30/'סכום נכסי הקרן'!$C$41</f>
        <v>7.039531365842617E-4</v>
      </c>
    </row>
    <row r="31" spans="1:14">
      <c r="A31" s="69" t="s">
        <v>1072</v>
      </c>
      <c r="B31" s="54" t="s">
        <v>1073</v>
      </c>
      <c r="C31" s="70" t="s">
        <v>123</v>
      </c>
      <c r="D31" s="70" t="s">
        <v>29</v>
      </c>
      <c r="E31" s="54" t="s">
        <v>1074</v>
      </c>
      <c r="F31" s="70" t="s">
        <v>1075</v>
      </c>
      <c r="G31" s="70" t="s">
        <v>135</v>
      </c>
      <c r="H31" s="72">
        <v>13393.676262999999</v>
      </c>
      <c r="I31" s="80">
        <v>11090</v>
      </c>
      <c r="J31" s="117" t="s">
        <v>3357</v>
      </c>
      <c r="K31" s="72">
        <v>1485.3586969620001</v>
      </c>
      <c r="L31" s="73">
        <v>1.2124059100396243E-4</v>
      </c>
      <c r="M31" s="73">
        <f t="shared" si="0"/>
        <v>8.9516936685302469E-3</v>
      </c>
      <c r="N31" s="73">
        <f>K31/'סכום נכסי הקרן'!$C$41</f>
        <v>1.6028131026932914E-3</v>
      </c>
    </row>
    <row r="32" spans="1:14">
      <c r="A32" s="69" t="s">
        <v>1076</v>
      </c>
      <c r="B32" s="54" t="s">
        <v>1077</v>
      </c>
      <c r="C32" s="70" t="s">
        <v>123</v>
      </c>
      <c r="D32" s="70" t="s">
        <v>29</v>
      </c>
      <c r="E32" s="54" t="s">
        <v>823</v>
      </c>
      <c r="F32" s="70" t="s">
        <v>1078</v>
      </c>
      <c r="G32" s="70" t="s">
        <v>135</v>
      </c>
      <c r="H32" s="72">
        <v>40764.586271</v>
      </c>
      <c r="I32" s="80">
        <v>3815</v>
      </c>
      <c r="J32" s="117" t="s">
        <v>3357</v>
      </c>
      <c r="K32" s="72">
        <v>1555.1689662369999</v>
      </c>
      <c r="L32" s="73">
        <v>3.6368623565096146E-5</v>
      </c>
      <c r="M32" s="73">
        <f t="shared" si="0"/>
        <v>9.3724136917445414E-3</v>
      </c>
      <c r="N32" s="73">
        <f>K32/'סכום נכסי הקרן'!$C$41</f>
        <v>1.6781436033497124E-3</v>
      </c>
    </row>
    <row r="33" spans="1:14">
      <c r="A33" s="69" t="s">
        <v>1079</v>
      </c>
      <c r="B33" s="54" t="s">
        <v>1080</v>
      </c>
      <c r="C33" s="70" t="s">
        <v>123</v>
      </c>
      <c r="D33" s="70" t="s">
        <v>29</v>
      </c>
      <c r="E33" s="54" t="s">
        <v>384</v>
      </c>
      <c r="F33" s="70" t="s">
        <v>304</v>
      </c>
      <c r="G33" s="70" t="s">
        <v>135</v>
      </c>
      <c r="H33" s="72">
        <v>244685.548236</v>
      </c>
      <c r="I33" s="80">
        <v>2950</v>
      </c>
      <c r="J33" s="117" t="s">
        <v>3357</v>
      </c>
      <c r="K33" s="72">
        <v>7218.2236729589995</v>
      </c>
      <c r="L33" s="73">
        <v>1.6067542439768609E-4</v>
      </c>
      <c r="M33" s="73">
        <f t="shared" si="0"/>
        <v>4.3501497169282921E-2</v>
      </c>
      <c r="N33" s="73">
        <f>K33/'סכום נכסי הקרן'!$C$41</f>
        <v>7.789003090534677E-3</v>
      </c>
    </row>
    <row r="34" spans="1:14">
      <c r="A34" s="69" t="s">
        <v>1081</v>
      </c>
      <c r="B34" s="54" t="s">
        <v>1082</v>
      </c>
      <c r="C34" s="70" t="s">
        <v>123</v>
      </c>
      <c r="D34" s="70" t="s">
        <v>29</v>
      </c>
      <c r="E34" s="54" t="s">
        <v>393</v>
      </c>
      <c r="F34" s="70" t="s">
        <v>333</v>
      </c>
      <c r="G34" s="70" t="s">
        <v>135</v>
      </c>
      <c r="H34" s="72">
        <v>269705.90325899998</v>
      </c>
      <c r="I34" s="80">
        <v>1070</v>
      </c>
      <c r="J34" s="117" t="s">
        <v>3357</v>
      </c>
      <c r="K34" s="72">
        <v>2885.853164868</v>
      </c>
      <c r="L34" s="73">
        <v>3.5704310991096708E-4</v>
      </c>
      <c r="M34" s="73">
        <f t="shared" si="0"/>
        <v>1.7391942806201339E-2</v>
      </c>
      <c r="N34" s="73">
        <f>K34/'סכום נכסי הקרן'!$C$41</f>
        <v>3.1140513564567409E-3</v>
      </c>
    </row>
    <row r="35" spans="1:14">
      <c r="A35" s="69" t="s">
        <v>1083</v>
      </c>
      <c r="B35" s="54" t="s">
        <v>1084</v>
      </c>
      <c r="C35" s="70" t="s">
        <v>123</v>
      </c>
      <c r="D35" s="70" t="s">
        <v>29</v>
      </c>
      <c r="E35" s="54" t="s">
        <v>820</v>
      </c>
      <c r="F35" s="70" t="s">
        <v>304</v>
      </c>
      <c r="G35" s="70" t="s">
        <v>135</v>
      </c>
      <c r="H35" s="72">
        <v>40275.070818</v>
      </c>
      <c r="I35" s="80">
        <v>14260</v>
      </c>
      <c r="J35" s="117" t="s">
        <v>3357</v>
      </c>
      <c r="K35" s="72">
        <v>5743.2250986439994</v>
      </c>
      <c r="L35" s="73">
        <v>1.5616936003956145E-4</v>
      </c>
      <c r="M35" s="73">
        <f t="shared" si="0"/>
        <v>3.4612240031736088E-2</v>
      </c>
      <c r="N35" s="73">
        <f>K35/'סכום נכסי הקרן'!$C$41</f>
        <v>6.1973693348624688E-3</v>
      </c>
    </row>
    <row r="36" spans="1:14">
      <c r="A36" s="69" t="s">
        <v>1085</v>
      </c>
      <c r="B36" s="54" t="s">
        <v>1086</v>
      </c>
      <c r="C36" s="70" t="s">
        <v>123</v>
      </c>
      <c r="D36" s="70" t="s">
        <v>29</v>
      </c>
      <c r="E36" s="54" t="s">
        <v>404</v>
      </c>
      <c r="F36" s="70" t="s">
        <v>333</v>
      </c>
      <c r="G36" s="70" t="s">
        <v>135</v>
      </c>
      <c r="H36" s="72">
        <v>11397.923989000001</v>
      </c>
      <c r="I36" s="80">
        <v>28100</v>
      </c>
      <c r="J36" s="117" t="s">
        <v>3357</v>
      </c>
      <c r="K36" s="72">
        <v>3202.816640813</v>
      </c>
      <c r="L36" s="73">
        <v>2.3993842793221904E-4</v>
      </c>
      <c r="M36" s="73">
        <f t="shared" si="0"/>
        <v>1.9302161493832438E-2</v>
      </c>
      <c r="N36" s="73">
        <f>K36/'סכום נכסי הקרן'!$C$41</f>
        <v>3.4560786481533088E-3</v>
      </c>
    </row>
    <row r="37" spans="1:14">
      <c r="A37" s="69" t="s">
        <v>1087</v>
      </c>
      <c r="B37" s="54" t="s">
        <v>1088</v>
      </c>
      <c r="C37" s="70" t="s">
        <v>123</v>
      </c>
      <c r="D37" s="70" t="s">
        <v>29</v>
      </c>
      <c r="E37" s="54" t="s">
        <v>1089</v>
      </c>
      <c r="F37" s="70" t="s">
        <v>1075</v>
      </c>
      <c r="G37" s="70" t="s">
        <v>135</v>
      </c>
      <c r="H37" s="72">
        <v>1888.8231760000001</v>
      </c>
      <c r="I37" s="80">
        <v>50140</v>
      </c>
      <c r="J37" s="117" t="s">
        <v>3357</v>
      </c>
      <c r="K37" s="72">
        <v>947.05594029999997</v>
      </c>
      <c r="L37" s="73">
        <v>6.5276687125744937E-5</v>
      </c>
      <c r="M37" s="73">
        <f t="shared" si="0"/>
        <v>5.7075470604285661E-3</v>
      </c>
      <c r="N37" s="73">
        <f>K37/'סכום נכסי הקרן'!$C$41</f>
        <v>1.0219441763131168E-3</v>
      </c>
    </row>
    <row r="38" spans="1:14">
      <c r="A38" s="69" t="s">
        <v>1090</v>
      </c>
      <c r="B38" s="54" t="s">
        <v>1091</v>
      </c>
      <c r="C38" s="70" t="s">
        <v>123</v>
      </c>
      <c r="D38" s="70" t="s">
        <v>29</v>
      </c>
      <c r="E38" s="54" t="s">
        <v>1092</v>
      </c>
      <c r="F38" s="70" t="s">
        <v>129</v>
      </c>
      <c r="G38" s="70" t="s">
        <v>135</v>
      </c>
      <c r="H38" s="72">
        <v>108672.85341599998</v>
      </c>
      <c r="I38" s="80">
        <v>1040</v>
      </c>
      <c r="J38" s="117" t="s">
        <v>3357</v>
      </c>
      <c r="K38" s="72">
        <v>1130.1976756829999</v>
      </c>
      <c r="L38" s="73">
        <v>9.2580928019753313E-5</v>
      </c>
      <c r="M38" s="73">
        <f t="shared" si="0"/>
        <v>6.81127285839559E-3</v>
      </c>
      <c r="N38" s="73">
        <f>K38/'סכום נכסי הקרן'!$C$41</f>
        <v>1.219567803334819E-3</v>
      </c>
    </row>
    <row r="39" spans="1:14">
      <c r="A39" s="69" t="s">
        <v>1093</v>
      </c>
      <c r="B39" s="54" t="s">
        <v>1094</v>
      </c>
      <c r="C39" s="70" t="s">
        <v>123</v>
      </c>
      <c r="D39" s="70" t="s">
        <v>29</v>
      </c>
      <c r="E39" s="54" t="s">
        <v>1095</v>
      </c>
      <c r="F39" s="70" t="s">
        <v>160</v>
      </c>
      <c r="G39" s="70" t="s">
        <v>135</v>
      </c>
      <c r="H39" s="72">
        <v>1582.1017260000001</v>
      </c>
      <c r="I39" s="80">
        <v>72500</v>
      </c>
      <c r="J39" s="117" t="s">
        <v>3357</v>
      </c>
      <c r="K39" s="72">
        <v>1147.0237512799999</v>
      </c>
      <c r="L39" s="73">
        <v>2.4981694442961482E-5</v>
      </c>
      <c r="M39" s="73">
        <f t="shared" si="0"/>
        <v>6.9126772361367663E-3</v>
      </c>
      <c r="N39" s="73">
        <f>K39/'סכום נכסי הקרן'!$C$41</f>
        <v>1.2377243970848263E-3</v>
      </c>
    </row>
    <row r="40" spans="1:14">
      <c r="A40" s="69" t="s">
        <v>1096</v>
      </c>
      <c r="B40" s="54" t="s">
        <v>1097</v>
      </c>
      <c r="C40" s="70" t="s">
        <v>123</v>
      </c>
      <c r="D40" s="70" t="s">
        <v>29</v>
      </c>
      <c r="E40" s="54" t="s">
        <v>332</v>
      </c>
      <c r="F40" s="70" t="s">
        <v>333</v>
      </c>
      <c r="G40" s="70" t="s">
        <v>135</v>
      </c>
      <c r="H40" s="72">
        <v>11063.068514000001</v>
      </c>
      <c r="I40" s="80">
        <v>23780</v>
      </c>
      <c r="J40" s="117" t="s">
        <v>3357</v>
      </c>
      <c r="K40" s="72">
        <v>2630.7976925550001</v>
      </c>
      <c r="L40" s="73">
        <v>9.1224678270701519E-5</v>
      </c>
      <c r="M40" s="73">
        <f t="shared" si="0"/>
        <v>1.5854820183027519E-2</v>
      </c>
      <c r="N40" s="73">
        <f>K40/'סכום נכסי הקרן'!$C$41</f>
        <v>2.8388274298906985E-3</v>
      </c>
    </row>
    <row r="41" spans="1:14">
      <c r="A41" s="69" t="s">
        <v>1098</v>
      </c>
      <c r="B41" s="54" t="s">
        <v>1099</v>
      </c>
      <c r="C41" s="70" t="s">
        <v>123</v>
      </c>
      <c r="D41" s="70" t="s">
        <v>29</v>
      </c>
      <c r="E41" s="54" t="s">
        <v>421</v>
      </c>
      <c r="F41" s="70" t="s">
        <v>304</v>
      </c>
      <c r="G41" s="70" t="s">
        <v>135</v>
      </c>
      <c r="H41" s="72">
        <v>209162.45943700001</v>
      </c>
      <c r="I41" s="80">
        <v>3290</v>
      </c>
      <c r="J41" s="117" t="s">
        <v>3357</v>
      </c>
      <c r="K41" s="72">
        <v>6881.4449154849999</v>
      </c>
      <c r="L41" s="73">
        <v>1.5641036931259017E-4</v>
      </c>
      <c r="M41" s="73">
        <f t="shared" si="0"/>
        <v>4.1471859293164832E-2</v>
      </c>
      <c r="N41" s="73">
        <f>K41/'סכום נכסי הקרן'!$C$41</f>
        <v>7.4255936283676395E-3</v>
      </c>
    </row>
    <row r="42" spans="1:14">
      <c r="A42" s="69" t="s">
        <v>1100</v>
      </c>
      <c r="B42" s="54" t="s">
        <v>1101</v>
      </c>
      <c r="C42" s="70" t="s">
        <v>123</v>
      </c>
      <c r="D42" s="70" t="s">
        <v>29</v>
      </c>
      <c r="E42" s="54" t="s">
        <v>1102</v>
      </c>
      <c r="F42" s="70" t="s">
        <v>1075</v>
      </c>
      <c r="G42" s="70" t="s">
        <v>135</v>
      </c>
      <c r="H42" s="72">
        <v>2308.0435080000002</v>
      </c>
      <c r="I42" s="80">
        <v>25190</v>
      </c>
      <c r="J42" s="117" t="s">
        <v>3357</v>
      </c>
      <c r="K42" s="72">
        <v>581.39615973800005</v>
      </c>
      <c r="L42" s="73">
        <v>5.2143287232954535E-5</v>
      </c>
      <c r="M42" s="73">
        <f t="shared" si="0"/>
        <v>3.5038542088716776E-3</v>
      </c>
      <c r="N42" s="73">
        <f>K42/'סכום נכסי הקרן'!$C$41</f>
        <v>6.2736993063667256E-4</v>
      </c>
    </row>
    <row r="43" spans="1:14">
      <c r="A43" s="69" t="s">
        <v>1103</v>
      </c>
      <c r="B43" s="54" t="s">
        <v>1104</v>
      </c>
      <c r="C43" s="70" t="s">
        <v>123</v>
      </c>
      <c r="D43" s="70" t="s">
        <v>29</v>
      </c>
      <c r="E43" s="54" t="s">
        <v>1105</v>
      </c>
      <c r="F43" s="70" t="s">
        <v>1106</v>
      </c>
      <c r="G43" s="70" t="s">
        <v>135</v>
      </c>
      <c r="H43" s="72">
        <v>20631.904017000001</v>
      </c>
      <c r="I43" s="80">
        <v>6850</v>
      </c>
      <c r="J43" s="117" t="s">
        <v>3357</v>
      </c>
      <c r="K43" s="72">
        <v>1413.2854251389997</v>
      </c>
      <c r="L43" s="73">
        <v>1.7704177771194458E-4</v>
      </c>
      <c r="M43" s="73">
        <f t="shared" si="0"/>
        <v>8.5173353870136061E-3</v>
      </c>
      <c r="N43" s="73">
        <f>K43/'סכום נכסי הקרן'!$C$41</f>
        <v>1.5250406530700773E-3</v>
      </c>
    </row>
    <row r="44" spans="1:14">
      <c r="A44" s="69" t="s">
        <v>1107</v>
      </c>
      <c r="B44" s="54" t="s">
        <v>1108</v>
      </c>
      <c r="C44" s="70" t="s">
        <v>123</v>
      </c>
      <c r="D44" s="70" t="s">
        <v>29</v>
      </c>
      <c r="E44" s="54" t="s">
        <v>1109</v>
      </c>
      <c r="F44" s="70" t="s">
        <v>602</v>
      </c>
      <c r="G44" s="70" t="s">
        <v>135</v>
      </c>
      <c r="H44" s="72">
        <v>128327.436289</v>
      </c>
      <c r="I44" s="80">
        <v>1027</v>
      </c>
      <c r="J44" s="117" t="s">
        <v>3357</v>
      </c>
      <c r="K44" s="72">
        <v>1317.9227706859999</v>
      </c>
      <c r="L44" s="73">
        <v>2.3463052602700843E-4</v>
      </c>
      <c r="M44" s="73">
        <f t="shared" si="0"/>
        <v>7.9426208269365427E-3</v>
      </c>
      <c r="N44" s="73">
        <f>K44/'סכום נכסי הקרן'!$C$41</f>
        <v>1.4221372181102245E-3</v>
      </c>
    </row>
    <row r="45" spans="1:14">
      <c r="A45" s="69" t="s">
        <v>1110</v>
      </c>
      <c r="B45" s="54" t="s">
        <v>1111</v>
      </c>
      <c r="C45" s="70" t="s">
        <v>123</v>
      </c>
      <c r="D45" s="70" t="s">
        <v>29</v>
      </c>
      <c r="E45" s="54" t="s">
        <v>743</v>
      </c>
      <c r="F45" s="70" t="s">
        <v>744</v>
      </c>
      <c r="G45" s="70" t="s">
        <v>135</v>
      </c>
      <c r="H45" s="72">
        <v>87295.737456999996</v>
      </c>
      <c r="I45" s="80">
        <v>2365</v>
      </c>
      <c r="J45" s="117" t="s">
        <v>3357</v>
      </c>
      <c r="K45" s="72">
        <v>2064.5441908580001</v>
      </c>
      <c r="L45" s="73">
        <v>2.4432793743394722E-4</v>
      </c>
      <c r="M45" s="73">
        <f t="shared" si="0"/>
        <v>1.2442225032582325E-2</v>
      </c>
      <c r="N45" s="73">
        <f>K45/'סכום נכסי הקרן'!$C$41</f>
        <v>2.2277975595824569E-3</v>
      </c>
    </row>
    <row r="46" spans="1:14">
      <c r="A46" s="118" t="s">
        <v>3357</v>
      </c>
      <c r="B46" s="117" t="s">
        <v>3357</v>
      </c>
      <c r="C46" s="117" t="s">
        <v>3357</v>
      </c>
      <c r="D46" s="117" t="s">
        <v>3357</v>
      </c>
      <c r="E46" s="117" t="s">
        <v>3357</v>
      </c>
      <c r="F46" s="117" t="s">
        <v>3357</v>
      </c>
      <c r="G46" s="117" t="s">
        <v>3357</v>
      </c>
      <c r="H46" s="117" t="s">
        <v>3357</v>
      </c>
      <c r="I46" s="117" t="s">
        <v>3357</v>
      </c>
      <c r="J46" s="117" t="s">
        <v>3357</v>
      </c>
      <c r="K46" s="117" t="s">
        <v>3357</v>
      </c>
      <c r="L46" s="117" t="s">
        <v>3357</v>
      </c>
      <c r="M46" s="117" t="s">
        <v>3357</v>
      </c>
      <c r="N46" s="117" t="s">
        <v>3357</v>
      </c>
    </row>
    <row r="47" spans="1:14">
      <c r="A47" s="68" t="s">
        <v>1112</v>
      </c>
      <c r="B47" s="116" t="s">
        <v>3357</v>
      </c>
      <c r="C47" s="116" t="s">
        <v>3357</v>
      </c>
      <c r="D47" s="116" t="s">
        <v>3357</v>
      </c>
      <c r="E47" s="116" t="s">
        <v>3357</v>
      </c>
      <c r="F47" s="116" t="s">
        <v>3357</v>
      </c>
      <c r="G47" s="116" t="s">
        <v>3357</v>
      </c>
      <c r="H47" s="116" t="s">
        <v>3357</v>
      </c>
      <c r="I47" s="116" t="s">
        <v>3357</v>
      </c>
      <c r="J47" s="66">
        <v>60.271211834999995</v>
      </c>
      <c r="K47" s="66">
        <v>38900.889785451</v>
      </c>
      <c r="L47" s="116" t="s">
        <v>3357</v>
      </c>
      <c r="M47" s="67">
        <f t="shared" si="0"/>
        <v>0.23444091282788873</v>
      </c>
      <c r="N47" s="67">
        <f>K47/'סכום נכסי הקרן'!$C$41</f>
        <v>4.1976968918063032E-2</v>
      </c>
    </row>
    <row r="48" spans="1:14">
      <c r="A48" s="69" t="s">
        <v>1113</v>
      </c>
      <c r="B48" s="54" t="s">
        <v>1114</v>
      </c>
      <c r="C48" s="70" t="s">
        <v>123</v>
      </c>
      <c r="D48" s="70" t="s">
        <v>29</v>
      </c>
      <c r="E48" s="54" t="s">
        <v>1115</v>
      </c>
      <c r="F48" s="70" t="s">
        <v>602</v>
      </c>
      <c r="G48" s="70" t="s">
        <v>135</v>
      </c>
      <c r="H48" s="72">
        <v>23247.341047000002</v>
      </c>
      <c r="I48" s="80">
        <v>1040</v>
      </c>
      <c r="J48" s="117" t="s">
        <v>3357</v>
      </c>
      <c r="K48" s="72">
        <v>241.77234688799999</v>
      </c>
      <c r="L48" s="73">
        <v>8.4940407751821128E-5</v>
      </c>
      <c r="M48" s="73">
        <f t="shared" si="0"/>
        <v>1.4570702627517429E-3</v>
      </c>
      <c r="N48" s="73">
        <f>K48/'סכום נכסי הקרן'!$C$41</f>
        <v>2.6089044097804732E-4</v>
      </c>
    </row>
    <row r="49" spans="1:14">
      <c r="A49" s="69" t="s">
        <v>1116</v>
      </c>
      <c r="B49" s="54" t="s">
        <v>1117</v>
      </c>
      <c r="C49" s="70" t="s">
        <v>123</v>
      </c>
      <c r="D49" s="70" t="s">
        <v>29</v>
      </c>
      <c r="E49" s="54" t="s">
        <v>747</v>
      </c>
      <c r="F49" s="70" t="s">
        <v>602</v>
      </c>
      <c r="G49" s="70" t="s">
        <v>135</v>
      </c>
      <c r="H49" s="72">
        <v>47269.909529999997</v>
      </c>
      <c r="I49" s="80">
        <v>1488</v>
      </c>
      <c r="J49" s="117" t="s">
        <v>3357</v>
      </c>
      <c r="K49" s="72">
        <v>703.37625381300006</v>
      </c>
      <c r="L49" s="73">
        <v>2.2404722859209464E-4</v>
      </c>
      <c r="M49" s="73">
        <f t="shared" si="0"/>
        <v>4.2389819851126756E-3</v>
      </c>
      <c r="N49" s="73">
        <f>K49/'סכום נכסי הקרן'!$C$41</f>
        <v>7.5899557328517827E-4</v>
      </c>
    </row>
    <row r="50" spans="1:14">
      <c r="A50" s="69" t="s">
        <v>1118</v>
      </c>
      <c r="B50" s="54" t="s">
        <v>1119</v>
      </c>
      <c r="C50" s="70" t="s">
        <v>123</v>
      </c>
      <c r="D50" s="70" t="s">
        <v>29</v>
      </c>
      <c r="E50" s="54" t="s">
        <v>1120</v>
      </c>
      <c r="F50" s="70" t="s">
        <v>376</v>
      </c>
      <c r="G50" s="70" t="s">
        <v>135</v>
      </c>
      <c r="H50" s="72">
        <v>1889.0826629999999</v>
      </c>
      <c r="I50" s="80">
        <v>9747</v>
      </c>
      <c r="J50" s="117" t="s">
        <v>3357</v>
      </c>
      <c r="K50" s="72">
        <v>184.12888716700004</v>
      </c>
      <c r="L50" s="73">
        <v>1.2863933546560668E-4</v>
      </c>
      <c r="M50" s="73">
        <f t="shared" si="0"/>
        <v>1.1096749874744377E-3</v>
      </c>
      <c r="N50" s="73">
        <f>K50/'סכום נכסי הקרן'!$C$41</f>
        <v>1.9868883761156076E-4</v>
      </c>
    </row>
    <row r="51" spans="1:14">
      <c r="A51" s="69" t="s">
        <v>1121</v>
      </c>
      <c r="B51" s="54" t="s">
        <v>1122</v>
      </c>
      <c r="C51" s="70" t="s">
        <v>123</v>
      </c>
      <c r="D51" s="70" t="s">
        <v>29</v>
      </c>
      <c r="E51" s="54" t="s">
        <v>1123</v>
      </c>
      <c r="F51" s="70" t="s">
        <v>744</v>
      </c>
      <c r="G51" s="70" t="s">
        <v>135</v>
      </c>
      <c r="H51" s="72">
        <v>49449.31244899999</v>
      </c>
      <c r="I51" s="80">
        <v>1064</v>
      </c>
      <c r="J51" s="117" t="s">
        <v>3357</v>
      </c>
      <c r="K51" s="72">
        <v>526.14068445700002</v>
      </c>
      <c r="L51" s="73">
        <v>3.9527821693616201E-4</v>
      </c>
      <c r="M51" s="73">
        <f t="shared" si="0"/>
        <v>3.170850410370869E-3</v>
      </c>
      <c r="N51" s="73">
        <f>K51/'סכום נכסי הקרן'!$C$41</f>
        <v>5.6774514104404941E-4</v>
      </c>
    </row>
    <row r="52" spans="1:14">
      <c r="A52" s="69" t="s">
        <v>1124</v>
      </c>
      <c r="B52" s="54" t="s">
        <v>1125</v>
      </c>
      <c r="C52" s="70" t="s">
        <v>123</v>
      </c>
      <c r="D52" s="70" t="s">
        <v>29</v>
      </c>
      <c r="E52" s="54" t="s">
        <v>1126</v>
      </c>
      <c r="F52" s="70" t="s">
        <v>618</v>
      </c>
      <c r="G52" s="70" t="s">
        <v>135</v>
      </c>
      <c r="H52" s="72">
        <v>1139.1308879999999</v>
      </c>
      <c r="I52" s="80">
        <v>6944</v>
      </c>
      <c r="J52" s="117" t="s">
        <v>3357</v>
      </c>
      <c r="K52" s="72">
        <v>79.101248847999997</v>
      </c>
      <c r="L52" s="73">
        <v>6.5929183177453903E-5</v>
      </c>
      <c r="M52" s="73">
        <f t="shared" si="0"/>
        <v>4.7671323427380324E-4</v>
      </c>
      <c r="N52" s="73">
        <f>K52/'סכום נכסי הקרן'!$C$41</f>
        <v>8.5356162354782749E-5</v>
      </c>
    </row>
    <row r="53" spans="1:14">
      <c r="A53" s="69" t="s">
        <v>1127</v>
      </c>
      <c r="B53" s="54" t="s">
        <v>1128</v>
      </c>
      <c r="C53" s="70" t="s">
        <v>123</v>
      </c>
      <c r="D53" s="70" t="s">
        <v>29</v>
      </c>
      <c r="E53" s="54" t="s">
        <v>1129</v>
      </c>
      <c r="F53" s="70" t="s">
        <v>333</v>
      </c>
      <c r="G53" s="70" t="s">
        <v>135</v>
      </c>
      <c r="H53" s="72">
        <v>15470.483225</v>
      </c>
      <c r="I53" s="80">
        <v>3024</v>
      </c>
      <c r="J53" s="117" t="s">
        <v>3357</v>
      </c>
      <c r="K53" s="72">
        <v>467.827412735</v>
      </c>
      <c r="L53" s="73">
        <v>8.6079848851622741E-5</v>
      </c>
      <c r="M53" s="73">
        <f t="shared" si="0"/>
        <v>2.8194184321337188E-3</v>
      </c>
      <c r="N53" s="73">
        <f>K53/'סכום נכסי הקרן'!$C$41</f>
        <v>5.0482076044285182E-4</v>
      </c>
    </row>
    <row r="54" spans="1:14">
      <c r="A54" s="69" t="s">
        <v>1130</v>
      </c>
      <c r="B54" s="54" t="s">
        <v>1131</v>
      </c>
      <c r="C54" s="70" t="s">
        <v>123</v>
      </c>
      <c r="D54" s="70" t="s">
        <v>29</v>
      </c>
      <c r="E54" s="54" t="s">
        <v>1132</v>
      </c>
      <c r="F54" s="70" t="s">
        <v>132</v>
      </c>
      <c r="G54" s="70" t="s">
        <v>135</v>
      </c>
      <c r="H54" s="72">
        <v>7429.3449620000001</v>
      </c>
      <c r="I54" s="80">
        <v>509.6</v>
      </c>
      <c r="J54" s="117" t="s">
        <v>3357</v>
      </c>
      <c r="K54" s="72">
        <v>37.859941925999998</v>
      </c>
      <c r="L54" s="73">
        <v>3.7605190368638777E-5</v>
      </c>
      <c r="M54" s="73">
        <f t="shared" si="0"/>
        <v>2.2816751477139488E-4</v>
      </c>
      <c r="N54" s="73">
        <f>K54/'סכום נכסי הקרן'!$C$41</f>
        <v>4.0853708340156112E-5</v>
      </c>
    </row>
    <row r="55" spans="1:14">
      <c r="A55" s="69" t="s">
        <v>1133</v>
      </c>
      <c r="B55" s="54" t="s">
        <v>1134</v>
      </c>
      <c r="C55" s="70" t="s">
        <v>123</v>
      </c>
      <c r="D55" s="70" t="s">
        <v>29</v>
      </c>
      <c r="E55" s="54" t="s">
        <v>1135</v>
      </c>
      <c r="F55" s="70" t="s">
        <v>589</v>
      </c>
      <c r="G55" s="70" t="s">
        <v>135</v>
      </c>
      <c r="H55" s="72">
        <v>3749.1546409999996</v>
      </c>
      <c r="I55" s="80">
        <v>4150</v>
      </c>
      <c r="J55" s="117" t="s">
        <v>3357</v>
      </c>
      <c r="K55" s="72">
        <v>155.589917622</v>
      </c>
      <c r="L55" s="73">
        <v>6.6036630993385095E-5</v>
      </c>
      <c r="M55" s="73">
        <f t="shared" si="0"/>
        <v>9.3768143904410174E-4</v>
      </c>
      <c r="N55" s="73">
        <f>K55/'סכום נכסי הקרן'!$C$41</f>
        <v>1.6789315545233003E-4</v>
      </c>
    </row>
    <row r="56" spans="1:14">
      <c r="A56" s="69" t="s">
        <v>1136</v>
      </c>
      <c r="B56" s="54" t="s">
        <v>1137</v>
      </c>
      <c r="C56" s="70" t="s">
        <v>123</v>
      </c>
      <c r="D56" s="70" t="s">
        <v>29</v>
      </c>
      <c r="E56" s="54" t="s">
        <v>1138</v>
      </c>
      <c r="F56" s="70" t="s">
        <v>1139</v>
      </c>
      <c r="G56" s="70" t="s">
        <v>135</v>
      </c>
      <c r="H56" s="72">
        <v>7043.6022030000004</v>
      </c>
      <c r="I56" s="80">
        <v>7405</v>
      </c>
      <c r="J56" s="117" t="s">
        <v>3357</v>
      </c>
      <c r="K56" s="72">
        <v>521.57874314399999</v>
      </c>
      <c r="L56" s="73">
        <v>3.0330787035362424E-4</v>
      </c>
      <c r="M56" s="73">
        <f t="shared" si="0"/>
        <v>3.1433573198121289E-3</v>
      </c>
      <c r="N56" s="73">
        <f>K56/'סכום נכסי הקרן'!$C$41</f>
        <v>5.6282246524516708E-4</v>
      </c>
    </row>
    <row r="57" spans="1:14">
      <c r="A57" s="69" t="s">
        <v>1140</v>
      </c>
      <c r="B57" s="54" t="s">
        <v>1141</v>
      </c>
      <c r="C57" s="70" t="s">
        <v>123</v>
      </c>
      <c r="D57" s="70" t="s">
        <v>29</v>
      </c>
      <c r="E57" s="54" t="s">
        <v>1142</v>
      </c>
      <c r="F57" s="70" t="s">
        <v>602</v>
      </c>
      <c r="G57" s="70" t="s">
        <v>135</v>
      </c>
      <c r="H57" s="72">
        <v>4551.4635479999997</v>
      </c>
      <c r="I57" s="80">
        <v>19150</v>
      </c>
      <c r="J57" s="117" t="s">
        <v>3357</v>
      </c>
      <c r="K57" s="72">
        <v>871.60526944800006</v>
      </c>
      <c r="L57" s="73">
        <v>3.5998343722831966E-4</v>
      </c>
      <c r="M57" s="73">
        <f t="shared" si="0"/>
        <v>5.2528344755602618E-3</v>
      </c>
      <c r="N57" s="73">
        <f>K57/'סכום נכסי הקרן'!$C$41</f>
        <v>9.4052726059038329E-4</v>
      </c>
    </row>
    <row r="58" spans="1:14">
      <c r="A58" s="69" t="s">
        <v>1143</v>
      </c>
      <c r="B58" s="54" t="s">
        <v>1144</v>
      </c>
      <c r="C58" s="70" t="s">
        <v>123</v>
      </c>
      <c r="D58" s="70" t="s">
        <v>29</v>
      </c>
      <c r="E58" s="54" t="s">
        <v>1145</v>
      </c>
      <c r="F58" s="70" t="s">
        <v>539</v>
      </c>
      <c r="G58" s="70" t="s">
        <v>135</v>
      </c>
      <c r="H58" s="72">
        <v>3532.9589460000002</v>
      </c>
      <c r="I58" s="80">
        <v>11060</v>
      </c>
      <c r="J58" s="117" t="s">
        <v>3357</v>
      </c>
      <c r="K58" s="72">
        <v>390.74525941900004</v>
      </c>
      <c r="L58" s="73">
        <v>9.7243548154158109E-5</v>
      </c>
      <c r="M58" s="73">
        <f t="shared" si="0"/>
        <v>2.354873521058164E-3</v>
      </c>
      <c r="N58" s="73">
        <f>K58/'סכום נכסי הקרן'!$C$41</f>
        <v>4.2164335314629051E-4</v>
      </c>
    </row>
    <row r="59" spans="1:14">
      <c r="A59" s="69" t="s">
        <v>1146</v>
      </c>
      <c r="B59" s="54" t="s">
        <v>1147</v>
      </c>
      <c r="C59" s="70" t="s">
        <v>123</v>
      </c>
      <c r="D59" s="70" t="s">
        <v>29</v>
      </c>
      <c r="E59" s="54" t="s">
        <v>779</v>
      </c>
      <c r="F59" s="70" t="s">
        <v>602</v>
      </c>
      <c r="G59" s="70" t="s">
        <v>135</v>
      </c>
      <c r="H59" s="72">
        <v>2287.4328</v>
      </c>
      <c r="I59" s="80">
        <v>3946</v>
      </c>
      <c r="J59" s="117" t="s">
        <v>3357</v>
      </c>
      <c r="K59" s="72">
        <v>90.262098270999999</v>
      </c>
      <c r="L59" s="73">
        <v>3.7438181608715272E-5</v>
      </c>
      <c r="M59" s="73">
        <f t="shared" si="0"/>
        <v>5.4397544192750407E-4</v>
      </c>
      <c r="N59" s="73">
        <f>K59/'סכום נכסי הקרן'!$C$41</f>
        <v>9.739955344203937E-5</v>
      </c>
    </row>
    <row r="60" spans="1:14">
      <c r="A60" s="69" t="s">
        <v>1148</v>
      </c>
      <c r="B60" s="54" t="s">
        <v>1149</v>
      </c>
      <c r="C60" s="70" t="s">
        <v>123</v>
      </c>
      <c r="D60" s="70" t="s">
        <v>29</v>
      </c>
      <c r="E60" s="54" t="s">
        <v>1150</v>
      </c>
      <c r="F60" s="70" t="s">
        <v>1151</v>
      </c>
      <c r="G60" s="70" t="s">
        <v>135</v>
      </c>
      <c r="H60" s="72">
        <v>8157.3848850000013</v>
      </c>
      <c r="I60" s="80">
        <v>5575</v>
      </c>
      <c r="J60" s="117" t="s">
        <v>3357</v>
      </c>
      <c r="K60" s="72">
        <v>454.774207327</v>
      </c>
      <c r="L60" s="73">
        <v>3.2984815024450557E-4</v>
      </c>
      <c r="M60" s="73">
        <f t="shared" si="0"/>
        <v>2.7407517124761658E-3</v>
      </c>
      <c r="N60" s="73">
        <f>K60/'סכום נכסי הקרן'!$C$41</f>
        <v>4.9073537574561958E-4</v>
      </c>
    </row>
    <row r="61" spans="1:14">
      <c r="A61" s="69" t="s">
        <v>1152</v>
      </c>
      <c r="B61" s="54" t="s">
        <v>1153</v>
      </c>
      <c r="C61" s="70" t="s">
        <v>123</v>
      </c>
      <c r="D61" s="70" t="s">
        <v>29</v>
      </c>
      <c r="E61" s="54" t="s">
        <v>1154</v>
      </c>
      <c r="F61" s="70" t="s">
        <v>316</v>
      </c>
      <c r="G61" s="70" t="s">
        <v>135</v>
      </c>
      <c r="H61" s="72">
        <v>3659.0272739999996</v>
      </c>
      <c r="I61" s="80">
        <v>8280</v>
      </c>
      <c r="J61" s="117" t="s">
        <v>3357</v>
      </c>
      <c r="K61" s="72">
        <v>302.96745831800001</v>
      </c>
      <c r="L61" s="73">
        <v>2.9286713943933685E-4</v>
      </c>
      <c r="M61" s="73">
        <f t="shared" si="0"/>
        <v>1.8258699962123189E-3</v>
      </c>
      <c r="N61" s="73">
        <f>K61/'סכום נכסי הקרן'!$C$41</f>
        <v>3.2692454211563225E-4</v>
      </c>
    </row>
    <row r="62" spans="1:14">
      <c r="A62" s="69" t="s">
        <v>1155</v>
      </c>
      <c r="B62" s="54" t="s">
        <v>1156</v>
      </c>
      <c r="C62" s="70" t="s">
        <v>123</v>
      </c>
      <c r="D62" s="70" t="s">
        <v>29</v>
      </c>
      <c r="E62" s="54" t="s">
        <v>1157</v>
      </c>
      <c r="F62" s="70" t="s">
        <v>316</v>
      </c>
      <c r="G62" s="70" t="s">
        <v>135</v>
      </c>
      <c r="H62" s="72">
        <v>341786.21908800001</v>
      </c>
      <c r="I62" s="80">
        <v>124</v>
      </c>
      <c r="J62" s="117" t="s">
        <v>3357</v>
      </c>
      <c r="K62" s="72">
        <v>423.814911655</v>
      </c>
      <c r="L62" s="73">
        <v>1.0863683953168814E-4</v>
      </c>
      <c r="M62" s="73">
        <f t="shared" si="0"/>
        <v>2.5541717761846639E-3</v>
      </c>
      <c r="N62" s="73">
        <f>K62/'סכום נכסי הקרן'!$C$41</f>
        <v>4.5732798071388152E-4</v>
      </c>
    </row>
    <row r="63" spans="1:14">
      <c r="A63" s="69" t="s">
        <v>1158</v>
      </c>
      <c r="B63" s="54" t="s">
        <v>1159</v>
      </c>
      <c r="C63" s="70" t="s">
        <v>123</v>
      </c>
      <c r="D63" s="70" t="s">
        <v>29</v>
      </c>
      <c r="E63" s="54" t="s">
        <v>608</v>
      </c>
      <c r="F63" s="70" t="s">
        <v>589</v>
      </c>
      <c r="G63" s="70" t="s">
        <v>135</v>
      </c>
      <c r="H63" s="72">
        <v>65706.335164999997</v>
      </c>
      <c r="I63" s="80">
        <v>1210</v>
      </c>
      <c r="J63" s="117" t="s">
        <v>3357</v>
      </c>
      <c r="K63" s="72">
        <v>795.04665549100014</v>
      </c>
      <c r="L63" s="73">
        <v>3.5297335079836808E-4</v>
      </c>
      <c r="M63" s="73">
        <f t="shared" si="0"/>
        <v>4.7914447376928839E-3</v>
      </c>
      <c r="N63" s="73">
        <f>K63/'סכום נכסי הקרן'!$C$41</f>
        <v>8.5791479141018217E-4</v>
      </c>
    </row>
    <row r="64" spans="1:14">
      <c r="A64" s="69" t="s">
        <v>1160</v>
      </c>
      <c r="B64" s="54" t="s">
        <v>1161</v>
      </c>
      <c r="C64" s="70" t="s">
        <v>123</v>
      </c>
      <c r="D64" s="70" t="s">
        <v>29</v>
      </c>
      <c r="E64" s="54" t="s">
        <v>1162</v>
      </c>
      <c r="F64" s="70" t="s">
        <v>653</v>
      </c>
      <c r="G64" s="70" t="s">
        <v>135</v>
      </c>
      <c r="H64" s="72">
        <v>33346.832978999999</v>
      </c>
      <c r="I64" s="80">
        <v>865.1</v>
      </c>
      <c r="J64" s="117" t="s">
        <v>3357</v>
      </c>
      <c r="K64" s="72">
        <v>288.48345210000002</v>
      </c>
      <c r="L64" s="73">
        <v>1.8763389057301218E-4</v>
      </c>
      <c r="M64" s="73">
        <f t="shared" si="0"/>
        <v>1.7385803825844396E-3</v>
      </c>
      <c r="N64" s="73">
        <f>K64/'סכום נכסי הקרן'!$C$41</f>
        <v>3.1129521635534055E-4</v>
      </c>
    </row>
    <row r="65" spans="1:14">
      <c r="A65" s="69" t="s">
        <v>1163</v>
      </c>
      <c r="B65" s="54" t="s">
        <v>1164</v>
      </c>
      <c r="C65" s="70" t="s">
        <v>123</v>
      </c>
      <c r="D65" s="70" t="s">
        <v>29</v>
      </c>
      <c r="E65" s="54" t="s">
        <v>1165</v>
      </c>
      <c r="F65" s="70" t="s">
        <v>156</v>
      </c>
      <c r="G65" s="70" t="s">
        <v>135</v>
      </c>
      <c r="H65" s="72">
        <v>3348.2985990000002</v>
      </c>
      <c r="I65" s="80">
        <v>16440</v>
      </c>
      <c r="J65" s="117" t="s">
        <v>3357</v>
      </c>
      <c r="K65" s="72">
        <v>550.46028961800005</v>
      </c>
      <c r="L65" s="73">
        <v>1.3016979730544559E-4</v>
      </c>
      <c r="M65" s="73">
        <f t="shared" si="0"/>
        <v>3.3174154494998984E-3</v>
      </c>
      <c r="N65" s="73">
        <f>K65/'סכום נכסי הקרן'!$C$41</f>
        <v>5.9398781352720353E-4</v>
      </c>
    </row>
    <row r="66" spans="1:14">
      <c r="A66" s="69" t="s">
        <v>1166</v>
      </c>
      <c r="B66" s="54" t="s">
        <v>1167</v>
      </c>
      <c r="C66" s="70" t="s">
        <v>123</v>
      </c>
      <c r="D66" s="70" t="s">
        <v>29</v>
      </c>
      <c r="E66" s="54" t="s">
        <v>722</v>
      </c>
      <c r="F66" s="70" t="s">
        <v>602</v>
      </c>
      <c r="G66" s="70" t="s">
        <v>135</v>
      </c>
      <c r="H66" s="72">
        <v>3541.3238169999995</v>
      </c>
      <c r="I66" s="80">
        <v>26000</v>
      </c>
      <c r="J66" s="117" t="s">
        <v>3357</v>
      </c>
      <c r="K66" s="72">
        <v>920.74419240799989</v>
      </c>
      <c r="L66" s="73">
        <v>1.8929592880985761E-4</v>
      </c>
      <c r="M66" s="73">
        <f t="shared" si="0"/>
        <v>5.5489761324133196E-3</v>
      </c>
      <c r="N66" s="73">
        <f>K66/'סכום נכסי הקרן'!$C$41</f>
        <v>9.9355183285943362E-4</v>
      </c>
    </row>
    <row r="67" spans="1:14">
      <c r="A67" s="69" t="s">
        <v>1168</v>
      </c>
      <c r="B67" s="54" t="s">
        <v>1169</v>
      </c>
      <c r="C67" s="70" t="s">
        <v>123</v>
      </c>
      <c r="D67" s="70" t="s">
        <v>29</v>
      </c>
      <c r="E67" s="54" t="s">
        <v>1170</v>
      </c>
      <c r="F67" s="70" t="s">
        <v>131</v>
      </c>
      <c r="G67" s="70" t="s">
        <v>135</v>
      </c>
      <c r="H67" s="72">
        <v>2059.5361899999998</v>
      </c>
      <c r="I67" s="80">
        <v>30260</v>
      </c>
      <c r="J67" s="117" t="s">
        <v>3357</v>
      </c>
      <c r="K67" s="72">
        <v>623.21565101300007</v>
      </c>
      <c r="L67" s="73">
        <v>3.525199021759484E-4</v>
      </c>
      <c r="M67" s="73">
        <f t="shared" si="0"/>
        <v>3.7558844262415569E-3</v>
      </c>
      <c r="N67" s="73">
        <f>K67/'סכום נכסי הקרן'!$C$41</f>
        <v>6.7249628880230062E-4</v>
      </c>
    </row>
    <row r="68" spans="1:14">
      <c r="A68" s="69" t="s">
        <v>1171</v>
      </c>
      <c r="B68" s="54" t="s">
        <v>1172</v>
      </c>
      <c r="C68" s="70" t="s">
        <v>123</v>
      </c>
      <c r="D68" s="70" t="s">
        <v>29</v>
      </c>
      <c r="E68" s="54" t="s">
        <v>1173</v>
      </c>
      <c r="F68" s="70" t="s">
        <v>602</v>
      </c>
      <c r="G68" s="70" t="s">
        <v>135</v>
      </c>
      <c r="H68" s="72">
        <v>2759.7590700000001</v>
      </c>
      <c r="I68" s="80">
        <v>10140</v>
      </c>
      <c r="J68" s="72">
        <v>3.5278000040000004</v>
      </c>
      <c r="K68" s="72">
        <v>283.36736967799999</v>
      </c>
      <c r="L68" s="73">
        <v>8.819500076682022E-5</v>
      </c>
      <c r="M68" s="73">
        <f t="shared" si="0"/>
        <v>1.707747693673427E-3</v>
      </c>
      <c r="N68" s="73">
        <f>K68/'סכום נכסי הקרן'!$C$41</f>
        <v>3.0577458086358214E-4</v>
      </c>
    </row>
    <row r="69" spans="1:14">
      <c r="A69" s="69" t="s">
        <v>1174</v>
      </c>
      <c r="B69" s="54" t="s">
        <v>1175</v>
      </c>
      <c r="C69" s="70" t="s">
        <v>123</v>
      </c>
      <c r="D69" s="70" t="s">
        <v>29</v>
      </c>
      <c r="E69" s="54" t="s">
        <v>611</v>
      </c>
      <c r="F69" s="70" t="s">
        <v>333</v>
      </c>
      <c r="G69" s="70" t="s">
        <v>135</v>
      </c>
      <c r="H69" s="72">
        <v>4013.2645630000002</v>
      </c>
      <c r="I69" s="80">
        <v>3447</v>
      </c>
      <c r="J69" s="117" t="s">
        <v>3357</v>
      </c>
      <c r="K69" s="72">
        <v>138.33722949</v>
      </c>
      <c r="L69" s="73">
        <v>1.0887933310772136E-4</v>
      </c>
      <c r="M69" s="73">
        <f t="shared" si="0"/>
        <v>8.3370602931160504E-4</v>
      </c>
      <c r="N69" s="73">
        <f>K69/'סכום נכסי הקרן'!$C$41</f>
        <v>1.4927621487682532E-4</v>
      </c>
    </row>
    <row r="70" spans="1:14">
      <c r="A70" s="69" t="s">
        <v>1176</v>
      </c>
      <c r="B70" s="54" t="s">
        <v>1177</v>
      </c>
      <c r="C70" s="70" t="s">
        <v>123</v>
      </c>
      <c r="D70" s="70" t="s">
        <v>29</v>
      </c>
      <c r="E70" s="54" t="s">
        <v>1178</v>
      </c>
      <c r="F70" s="70" t="s">
        <v>1179</v>
      </c>
      <c r="G70" s="70" t="s">
        <v>135</v>
      </c>
      <c r="H70" s="72">
        <v>31182.056138</v>
      </c>
      <c r="I70" s="80">
        <v>4651</v>
      </c>
      <c r="J70" s="117" t="s">
        <v>3357</v>
      </c>
      <c r="K70" s="72">
        <v>1450.2774309930001</v>
      </c>
      <c r="L70" s="73">
        <v>4.3599236375752536E-4</v>
      </c>
      <c r="M70" s="73">
        <f t="shared" si="0"/>
        <v>8.7402721801712255E-3</v>
      </c>
      <c r="N70" s="73">
        <f>K70/'סכום נכסי הקרן'!$C$41</f>
        <v>1.5649577934880564E-3</v>
      </c>
    </row>
    <row r="71" spans="1:14">
      <c r="A71" s="69" t="s">
        <v>1180</v>
      </c>
      <c r="B71" s="54" t="s">
        <v>1181</v>
      </c>
      <c r="C71" s="70" t="s">
        <v>123</v>
      </c>
      <c r="D71" s="70" t="s">
        <v>29</v>
      </c>
      <c r="E71" s="54" t="s">
        <v>1182</v>
      </c>
      <c r="F71" s="70" t="s">
        <v>158</v>
      </c>
      <c r="G71" s="70" t="s">
        <v>135</v>
      </c>
      <c r="H71" s="72">
        <v>14754.376012999999</v>
      </c>
      <c r="I71" s="80">
        <v>1990</v>
      </c>
      <c r="J71" s="117" t="s">
        <v>3357</v>
      </c>
      <c r="K71" s="72">
        <v>293.61208266199998</v>
      </c>
      <c r="L71" s="73">
        <v>1.0163844249704009E-4</v>
      </c>
      <c r="M71" s="73">
        <f t="shared" si="0"/>
        <v>1.7694886943773994E-3</v>
      </c>
      <c r="N71" s="73">
        <f>K71/'סכום נכסי הקרן'!$C$41</f>
        <v>3.1682939222845433E-4</v>
      </c>
    </row>
    <row r="72" spans="1:14">
      <c r="A72" s="69" t="s">
        <v>1183</v>
      </c>
      <c r="B72" s="54" t="s">
        <v>1184</v>
      </c>
      <c r="C72" s="70" t="s">
        <v>123</v>
      </c>
      <c r="D72" s="70" t="s">
        <v>29</v>
      </c>
      <c r="E72" s="54" t="s">
        <v>1185</v>
      </c>
      <c r="F72" s="70" t="s">
        <v>1179</v>
      </c>
      <c r="G72" s="70" t="s">
        <v>135</v>
      </c>
      <c r="H72" s="72">
        <v>7459.245316999999</v>
      </c>
      <c r="I72" s="80">
        <v>19210</v>
      </c>
      <c r="J72" s="117" t="s">
        <v>3357</v>
      </c>
      <c r="K72" s="72">
        <v>1432.9210254750001</v>
      </c>
      <c r="L72" s="73">
        <v>3.2526709886508231E-4</v>
      </c>
      <c r="M72" s="73">
        <f t="shared" si="0"/>
        <v>8.6356717050794507E-3</v>
      </c>
      <c r="N72" s="73">
        <f>K72/'סכום נכסי הקרן'!$C$41</f>
        <v>1.5462289340975222E-3</v>
      </c>
    </row>
    <row r="73" spans="1:14">
      <c r="A73" s="69" t="s">
        <v>1186</v>
      </c>
      <c r="B73" s="54" t="s">
        <v>1187</v>
      </c>
      <c r="C73" s="70" t="s">
        <v>123</v>
      </c>
      <c r="D73" s="70" t="s">
        <v>29</v>
      </c>
      <c r="E73" s="54" t="s">
        <v>1188</v>
      </c>
      <c r="F73" s="70" t="s">
        <v>1139</v>
      </c>
      <c r="G73" s="70" t="s">
        <v>135</v>
      </c>
      <c r="H73" s="72">
        <v>3805.967541</v>
      </c>
      <c r="I73" s="80">
        <v>15690</v>
      </c>
      <c r="J73" s="117" t="s">
        <v>3357</v>
      </c>
      <c r="K73" s="72">
        <v>597.15630719800004</v>
      </c>
      <c r="L73" s="73">
        <v>2.6270046376759577E-4</v>
      </c>
      <c r="M73" s="73">
        <f t="shared" si="0"/>
        <v>3.5988346418952535E-3</v>
      </c>
      <c r="N73" s="73">
        <f>K73/'סכום נכסי הקרן'!$C$41</f>
        <v>6.4437630822138103E-4</v>
      </c>
    </row>
    <row r="74" spans="1:14">
      <c r="A74" s="69" t="s">
        <v>1189</v>
      </c>
      <c r="B74" s="54" t="s">
        <v>1190</v>
      </c>
      <c r="C74" s="70" t="s">
        <v>123</v>
      </c>
      <c r="D74" s="70" t="s">
        <v>29</v>
      </c>
      <c r="E74" s="54" t="s">
        <v>1191</v>
      </c>
      <c r="F74" s="70" t="s">
        <v>132</v>
      </c>
      <c r="G74" s="70" t="s">
        <v>135</v>
      </c>
      <c r="H74" s="72">
        <v>14701.275116999999</v>
      </c>
      <c r="I74" s="80">
        <v>1320</v>
      </c>
      <c r="J74" s="117" t="s">
        <v>3357</v>
      </c>
      <c r="K74" s="72">
        <v>194.05683153699999</v>
      </c>
      <c r="L74" s="73">
        <v>7.3381598249153119E-5</v>
      </c>
      <c r="M74" s="73">
        <f t="shared" ref="M74:M137" si="1">IFERROR(K74/$K$9,0)</f>
        <v>1.169506943849836E-3</v>
      </c>
      <c r="N74" s="73">
        <f>K74/'סכום נכסי הקרן'!$C$41</f>
        <v>2.0940183195534591E-4</v>
      </c>
    </row>
    <row r="75" spans="1:14">
      <c r="A75" s="69" t="s">
        <v>1192</v>
      </c>
      <c r="B75" s="54" t="s">
        <v>1193</v>
      </c>
      <c r="C75" s="70" t="s">
        <v>123</v>
      </c>
      <c r="D75" s="70" t="s">
        <v>29</v>
      </c>
      <c r="E75" s="54" t="s">
        <v>1194</v>
      </c>
      <c r="F75" s="70" t="s">
        <v>602</v>
      </c>
      <c r="G75" s="70" t="s">
        <v>135</v>
      </c>
      <c r="H75" s="72">
        <v>55744.764459999999</v>
      </c>
      <c r="I75" s="80">
        <v>1082</v>
      </c>
      <c r="J75" s="117" t="s">
        <v>3357</v>
      </c>
      <c r="K75" s="72">
        <v>603.15835146200004</v>
      </c>
      <c r="L75" s="73">
        <v>1.7281681446599506E-4</v>
      </c>
      <c r="M75" s="73">
        <f t="shared" si="1"/>
        <v>3.6350066869010678E-3</v>
      </c>
      <c r="N75" s="73">
        <f>K75/'סכום נכסי הקרן'!$C$41</f>
        <v>6.5085296278903561E-4</v>
      </c>
    </row>
    <row r="76" spans="1:14">
      <c r="A76" s="69" t="s">
        <v>1195</v>
      </c>
      <c r="B76" s="54" t="s">
        <v>1196</v>
      </c>
      <c r="C76" s="70" t="s">
        <v>123</v>
      </c>
      <c r="D76" s="70" t="s">
        <v>29</v>
      </c>
      <c r="E76" s="54" t="s">
        <v>1197</v>
      </c>
      <c r="F76" s="70" t="s">
        <v>129</v>
      </c>
      <c r="G76" s="70" t="s">
        <v>135</v>
      </c>
      <c r="H76" s="72">
        <v>1129434.6666900001</v>
      </c>
      <c r="I76" s="80">
        <v>150.69999999999999</v>
      </c>
      <c r="J76" s="117" t="s">
        <v>3357</v>
      </c>
      <c r="K76" s="72">
        <v>1702.058042702</v>
      </c>
      <c r="L76" s="73">
        <v>4.3599822504139291E-4</v>
      </c>
      <c r="M76" s="73">
        <f t="shared" si="1"/>
        <v>1.025765846020173E-2</v>
      </c>
      <c r="N76" s="73">
        <f>K76/'סכום נכסי הקרן'!$C$41</f>
        <v>1.8366479005825322E-3</v>
      </c>
    </row>
    <row r="77" spans="1:14">
      <c r="A77" s="69" t="s">
        <v>1198</v>
      </c>
      <c r="B77" s="54" t="s">
        <v>1199</v>
      </c>
      <c r="C77" s="70" t="s">
        <v>123</v>
      </c>
      <c r="D77" s="70" t="s">
        <v>29</v>
      </c>
      <c r="E77" s="54" t="s">
        <v>379</v>
      </c>
      <c r="F77" s="70" t="s">
        <v>333</v>
      </c>
      <c r="G77" s="70" t="s">
        <v>135</v>
      </c>
      <c r="H77" s="72">
        <v>810.34930699999995</v>
      </c>
      <c r="I77" s="80">
        <v>76070</v>
      </c>
      <c r="J77" s="117" t="s">
        <v>3357</v>
      </c>
      <c r="K77" s="72">
        <v>616.43271792900009</v>
      </c>
      <c r="L77" s="73">
        <v>1.5462615814681245E-4</v>
      </c>
      <c r="M77" s="73">
        <f t="shared" si="1"/>
        <v>3.7150062604043793E-3</v>
      </c>
      <c r="N77" s="73">
        <f>K77/'סכום נכסי הקרן'!$C$41</f>
        <v>6.6517699680639216E-4</v>
      </c>
    </row>
    <row r="78" spans="1:14">
      <c r="A78" s="69" t="s">
        <v>1200</v>
      </c>
      <c r="B78" s="54" t="s">
        <v>1201</v>
      </c>
      <c r="C78" s="70" t="s">
        <v>123</v>
      </c>
      <c r="D78" s="70" t="s">
        <v>29</v>
      </c>
      <c r="E78" s="54" t="s">
        <v>687</v>
      </c>
      <c r="F78" s="70" t="s">
        <v>376</v>
      </c>
      <c r="G78" s="70" t="s">
        <v>135</v>
      </c>
      <c r="H78" s="72">
        <v>10253.390093</v>
      </c>
      <c r="I78" s="80">
        <v>5850</v>
      </c>
      <c r="J78" s="117" t="s">
        <v>3357</v>
      </c>
      <c r="K78" s="72">
        <v>599.82332041399991</v>
      </c>
      <c r="L78" s="73">
        <v>1.2973824849703015E-4</v>
      </c>
      <c r="M78" s="73">
        <f t="shared" si="1"/>
        <v>3.614907719306375E-3</v>
      </c>
      <c r="N78" s="73">
        <f>K78/'סכום נכסי הקרן'!$C$41</f>
        <v>6.472542149091083E-4</v>
      </c>
    </row>
    <row r="79" spans="1:14">
      <c r="A79" s="69" t="s">
        <v>1202</v>
      </c>
      <c r="B79" s="54" t="s">
        <v>1203</v>
      </c>
      <c r="C79" s="70" t="s">
        <v>123</v>
      </c>
      <c r="D79" s="70" t="s">
        <v>29</v>
      </c>
      <c r="E79" s="54" t="s">
        <v>1204</v>
      </c>
      <c r="F79" s="70" t="s">
        <v>333</v>
      </c>
      <c r="G79" s="70" t="s">
        <v>135</v>
      </c>
      <c r="H79" s="72">
        <v>27501.380206000005</v>
      </c>
      <c r="I79" s="80">
        <v>884</v>
      </c>
      <c r="J79" s="117" t="s">
        <v>3357</v>
      </c>
      <c r="K79" s="72">
        <v>243.11220102000001</v>
      </c>
      <c r="L79" s="73">
        <v>1.828592924544972E-4</v>
      </c>
      <c r="M79" s="73">
        <f t="shared" si="1"/>
        <v>1.4651450555776845E-3</v>
      </c>
      <c r="N79" s="73">
        <f>K79/'סכום נכסי הקרן'!$C$41</f>
        <v>2.6233624377494733E-4</v>
      </c>
    </row>
    <row r="80" spans="1:14">
      <c r="A80" s="69" t="s">
        <v>1205</v>
      </c>
      <c r="B80" s="54" t="s">
        <v>1206</v>
      </c>
      <c r="C80" s="70" t="s">
        <v>123</v>
      </c>
      <c r="D80" s="70" t="s">
        <v>29</v>
      </c>
      <c r="E80" s="54" t="s">
        <v>500</v>
      </c>
      <c r="F80" s="70" t="s">
        <v>333</v>
      </c>
      <c r="G80" s="70" t="s">
        <v>135</v>
      </c>
      <c r="H80" s="72">
        <v>10689.896063</v>
      </c>
      <c r="I80" s="80">
        <v>8550</v>
      </c>
      <c r="J80" s="117" t="s">
        <v>3357</v>
      </c>
      <c r="K80" s="72">
        <v>913.98611339199988</v>
      </c>
      <c r="L80" s="73">
        <v>2.9206534783900417E-4</v>
      </c>
      <c r="M80" s="73">
        <f t="shared" si="1"/>
        <v>5.5082477526201511E-3</v>
      </c>
      <c r="N80" s="73">
        <f>K80/'סכום נכסי הקרן'!$C$41</f>
        <v>9.8625936026137647E-4</v>
      </c>
    </row>
    <row r="81" spans="1:14">
      <c r="A81" s="69" t="s">
        <v>1207</v>
      </c>
      <c r="B81" s="54" t="s">
        <v>1208</v>
      </c>
      <c r="C81" s="70" t="s">
        <v>123</v>
      </c>
      <c r="D81" s="70" t="s">
        <v>29</v>
      </c>
      <c r="E81" s="54" t="s">
        <v>1209</v>
      </c>
      <c r="F81" s="70" t="s">
        <v>1179</v>
      </c>
      <c r="G81" s="70" t="s">
        <v>135</v>
      </c>
      <c r="H81" s="72">
        <v>20961.409566999999</v>
      </c>
      <c r="I81" s="80">
        <v>6799</v>
      </c>
      <c r="J81" s="117" t="s">
        <v>3357</v>
      </c>
      <c r="K81" s="72">
        <v>1425.166236458</v>
      </c>
      <c r="L81" s="73">
        <v>3.2998621718534512E-4</v>
      </c>
      <c r="M81" s="73">
        <f t="shared" si="1"/>
        <v>8.5889365320291639E-3</v>
      </c>
      <c r="N81" s="73">
        <f>K81/'סכום נכסי הקרן'!$C$41</f>
        <v>1.5378609368787413E-3</v>
      </c>
    </row>
    <row r="82" spans="1:14">
      <c r="A82" s="69" t="s">
        <v>1210</v>
      </c>
      <c r="B82" s="54" t="s">
        <v>1211</v>
      </c>
      <c r="C82" s="70" t="s">
        <v>123</v>
      </c>
      <c r="D82" s="70" t="s">
        <v>29</v>
      </c>
      <c r="E82" s="54" t="s">
        <v>1212</v>
      </c>
      <c r="F82" s="70" t="s">
        <v>1213</v>
      </c>
      <c r="G82" s="70" t="s">
        <v>135</v>
      </c>
      <c r="H82" s="72">
        <v>20233.453533</v>
      </c>
      <c r="I82" s="80">
        <v>4109</v>
      </c>
      <c r="J82" s="117" t="s">
        <v>3357</v>
      </c>
      <c r="K82" s="72">
        <v>831.39260566899998</v>
      </c>
      <c r="L82" s="73">
        <v>1.8442558799412233E-4</v>
      </c>
      <c r="M82" s="73">
        <f t="shared" si="1"/>
        <v>5.0104879982538313E-3</v>
      </c>
      <c r="N82" s="73">
        <f>K82/'סכום נכסי הקרן'!$C$41</f>
        <v>8.9713478944451969E-4</v>
      </c>
    </row>
    <row r="83" spans="1:14">
      <c r="A83" s="69" t="s">
        <v>1214</v>
      </c>
      <c r="B83" s="54" t="s">
        <v>1215</v>
      </c>
      <c r="C83" s="70" t="s">
        <v>123</v>
      </c>
      <c r="D83" s="70" t="s">
        <v>29</v>
      </c>
      <c r="E83" s="54" t="s">
        <v>563</v>
      </c>
      <c r="F83" s="70" t="s">
        <v>564</v>
      </c>
      <c r="G83" s="70" t="s">
        <v>135</v>
      </c>
      <c r="H83" s="72">
        <v>763.94184999999993</v>
      </c>
      <c r="I83" s="80">
        <v>41750</v>
      </c>
      <c r="J83" s="117" t="s">
        <v>3357</v>
      </c>
      <c r="K83" s="72">
        <v>318.945722311</v>
      </c>
      <c r="L83" s="73">
        <v>2.5836393465465202E-4</v>
      </c>
      <c r="M83" s="73">
        <f t="shared" si="1"/>
        <v>1.9221649348778323E-3</v>
      </c>
      <c r="N83" s="73">
        <f>K83/'סכום נכסי הקרן'!$C$41</f>
        <v>3.4416628374925464E-4</v>
      </c>
    </row>
    <row r="84" spans="1:14">
      <c r="A84" s="69" t="s">
        <v>1216</v>
      </c>
      <c r="B84" s="54" t="s">
        <v>1217</v>
      </c>
      <c r="C84" s="70" t="s">
        <v>123</v>
      </c>
      <c r="D84" s="70" t="s">
        <v>29</v>
      </c>
      <c r="E84" s="54" t="s">
        <v>1218</v>
      </c>
      <c r="F84" s="70" t="s">
        <v>376</v>
      </c>
      <c r="G84" s="70" t="s">
        <v>135</v>
      </c>
      <c r="H84" s="72">
        <v>9393.738265</v>
      </c>
      <c r="I84" s="80">
        <v>9332</v>
      </c>
      <c r="J84" s="117" t="s">
        <v>3357</v>
      </c>
      <c r="K84" s="72">
        <v>876.62365488599994</v>
      </c>
      <c r="L84" s="73">
        <v>1.5179834117635843E-4</v>
      </c>
      <c r="M84" s="73">
        <f t="shared" si="1"/>
        <v>5.2830783817921162E-3</v>
      </c>
      <c r="N84" s="73">
        <f>K84/'סכום נכסי הקרן'!$C$41</f>
        <v>9.4594247373104947E-4</v>
      </c>
    </row>
    <row r="85" spans="1:14">
      <c r="A85" s="69" t="s">
        <v>1219</v>
      </c>
      <c r="B85" s="54" t="s">
        <v>1220</v>
      </c>
      <c r="C85" s="70" t="s">
        <v>123</v>
      </c>
      <c r="D85" s="70" t="s">
        <v>29</v>
      </c>
      <c r="E85" s="54" t="s">
        <v>573</v>
      </c>
      <c r="F85" s="70" t="s">
        <v>333</v>
      </c>
      <c r="G85" s="70" t="s">
        <v>135</v>
      </c>
      <c r="H85" s="72">
        <v>346390.78820299997</v>
      </c>
      <c r="I85" s="80">
        <v>169</v>
      </c>
      <c r="J85" s="117" t="s">
        <v>3357</v>
      </c>
      <c r="K85" s="72">
        <v>585.40043206400003</v>
      </c>
      <c r="L85" s="73">
        <v>5.0202731703420623E-4</v>
      </c>
      <c r="M85" s="73">
        <f t="shared" si="1"/>
        <v>3.5279864398950925E-3</v>
      </c>
      <c r="N85" s="73">
        <f>K85/'סכום נכסי הקרן'!$C$41</f>
        <v>6.3169083989851745E-4</v>
      </c>
    </row>
    <row r="86" spans="1:14">
      <c r="A86" s="69" t="s">
        <v>1221</v>
      </c>
      <c r="B86" s="54" t="s">
        <v>1222</v>
      </c>
      <c r="C86" s="70" t="s">
        <v>123</v>
      </c>
      <c r="D86" s="70" t="s">
        <v>29</v>
      </c>
      <c r="E86" s="54" t="s">
        <v>1223</v>
      </c>
      <c r="F86" s="70" t="s">
        <v>539</v>
      </c>
      <c r="G86" s="70" t="s">
        <v>135</v>
      </c>
      <c r="H86" s="72">
        <v>5702.1230880000003</v>
      </c>
      <c r="I86" s="80">
        <v>7554</v>
      </c>
      <c r="J86" s="117" t="s">
        <v>3357</v>
      </c>
      <c r="K86" s="72">
        <v>430.73837803999999</v>
      </c>
      <c r="L86" s="73">
        <v>2.2808492352000001E-4</v>
      </c>
      <c r="M86" s="73">
        <f t="shared" si="1"/>
        <v>2.5958968829414676E-3</v>
      </c>
      <c r="N86" s="73">
        <f>K86/'סכום נכסי הקרן'!$C$41</f>
        <v>4.6479891865003879E-4</v>
      </c>
    </row>
    <row r="87" spans="1:14">
      <c r="A87" s="69" t="s">
        <v>1224</v>
      </c>
      <c r="B87" s="54" t="s">
        <v>1225</v>
      </c>
      <c r="C87" s="70" t="s">
        <v>123</v>
      </c>
      <c r="D87" s="70" t="s">
        <v>29</v>
      </c>
      <c r="E87" s="54" t="s">
        <v>649</v>
      </c>
      <c r="F87" s="70" t="s">
        <v>316</v>
      </c>
      <c r="G87" s="70" t="s">
        <v>135</v>
      </c>
      <c r="H87" s="72">
        <v>68145.312277999998</v>
      </c>
      <c r="I87" s="80">
        <v>316</v>
      </c>
      <c r="J87" s="117" t="s">
        <v>3357</v>
      </c>
      <c r="K87" s="72">
        <v>215.33918679700002</v>
      </c>
      <c r="L87" s="73">
        <v>9.5901193171297225E-5</v>
      </c>
      <c r="M87" s="73">
        <f t="shared" si="1"/>
        <v>1.2977676294485467E-3</v>
      </c>
      <c r="N87" s="73">
        <f>K87/'סכום נכסי הקרן'!$C$41</f>
        <v>2.3236708468296651E-4</v>
      </c>
    </row>
    <row r="88" spans="1:14">
      <c r="A88" s="69" t="s">
        <v>1226</v>
      </c>
      <c r="B88" s="54" t="s">
        <v>1227</v>
      </c>
      <c r="C88" s="70" t="s">
        <v>123</v>
      </c>
      <c r="D88" s="70" t="s">
        <v>29</v>
      </c>
      <c r="E88" s="54" t="s">
        <v>1228</v>
      </c>
      <c r="F88" s="70" t="s">
        <v>129</v>
      </c>
      <c r="G88" s="70" t="s">
        <v>135</v>
      </c>
      <c r="H88" s="72">
        <v>11124.607790000002</v>
      </c>
      <c r="I88" s="80">
        <v>3253</v>
      </c>
      <c r="J88" s="117" t="s">
        <v>3357</v>
      </c>
      <c r="K88" s="72">
        <v>361.88349140399998</v>
      </c>
      <c r="L88" s="73">
        <v>1.1815113631785875E-4</v>
      </c>
      <c r="M88" s="73">
        <f t="shared" si="1"/>
        <v>2.1809345886434606E-3</v>
      </c>
      <c r="N88" s="73">
        <f>K88/'סכום נכסי הקרן'!$C$41</f>
        <v>3.9049934730046236E-4</v>
      </c>
    </row>
    <row r="89" spans="1:14">
      <c r="A89" s="69" t="s">
        <v>1229</v>
      </c>
      <c r="B89" s="54" t="s">
        <v>1230</v>
      </c>
      <c r="C89" s="70" t="s">
        <v>123</v>
      </c>
      <c r="D89" s="70" t="s">
        <v>29</v>
      </c>
      <c r="E89" s="54" t="s">
        <v>1231</v>
      </c>
      <c r="F89" s="70" t="s">
        <v>160</v>
      </c>
      <c r="G89" s="70" t="s">
        <v>135</v>
      </c>
      <c r="H89" s="72">
        <v>2353.632098</v>
      </c>
      <c r="I89" s="80">
        <v>7011</v>
      </c>
      <c r="J89" s="117" t="s">
        <v>3357</v>
      </c>
      <c r="K89" s="72">
        <v>165.013146363</v>
      </c>
      <c r="L89" s="73">
        <v>7.0678216283443171E-5</v>
      </c>
      <c r="M89" s="73">
        <f t="shared" si="1"/>
        <v>9.9447166569470859E-4</v>
      </c>
      <c r="N89" s="73">
        <f>K89/'סכום נכסי הקרן'!$C$41</f>
        <v>1.7806152389198188E-4</v>
      </c>
    </row>
    <row r="90" spans="1:14">
      <c r="A90" s="69" t="s">
        <v>1232</v>
      </c>
      <c r="B90" s="54" t="s">
        <v>1233</v>
      </c>
      <c r="C90" s="70" t="s">
        <v>123</v>
      </c>
      <c r="D90" s="70" t="s">
        <v>29</v>
      </c>
      <c r="E90" s="54" t="s">
        <v>652</v>
      </c>
      <c r="F90" s="70" t="s">
        <v>653</v>
      </c>
      <c r="G90" s="70" t="s">
        <v>135</v>
      </c>
      <c r="H90" s="72">
        <v>7637.0497500000001</v>
      </c>
      <c r="I90" s="80">
        <v>9675</v>
      </c>
      <c r="J90" s="117" t="s">
        <v>3357</v>
      </c>
      <c r="K90" s="72">
        <v>738.88456328799998</v>
      </c>
      <c r="L90" s="73">
        <v>2.1488294119116798E-4</v>
      </c>
      <c r="M90" s="73">
        <f t="shared" si="1"/>
        <v>4.4529771027618245E-3</v>
      </c>
      <c r="N90" s="73">
        <f>K90/'סכום נכסי הקרן'!$C$41</f>
        <v>7.9731169436584562E-4</v>
      </c>
    </row>
    <row r="91" spans="1:14">
      <c r="A91" s="69" t="s">
        <v>1234</v>
      </c>
      <c r="B91" s="54" t="s">
        <v>1235</v>
      </c>
      <c r="C91" s="70" t="s">
        <v>123</v>
      </c>
      <c r="D91" s="70" t="s">
        <v>29</v>
      </c>
      <c r="E91" s="54" t="s">
        <v>1236</v>
      </c>
      <c r="F91" s="70" t="s">
        <v>129</v>
      </c>
      <c r="G91" s="70" t="s">
        <v>135</v>
      </c>
      <c r="H91" s="72">
        <v>23881.320812999998</v>
      </c>
      <c r="I91" s="80">
        <v>1817</v>
      </c>
      <c r="J91" s="117" t="s">
        <v>3357</v>
      </c>
      <c r="K91" s="72">
        <v>433.92359915100002</v>
      </c>
      <c r="L91" s="73">
        <v>2.5360619978280274E-4</v>
      </c>
      <c r="M91" s="73">
        <f t="shared" si="1"/>
        <v>2.6150930028487501E-3</v>
      </c>
      <c r="N91" s="73">
        <f>K91/'סכום נכסי הקרן'!$C$41</f>
        <v>4.6823601040580661E-4</v>
      </c>
    </row>
    <row r="92" spans="1:14">
      <c r="A92" s="69" t="s">
        <v>1237</v>
      </c>
      <c r="B92" s="54" t="s">
        <v>1238</v>
      </c>
      <c r="C92" s="70" t="s">
        <v>123</v>
      </c>
      <c r="D92" s="70" t="s">
        <v>29</v>
      </c>
      <c r="E92" s="54" t="s">
        <v>1239</v>
      </c>
      <c r="F92" s="70" t="s">
        <v>589</v>
      </c>
      <c r="G92" s="70" t="s">
        <v>135</v>
      </c>
      <c r="H92" s="72">
        <v>8867.7796689999996</v>
      </c>
      <c r="I92" s="80">
        <v>5400</v>
      </c>
      <c r="J92" s="117" t="s">
        <v>3357</v>
      </c>
      <c r="K92" s="72">
        <v>478.86010210199998</v>
      </c>
      <c r="L92" s="73">
        <v>1.1995997053575726E-4</v>
      </c>
      <c r="M92" s="73">
        <f t="shared" si="1"/>
        <v>2.8859082677238903E-3</v>
      </c>
      <c r="N92" s="73">
        <f>K92/'סכום נכסי הקרן'!$C$41</f>
        <v>5.1672585724643215E-4</v>
      </c>
    </row>
    <row r="93" spans="1:14">
      <c r="A93" s="69" t="s">
        <v>1240</v>
      </c>
      <c r="B93" s="54" t="s">
        <v>1241</v>
      </c>
      <c r="C93" s="70" t="s">
        <v>123</v>
      </c>
      <c r="D93" s="70" t="s">
        <v>29</v>
      </c>
      <c r="E93" s="54" t="s">
        <v>580</v>
      </c>
      <c r="F93" s="70" t="s">
        <v>159</v>
      </c>
      <c r="G93" s="70" t="s">
        <v>135</v>
      </c>
      <c r="H93" s="72">
        <v>48688.095216000009</v>
      </c>
      <c r="I93" s="80">
        <v>1494</v>
      </c>
      <c r="J93" s="117" t="s">
        <v>3357</v>
      </c>
      <c r="K93" s="72">
        <v>727.40014252999993</v>
      </c>
      <c r="L93" s="73">
        <v>2.9447755633363147E-4</v>
      </c>
      <c r="M93" s="73">
        <f t="shared" si="1"/>
        <v>4.3837648533594457E-3</v>
      </c>
      <c r="N93" s="73">
        <f>K93/'סכום נכסי הקרן'!$C$41</f>
        <v>7.84919145612865E-4</v>
      </c>
    </row>
    <row r="94" spans="1:14">
      <c r="A94" s="69" t="s">
        <v>1242</v>
      </c>
      <c r="B94" s="54" t="s">
        <v>1243</v>
      </c>
      <c r="C94" s="70" t="s">
        <v>123</v>
      </c>
      <c r="D94" s="70" t="s">
        <v>29</v>
      </c>
      <c r="E94" s="54" t="s">
        <v>1244</v>
      </c>
      <c r="F94" s="70" t="s">
        <v>130</v>
      </c>
      <c r="G94" s="70" t="s">
        <v>135</v>
      </c>
      <c r="H94" s="72">
        <v>3554.8245729999999</v>
      </c>
      <c r="I94" s="80">
        <v>10760</v>
      </c>
      <c r="J94" s="117" t="s">
        <v>3357</v>
      </c>
      <c r="K94" s="72">
        <v>382.49912400699998</v>
      </c>
      <c r="L94" s="73">
        <v>2.9158104298313529E-4</v>
      </c>
      <c r="M94" s="73">
        <f t="shared" si="1"/>
        <v>2.3051771895872394E-3</v>
      </c>
      <c r="N94" s="73">
        <f>K94/'סכום נכסי הקרן'!$C$41</f>
        <v>4.1274515642655569E-4</v>
      </c>
    </row>
    <row r="95" spans="1:14">
      <c r="A95" s="69" t="s">
        <v>1245</v>
      </c>
      <c r="B95" s="54" t="s">
        <v>1246</v>
      </c>
      <c r="C95" s="70" t="s">
        <v>123</v>
      </c>
      <c r="D95" s="70" t="s">
        <v>29</v>
      </c>
      <c r="E95" s="54" t="s">
        <v>1247</v>
      </c>
      <c r="F95" s="70" t="s">
        <v>539</v>
      </c>
      <c r="G95" s="70" t="s">
        <v>135</v>
      </c>
      <c r="H95" s="72">
        <v>2507.8376389999999</v>
      </c>
      <c r="I95" s="80">
        <v>46400</v>
      </c>
      <c r="J95" s="117" t="s">
        <v>3357</v>
      </c>
      <c r="K95" s="72">
        <v>1163.63666459</v>
      </c>
      <c r="L95" s="73">
        <v>3.9176625833689765E-4</v>
      </c>
      <c r="M95" s="73">
        <f t="shared" si="1"/>
        <v>7.0127969655981639E-3</v>
      </c>
      <c r="N95" s="73">
        <f>K95/'סכום נכסי הקרן'!$C$41</f>
        <v>1.2556509727878111E-3</v>
      </c>
    </row>
    <row r="96" spans="1:14">
      <c r="A96" s="69" t="s">
        <v>1248</v>
      </c>
      <c r="B96" s="54" t="s">
        <v>1249</v>
      </c>
      <c r="C96" s="70" t="s">
        <v>123</v>
      </c>
      <c r="D96" s="70" t="s">
        <v>29</v>
      </c>
      <c r="E96" s="54" t="s">
        <v>1250</v>
      </c>
      <c r="F96" s="70" t="s">
        <v>1139</v>
      </c>
      <c r="G96" s="70" t="s">
        <v>135</v>
      </c>
      <c r="H96" s="72">
        <v>1624.1979859999999</v>
      </c>
      <c r="I96" s="80">
        <v>24060</v>
      </c>
      <c r="J96" s="117" t="s">
        <v>3357</v>
      </c>
      <c r="K96" s="72">
        <v>390.782035522</v>
      </c>
      <c r="L96" s="73">
        <v>1.17916034850976E-4</v>
      </c>
      <c r="M96" s="73">
        <f t="shared" si="1"/>
        <v>2.3550951566866834E-3</v>
      </c>
      <c r="N96" s="73">
        <f>K96/'סכום נכסי הקרן'!$C$41</f>
        <v>4.2168303731138468E-4</v>
      </c>
    </row>
    <row r="97" spans="1:14">
      <c r="A97" s="69" t="s">
        <v>1251</v>
      </c>
      <c r="B97" s="54" t="s">
        <v>1252</v>
      </c>
      <c r="C97" s="70" t="s">
        <v>123</v>
      </c>
      <c r="D97" s="70" t="s">
        <v>29</v>
      </c>
      <c r="E97" s="54" t="s">
        <v>583</v>
      </c>
      <c r="F97" s="70" t="s">
        <v>316</v>
      </c>
      <c r="G97" s="70" t="s">
        <v>135</v>
      </c>
      <c r="H97" s="72">
        <v>3341.0626090000001</v>
      </c>
      <c r="I97" s="80">
        <v>29920</v>
      </c>
      <c r="J97" s="72">
        <v>23.543221968000001</v>
      </c>
      <c r="K97" s="72">
        <v>1023.1891545300001</v>
      </c>
      <c r="L97" s="73">
        <v>3.1389945437386408E-4</v>
      </c>
      <c r="M97" s="73">
        <f t="shared" si="1"/>
        <v>6.1663730754385852E-3</v>
      </c>
      <c r="N97" s="73">
        <f>K97/'סכום נכסי הקרן'!$C$41</f>
        <v>1.1040976073783413E-3</v>
      </c>
    </row>
    <row r="98" spans="1:14">
      <c r="A98" s="69" t="s">
        <v>1253</v>
      </c>
      <c r="B98" s="54" t="s">
        <v>1254</v>
      </c>
      <c r="C98" s="70" t="s">
        <v>123</v>
      </c>
      <c r="D98" s="70" t="s">
        <v>29</v>
      </c>
      <c r="E98" s="54" t="s">
        <v>1255</v>
      </c>
      <c r="F98" s="70" t="s">
        <v>304</v>
      </c>
      <c r="G98" s="70" t="s">
        <v>135</v>
      </c>
      <c r="H98" s="72">
        <v>222.78841599999998</v>
      </c>
      <c r="I98" s="80">
        <v>16000</v>
      </c>
      <c r="J98" s="117" t="s">
        <v>3357</v>
      </c>
      <c r="K98" s="72">
        <v>35.646146591999994</v>
      </c>
      <c r="L98" s="73">
        <v>6.2841135667188675E-6</v>
      </c>
      <c r="M98" s="73">
        <f t="shared" si="1"/>
        <v>2.1482580969010932E-4</v>
      </c>
      <c r="N98" s="73">
        <f>K98/'סכום נכסי הקרן'!$C$41</f>
        <v>3.8464857636771269E-5</v>
      </c>
    </row>
    <row r="99" spans="1:14">
      <c r="A99" s="69" t="s">
        <v>1256</v>
      </c>
      <c r="B99" s="54" t="s">
        <v>1257</v>
      </c>
      <c r="C99" s="70" t="s">
        <v>123</v>
      </c>
      <c r="D99" s="70" t="s">
        <v>29</v>
      </c>
      <c r="E99" s="54" t="s">
        <v>1258</v>
      </c>
      <c r="F99" s="70" t="s">
        <v>452</v>
      </c>
      <c r="G99" s="70" t="s">
        <v>135</v>
      </c>
      <c r="H99" s="72">
        <v>1951.4152289999997</v>
      </c>
      <c r="I99" s="80">
        <v>14100</v>
      </c>
      <c r="J99" s="117" t="s">
        <v>3357</v>
      </c>
      <c r="K99" s="72">
        <v>275.14954729999999</v>
      </c>
      <c r="L99" s="73">
        <v>2.0438043842896199E-4</v>
      </c>
      <c r="M99" s="73">
        <f t="shared" si="1"/>
        <v>1.6582219941230706E-3</v>
      </c>
      <c r="N99" s="73">
        <f>K99/'סכום נכסי הקרן'!$C$41</f>
        <v>2.9690693602465909E-4</v>
      </c>
    </row>
    <row r="100" spans="1:14">
      <c r="A100" s="69" t="s">
        <v>1259</v>
      </c>
      <c r="B100" s="54" t="s">
        <v>1260</v>
      </c>
      <c r="C100" s="70" t="s">
        <v>123</v>
      </c>
      <c r="D100" s="70" t="s">
        <v>29</v>
      </c>
      <c r="E100" s="54" t="s">
        <v>740</v>
      </c>
      <c r="F100" s="70" t="s">
        <v>159</v>
      </c>
      <c r="G100" s="70" t="s">
        <v>135</v>
      </c>
      <c r="H100" s="72">
        <v>55030.673836000002</v>
      </c>
      <c r="I100" s="80">
        <v>1798</v>
      </c>
      <c r="J100" s="117" t="s">
        <v>3357</v>
      </c>
      <c r="K100" s="72">
        <v>989.45151556300004</v>
      </c>
      <c r="L100" s="73">
        <v>2.954597584843898E-4</v>
      </c>
      <c r="M100" s="73">
        <f t="shared" si="1"/>
        <v>5.9630491175624491E-3</v>
      </c>
      <c r="N100" s="73">
        <f>K100/'סכום נכסי הקרן'!$C$41</f>
        <v>1.067692172178855E-3</v>
      </c>
    </row>
    <row r="101" spans="1:14">
      <c r="A101" s="69" t="s">
        <v>1261</v>
      </c>
      <c r="B101" s="54" t="s">
        <v>1262</v>
      </c>
      <c r="C101" s="70" t="s">
        <v>123</v>
      </c>
      <c r="D101" s="70" t="s">
        <v>29</v>
      </c>
      <c r="E101" s="54" t="s">
        <v>1263</v>
      </c>
      <c r="F101" s="70" t="s">
        <v>160</v>
      </c>
      <c r="G101" s="70" t="s">
        <v>135</v>
      </c>
      <c r="H101" s="72">
        <v>113.80373299999999</v>
      </c>
      <c r="I101" s="80">
        <v>11150</v>
      </c>
      <c r="J101" s="117" t="s">
        <v>3357</v>
      </c>
      <c r="K101" s="72">
        <v>12.689116274000002</v>
      </c>
      <c r="L101" s="73">
        <v>2.4193233778394866E-6</v>
      </c>
      <c r="M101" s="73">
        <f t="shared" si="1"/>
        <v>7.6472492497289284E-5</v>
      </c>
      <c r="N101" s="73">
        <f>K101/'סכום נכסי הקרן'!$C$41</f>
        <v>1.3692505296642292E-5</v>
      </c>
    </row>
    <row r="102" spans="1:14">
      <c r="A102" s="69" t="s">
        <v>1264</v>
      </c>
      <c r="B102" s="54" t="s">
        <v>1265</v>
      </c>
      <c r="C102" s="70" t="s">
        <v>123</v>
      </c>
      <c r="D102" s="70" t="s">
        <v>29</v>
      </c>
      <c r="E102" s="54" t="s">
        <v>1266</v>
      </c>
      <c r="F102" s="70" t="s">
        <v>602</v>
      </c>
      <c r="G102" s="70" t="s">
        <v>135</v>
      </c>
      <c r="H102" s="72">
        <v>3490.6904229999996</v>
      </c>
      <c r="I102" s="80">
        <v>8105</v>
      </c>
      <c r="J102" s="117" t="s">
        <v>3357</v>
      </c>
      <c r="K102" s="72">
        <v>282.920458784</v>
      </c>
      <c r="L102" s="73">
        <v>1.6568251053430299E-4</v>
      </c>
      <c r="M102" s="73">
        <f t="shared" si="1"/>
        <v>1.7050543311688687E-3</v>
      </c>
      <c r="N102" s="73">
        <f>K102/'סכום נכסי הקרן'!$C$41</f>
        <v>3.0529233059090077E-4</v>
      </c>
    </row>
    <row r="103" spans="1:14">
      <c r="A103" s="69" t="s">
        <v>1267</v>
      </c>
      <c r="B103" s="54" t="s">
        <v>1268</v>
      </c>
      <c r="C103" s="70" t="s">
        <v>123</v>
      </c>
      <c r="D103" s="70" t="s">
        <v>29</v>
      </c>
      <c r="E103" s="54" t="s">
        <v>617</v>
      </c>
      <c r="F103" s="70" t="s">
        <v>618</v>
      </c>
      <c r="G103" s="70" t="s">
        <v>135</v>
      </c>
      <c r="H103" s="72">
        <v>5590.5521689999996</v>
      </c>
      <c r="I103" s="80">
        <v>39900</v>
      </c>
      <c r="J103" s="117" t="s">
        <v>3357</v>
      </c>
      <c r="K103" s="72">
        <v>2230.6303152959999</v>
      </c>
      <c r="L103" s="73">
        <v>3.4032531332556118E-4</v>
      </c>
      <c r="M103" s="73">
        <f t="shared" si="1"/>
        <v>1.3443163130297859E-2</v>
      </c>
      <c r="N103" s="73">
        <f>K103/'סכום נכסי הקרן'!$C$41</f>
        <v>2.4070169070500034E-3</v>
      </c>
    </row>
    <row r="104" spans="1:14">
      <c r="A104" s="69" t="s">
        <v>1269</v>
      </c>
      <c r="B104" s="54" t="s">
        <v>1270</v>
      </c>
      <c r="C104" s="70" t="s">
        <v>123</v>
      </c>
      <c r="D104" s="70" t="s">
        <v>29</v>
      </c>
      <c r="E104" s="54" t="s">
        <v>1271</v>
      </c>
      <c r="F104" s="70" t="s">
        <v>744</v>
      </c>
      <c r="G104" s="70" t="s">
        <v>135</v>
      </c>
      <c r="H104" s="72">
        <v>33362.658000000003</v>
      </c>
      <c r="I104" s="80">
        <v>459.3</v>
      </c>
      <c r="J104" s="117" t="s">
        <v>3357</v>
      </c>
      <c r="K104" s="72">
        <v>153.234688194</v>
      </c>
      <c r="L104" s="73">
        <v>1.1603999165246428E-4</v>
      </c>
      <c r="M104" s="73">
        <f t="shared" si="1"/>
        <v>9.2348736430532968E-4</v>
      </c>
      <c r="N104" s="73">
        <f>K104/'סכום נכסי הקרן'!$C$41</f>
        <v>1.6535168678569198E-4</v>
      </c>
    </row>
    <row r="105" spans="1:14">
      <c r="A105" s="69" t="s">
        <v>1272</v>
      </c>
      <c r="B105" s="54" t="s">
        <v>1273</v>
      </c>
      <c r="C105" s="70" t="s">
        <v>123</v>
      </c>
      <c r="D105" s="70" t="s">
        <v>29</v>
      </c>
      <c r="E105" s="54" t="s">
        <v>774</v>
      </c>
      <c r="F105" s="70" t="s">
        <v>602</v>
      </c>
      <c r="G105" s="70" t="s">
        <v>135</v>
      </c>
      <c r="H105" s="72">
        <v>13648.170361999999</v>
      </c>
      <c r="I105" s="80">
        <v>2605</v>
      </c>
      <c r="J105" s="117" t="s">
        <v>3357</v>
      </c>
      <c r="K105" s="72">
        <v>355.53483792600002</v>
      </c>
      <c r="L105" s="73">
        <v>2.5200414210020081E-4</v>
      </c>
      <c r="M105" s="73">
        <f t="shared" si="1"/>
        <v>2.142673661327425E-3</v>
      </c>
      <c r="N105" s="73">
        <f>K105/'סכום נכסי הקרן'!$C$41</f>
        <v>3.8364867547297041E-4</v>
      </c>
    </row>
    <row r="106" spans="1:14">
      <c r="A106" s="69" t="s">
        <v>1274</v>
      </c>
      <c r="B106" s="54" t="s">
        <v>1275</v>
      </c>
      <c r="C106" s="70" t="s">
        <v>123</v>
      </c>
      <c r="D106" s="70" t="s">
        <v>29</v>
      </c>
      <c r="E106" s="54" t="s">
        <v>434</v>
      </c>
      <c r="F106" s="70" t="s">
        <v>333</v>
      </c>
      <c r="G106" s="70" t="s">
        <v>135</v>
      </c>
      <c r="H106" s="72">
        <v>4050.1451280000001</v>
      </c>
      <c r="I106" s="80">
        <v>23770</v>
      </c>
      <c r="J106" s="72">
        <v>33.200189862999999</v>
      </c>
      <c r="K106" s="72">
        <v>995.91968679700005</v>
      </c>
      <c r="L106" s="73">
        <v>3.320018863589248E-4</v>
      </c>
      <c r="M106" s="73">
        <f t="shared" si="1"/>
        <v>6.0020303330767842E-3</v>
      </c>
      <c r="N106" s="73">
        <f>K106/'סכום נכסי הקרן'!$C$41</f>
        <v>1.0746718126020897E-3</v>
      </c>
    </row>
    <row r="107" spans="1:14">
      <c r="A107" s="69" t="s">
        <v>1276</v>
      </c>
      <c r="B107" s="54" t="s">
        <v>1277</v>
      </c>
      <c r="C107" s="70" t="s">
        <v>123</v>
      </c>
      <c r="D107" s="70" t="s">
        <v>29</v>
      </c>
      <c r="E107" s="54" t="s">
        <v>437</v>
      </c>
      <c r="F107" s="70" t="s">
        <v>333</v>
      </c>
      <c r="G107" s="70" t="s">
        <v>135</v>
      </c>
      <c r="H107" s="72">
        <v>58138.698278000003</v>
      </c>
      <c r="I107" s="80">
        <v>1700</v>
      </c>
      <c r="J107" s="117" t="s">
        <v>3357</v>
      </c>
      <c r="K107" s="72">
        <v>988.35787072999995</v>
      </c>
      <c r="L107" s="73">
        <v>2.9914374272312956E-4</v>
      </c>
      <c r="M107" s="73">
        <f t="shared" si="1"/>
        <v>5.9564581348272956E-3</v>
      </c>
      <c r="N107" s="73">
        <f>K107/'סכום נכסי הקרן'!$C$41</f>
        <v>1.0665120476260378E-3</v>
      </c>
    </row>
    <row r="108" spans="1:14">
      <c r="A108" s="69" t="s">
        <v>1278</v>
      </c>
      <c r="B108" s="54" t="s">
        <v>1279</v>
      </c>
      <c r="C108" s="70" t="s">
        <v>123</v>
      </c>
      <c r="D108" s="70" t="s">
        <v>29</v>
      </c>
      <c r="E108" s="54" t="s">
        <v>1280</v>
      </c>
      <c r="F108" s="70" t="s">
        <v>1139</v>
      </c>
      <c r="G108" s="70" t="s">
        <v>135</v>
      </c>
      <c r="H108" s="72">
        <v>7458.8227240000006</v>
      </c>
      <c r="I108" s="80">
        <v>7154</v>
      </c>
      <c r="J108" s="117" t="s">
        <v>3357</v>
      </c>
      <c r="K108" s="72">
        <v>533.60417765700004</v>
      </c>
      <c r="L108" s="73">
        <v>1.5397136291654746E-4</v>
      </c>
      <c r="M108" s="73">
        <f t="shared" si="1"/>
        <v>3.2158300539816731E-3</v>
      </c>
      <c r="N108" s="73">
        <f>K108/'סכום נכסי הקרן'!$C$41</f>
        <v>5.7579880829445121E-4</v>
      </c>
    </row>
    <row r="109" spans="1:14">
      <c r="A109" s="69" t="s">
        <v>1281</v>
      </c>
      <c r="B109" s="54" t="s">
        <v>1282</v>
      </c>
      <c r="C109" s="70" t="s">
        <v>123</v>
      </c>
      <c r="D109" s="70" t="s">
        <v>29</v>
      </c>
      <c r="E109" s="54" t="s">
        <v>1283</v>
      </c>
      <c r="F109" s="70" t="s">
        <v>1139</v>
      </c>
      <c r="G109" s="70" t="s">
        <v>135</v>
      </c>
      <c r="H109" s="72">
        <v>1488.0486860000001</v>
      </c>
      <c r="I109" s="80">
        <v>20210</v>
      </c>
      <c r="J109" s="117" t="s">
        <v>3357</v>
      </c>
      <c r="K109" s="72">
        <v>300.73463944899999</v>
      </c>
      <c r="L109" s="73">
        <v>1.0802074119113508E-4</v>
      </c>
      <c r="M109" s="73">
        <f t="shared" si="1"/>
        <v>1.8124136434986729E-3</v>
      </c>
      <c r="N109" s="73">
        <f>K109/'סכום נכסי הקרן'!$C$41</f>
        <v>3.2451516359548508E-4</v>
      </c>
    </row>
    <row r="110" spans="1:14">
      <c r="A110" s="69" t="s">
        <v>1284</v>
      </c>
      <c r="B110" s="54" t="s">
        <v>1285</v>
      </c>
      <c r="C110" s="70" t="s">
        <v>123</v>
      </c>
      <c r="D110" s="70" t="s">
        <v>29</v>
      </c>
      <c r="E110" s="54" t="s">
        <v>1286</v>
      </c>
      <c r="F110" s="70" t="s">
        <v>129</v>
      </c>
      <c r="G110" s="70" t="s">
        <v>135</v>
      </c>
      <c r="H110" s="72">
        <v>148020.245799</v>
      </c>
      <c r="I110" s="80">
        <v>299.60000000000002</v>
      </c>
      <c r="J110" s="117" t="s">
        <v>3357</v>
      </c>
      <c r="K110" s="72">
        <v>443.46865642000006</v>
      </c>
      <c r="L110" s="73">
        <v>1.3170570872454804E-4</v>
      </c>
      <c r="M110" s="73">
        <f t="shared" si="1"/>
        <v>2.6726174438443328E-3</v>
      </c>
      <c r="N110" s="73">
        <f>K110/'סכום נכסי הקרן'!$C$41</f>
        <v>4.7853584093697862E-4</v>
      </c>
    </row>
    <row r="111" spans="1:14">
      <c r="A111" s="69" t="s">
        <v>1287</v>
      </c>
      <c r="B111" s="54" t="s">
        <v>1288</v>
      </c>
      <c r="C111" s="70" t="s">
        <v>123</v>
      </c>
      <c r="D111" s="70" t="s">
        <v>29</v>
      </c>
      <c r="E111" s="54" t="s">
        <v>787</v>
      </c>
      <c r="F111" s="70" t="s">
        <v>316</v>
      </c>
      <c r="G111" s="70" t="s">
        <v>135</v>
      </c>
      <c r="H111" s="72">
        <v>200745.51159000001</v>
      </c>
      <c r="I111" s="80">
        <v>295.7</v>
      </c>
      <c r="J111" s="117" t="s">
        <v>3357</v>
      </c>
      <c r="K111" s="72">
        <v>593.60447777700006</v>
      </c>
      <c r="L111" s="73">
        <v>2.1896888143198794E-4</v>
      </c>
      <c r="M111" s="73">
        <f t="shared" si="1"/>
        <v>3.577429112709142E-3</v>
      </c>
      <c r="N111" s="73">
        <f>K111/'סכום נכסי הקרן'!$C$41</f>
        <v>6.4054361868574633E-4</v>
      </c>
    </row>
    <row r="112" spans="1:14">
      <c r="A112" s="69" t="s">
        <v>1289</v>
      </c>
      <c r="B112" s="54" t="s">
        <v>1290</v>
      </c>
      <c r="C112" s="70" t="s">
        <v>123</v>
      </c>
      <c r="D112" s="70" t="s">
        <v>29</v>
      </c>
      <c r="E112" s="54" t="s">
        <v>1291</v>
      </c>
      <c r="F112" s="70" t="s">
        <v>1139</v>
      </c>
      <c r="G112" s="70" t="s">
        <v>135</v>
      </c>
      <c r="H112" s="72">
        <v>110709.37489499999</v>
      </c>
      <c r="I112" s="80">
        <v>1709</v>
      </c>
      <c r="J112" s="117" t="s">
        <v>3357</v>
      </c>
      <c r="K112" s="72">
        <v>1892.0232169560002</v>
      </c>
      <c r="L112" s="73">
        <v>4.1672454448439549E-4</v>
      </c>
      <c r="M112" s="73">
        <f t="shared" si="1"/>
        <v>1.140250653702575E-2</v>
      </c>
      <c r="N112" s="73">
        <f>K112/'סכום נכסי הקרן'!$C$41</f>
        <v>2.041634528373163E-3</v>
      </c>
    </row>
    <row r="113" spans="1:14">
      <c r="A113" s="69" t="s">
        <v>1292</v>
      </c>
      <c r="B113" s="54" t="s">
        <v>1293</v>
      </c>
      <c r="C113" s="70" t="s">
        <v>123</v>
      </c>
      <c r="D113" s="70" t="s">
        <v>29</v>
      </c>
      <c r="E113" s="54" t="s">
        <v>1294</v>
      </c>
      <c r="F113" s="70" t="s">
        <v>130</v>
      </c>
      <c r="G113" s="70" t="s">
        <v>135</v>
      </c>
      <c r="H113" s="72">
        <v>2148.5811239999998</v>
      </c>
      <c r="I113" s="80">
        <v>26550</v>
      </c>
      <c r="J113" s="117" t="s">
        <v>3357</v>
      </c>
      <c r="K113" s="72">
        <v>570.44828840399998</v>
      </c>
      <c r="L113" s="73">
        <v>2.5024235659884032E-4</v>
      </c>
      <c r="M113" s="73">
        <f t="shared" si="1"/>
        <v>3.4378755394062514E-3</v>
      </c>
      <c r="N113" s="73">
        <f>K113/'סכום נכסי הקרן'!$C$41</f>
        <v>6.1555635883302326E-4</v>
      </c>
    </row>
    <row r="114" spans="1:14">
      <c r="A114" s="118" t="s">
        <v>3357</v>
      </c>
      <c r="B114" s="117" t="s">
        <v>3357</v>
      </c>
      <c r="C114" s="117" t="s">
        <v>3357</v>
      </c>
      <c r="D114" s="117" t="s">
        <v>3357</v>
      </c>
      <c r="E114" s="117" t="s">
        <v>3357</v>
      </c>
      <c r="F114" s="117" t="s">
        <v>3357</v>
      </c>
      <c r="G114" s="117" t="s">
        <v>3357</v>
      </c>
      <c r="H114" s="117" t="s">
        <v>3357</v>
      </c>
      <c r="I114" s="117" t="s">
        <v>3357</v>
      </c>
      <c r="J114" s="117" t="s">
        <v>3357</v>
      </c>
      <c r="K114" s="117" t="s">
        <v>3357</v>
      </c>
      <c r="L114" s="117" t="s">
        <v>3357</v>
      </c>
      <c r="M114" s="117" t="s">
        <v>3357</v>
      </c>
      <c r="N114" s="117" t="s">
        <v>3357</v>
      </c>
    </row>
    <row r="115" spans="1:14">
      <c r="A115" s="68" t="s">
        <v>30</v>
      </c>
      <c r="B115" s="116" t="s">
        <v>3357</v>
      </c>
      <c r="C115" s="116" t="s">
        <v>3357</v>
      </c>
      <c r="D115" s="116" t="s">
        <v>3357</v>
      </c>
      <c r="E115" s="116" t="s">
        <v>3357</v>
      </c>
      <c r="F115" s="116" t="s">
        <v>3357</v>
      </c>
      <c r="G115" s="116" t="s">
        <v>3357</v>
      </c>
      <c r="H115" s="116" t="s">
        <v>3357</v>
      </c>
      <c r="I115" s="116" t="s">
        <v>3357</v>
      </c>
      <c r="J115" s="66">
        <v>11.310527356</v>
      </c>
      <c r="K115" s="66">
        <v>7532.4503873079975</v>
      </c>
      <c r="L115" s="116" t="s">
        <v>3357</v>
      </c>
      <c r="M115" s="67">
        <f t="shared" si="1"/>
        <v>4.539522243246287E-2</v>
      </c>
      <c r="N115" s="67">
        <f>K115/'סכום נכסי הקרן'!$C$41</f>
        <v>8.1280772118260142E-3</v>
      </c>
    </row>
    <row r="116" spans="1:14">
      <c r="A116" s="69" t="s">
        <v>1295</v>
      </c>
      <c r="B116" s="54" t="s">
        <v>1296</v>
      </c>
      <c r="C116" s="70" t="s">
        <v>123</v>
      </c>
      <c r="D116" s="70" t="s">
        <v>29</v>
      </c>
      <c r="E116" s="54" t="s">
        <v>1297</v>
      </c>
      <c r="F116" s="70" t="s">
        <v>1298</v>
      </c>
      <c r="G116" s="70" t="s">
        <v>135</v>
      </c>
      <c r="H116" s="72">
        <v>89668.411848000003</v>
      </c>
      <c r="I116" s="80">
        <v>160.30000000000001</v>
      </c>
      <c r="J116" s="117" t="s">
        <v>3357</v>
      </c>
      <c r="K116" s="72">
        <v>143.73846418099998</v>
      </c>
      <c r="L116" s="73">
        <v>3.0206325200642933E-4</v>
      </c>
      <c r="M116" s="73">
        <f t="shared" si="1"/>
        <v>8.6625722282773082E-4</v>
      </c>
      <c r="N116" s="73">
        <f>K116/'סכום נכסי הקרן'!$C$41</f>
        <v>1.5510455098928275E-4</v>
      </c>
    </row>
    <row r="117" spans="1:14">
      <c r="A117" s="69" t="s">
        <v>1299</v>
      </c>
      <c r="B117" s="54" t="s">
        <v>1300</v>
      </c>
      <c r="C117" s="70" t="s">
        <v>123</v>
      </c>
      <c r="D117" s="70" t="s">
        <v>29</v>
      </c>
      <c r="E117" s="54" t="s">
        <v>1301</v>
      </c>
      <c r="F117" s="70" t="s">
        <v>589</v>
      </c>
      <c r="G117" s="70" t="s">
        <v>135</v>
      </c>
      <c r="H117" s="72">
        <v>36324.680036999998</v>
      </c>
      <c r="I117" s="80">
        <v>512</v>
      </c>
      <c r="J117" s="117" t="s">
        <v>3357</v>
      </c>
      <c r="K117" s="72">
        <v>185.98236179100002</v>
      </c>
      <c r="L117" s="73">
        <v>2.2034248248671283E-4</v>
      </c>
      <c r="M117" s="73">
        <f t="shared" si="1"/>
        <v>1.1208451762580473E-3</v>
      </c>
      <c r="N117" s="73">
        <f>K117/'סכום נכסי הקרן'!$C$41</f>
        <v>2.0068887532563804E-4</v>
      </c>
    </row>
    <row r="118" spans="1:14">
      <c r="A118" s="69" t="s">
        <v>1302</v>
      </c>
      <c r="B118" s="54" t="s">
        <v>1303</v>
      </c>
      <c r="C118" s="70" t="s">
        <v>123</v>
      </c>
      <c r="D118" s="70" t="s">
        <v>29</v>
      </c>
      <c r="E118" s="54" t="s">
        <v>1304</v>
      </c>
      <c r="F118" s="70" t="s">
        <v>1305</v>
      </c>
      <c r="G118" s="70" t="s">
        <v>135</v>
      </c>
      <c r="H118" s="72">
        <v>1237.9399599999999</v>
      </c>
      <c r="I118" s="80">
        <v>1558</v>
      </c>
      <c r="J118" s="117" t="s">
        <v>3357</v>
      </c>
      <c r="K118" s="72">
        <v>19.287104575000001</v>
      </c>
      <c r="L118" s="73">
        <v>2.7700628060530819E-4</v>
      </c>
      <c r="M118" s="73">
        <f t="shared" si="1"/>
        <v>1.1623606625216752E-4</v>
      </c>
      <c r="N118" s="73">
        <f>K118/'סכום נכסי הקרן'!$C$41</f>
        <v>2.0812228042326257E-5</v>
      </c>
    </row>
    <row r="119" spans="1:14">
      <c r="A119" s="69" t="s">
        <v>1306</v>
      </c>
      <c r="B119" s="54" t="s">
        <v>1307</v>
      </c>
      <c r="C119" s="70" t="s">
        <v>123</v>
      </c>
      <c r="D119" s="70" t="s">
        <v>29</v>
      </c>
      <c r="E119" s="54" t="s">
        <v>1308</v>
      </c>
      <c r="F119" s="70" t="s">
        <v>131</v>
      </c>
      <c r="G119" s="70" t="s">
        <v>135</v>
      </c>
      <c r="H119" s="72">
        <v>16181.200515</v>
      </c>
      <c r="I119" s="80">
        <v>433</v>
      </c>
      <c r="J119" s="117" t="s">
        <v>3357</v>
      </c>
      <c r="K119" s="72">
        <v>70.064598228999998</v>
      </c>
      <c r="L119" s="73">
        <v>2.9414204168766911E-4</v>
      </c>
      <c r="M119" s="73">
        <f t="shared" si="1"/>
        <v>4.2225276738706863E-4</v>
      </c>
      <c r="N119" s="73">
        <f>K119/'סכום נכסי הקרן'!$C$41</f>
        <v>7.5604940615401638E-5</v>
      </c>
    </row>
    <row r="120" spans="1:14">
      <c r="A120" s="69" t="s">
        <v>1309</v>
      </c>
      <c r="B120" s="54" t="s">
        <v>1310</v>
      </c>
      <c r="C120" s="70" t="s">
        <v>123</v>
      </c>
      <c r="D120" s="70" t="s">
        <v>29</v>
      </c>
      <c r="E120" s="54" t="s">
        <v>1311</v>
      </c>
      <c r="F120" s="70" t="s">
        <v>131</v>
      </c>
      <c r="G120" s="70" t="s">
        <v>135</v>
      </c>
      <c r="H120" s="72">
        <v>7115.3726939999997</v>
      </c>
      <c r="I120" s="80">
        <v>1999</v>
      </c>
      <c r="J120" s="117" t="s">
        <v>3357</v>
      </c>
      <c r="K120" s="72">
        <v>142.23630016199999</v>
      </c>
      <c r="L120" s="73">
        <v>4.2109402451236577E-4</v>
      </c>
      <c r="M120" s="73">
        <f t="shared" si="1"/>
        <v>8.5720424985529051E-4</v>
      </c>
      <c r="N120" s="73">
        <f>K120/'סכום נכסי הקרן'!$C$41</f>
        <v>1.5348360368748148E-4</v>
      </c>
    </row>
    <row r="121" spans="1:14">
      <c r="A121" s="69" t="s">
        <v>1312</v>
      </c>
      <c r="B121" s="54" t="s">
        <v>1313</v>
      </c>
      <c r="C121" s="70" t="s">
        <v>123</v>
      </c>
      <c r="D121" s="70" t="s">
        <v>29</v>
      </c>
      <c r="E121" s="54" t="s">
        <v>1314</v>
      </c>
      <c r="F121" s="70" t="s">
        <v>130</v>
      </c>
      <c r="G121" s="70" t="s">
        <v>135</v>
      </c>
      <c r="H121" s="72">
        <v>8896.7088000000003</v>
      </c>
      <c r="I121" s="80">
        <v>468</v>
      </c>
      <c r="J121" s="117" t="s">
        <v>3357</v>
      </c>
      <c r="K121" s="72">
        <v>41.636597183999996</v>
      </c>
      <c r="L121" s="73">
        <v>1.5655113236082754E-4</v>
      </c>
      <c r="M121" s="73">
        <f t="shared" si="1"/>
        <v>2.5092798403071007E-4</v>
      </c>
      <c r="N121" s="73">
        <f>K121/'סכום נכסי הקרן'!$C$41</f>
        <v>4.492900176541336E-5</v>
      </c>
    </row>
    <row r="122" spans="1:14">
      <c r="A122" s="69" t="s">
        <v>1315</v>
      </c>
      <c r="B122" s="54" t="s">
        <v>1316</v>
      </c>
      <c r="C122" s="70" t="s">
        <v>123</v>
      </c>
      <c r="D122" s="70" t="s">
        <v>29</v>
      </c>
      <c r="E122" s="54" t="s">
        <v>790</v>
      </c>
      <c r="F122" s="70" t="s">
        <v>653</v>
      </c>
      <c r="G122" s="70" t="s">
        <v>135</v>
      </c>
      <c r="H122" s="72">
        <v>718.29431999999997</v>
      </c>
      <c r="I122" s="80">
        <v>5400</v>
      </c>
      <c r="J122" s="117" t="s">
        <v>3357</v>
      </c>
      <c r="K122" s="72">
        <v>38.787893267999998</v>
      </c>
      <c r="L122" s="73">
        <v>5.5887147993963861E-5</v>
      </c>
      <c r="M122" s="73">
        <f t="shared" si="1"/>
        <v>2.3375992566169047E-4</v>
      </c>
      <c r="N122" s="73">
        <f>K122/'סכום נכסי הקרן'!$C$41</f>
        <v>4.1855037226344659E-5</v>
      </c>
    </row>
    <row r="123" spans="1:14">
      <c r="A123" s="69" t="s">
        <v>1317</v>
      </c>
      <c r="B123" s="54" t="s">
        <v>1318</v>
      </c>
      <c r="C123" s="70" t="s">
        <v>123</v>
      </c>
      <c r="D123" s="70" t="s">
        <v>29</v>
      </c>
      <c r="E123" s="54" t="s">
        <v>1319</v>
      </c>
      <c r="F123" s="70" t="s">
        <v>1320</v>
      </c>
      <c r="G123" s="70" t="s">
        <v>135</v>
      </c>
      <c r="H123" s="72">
        <v>8107.3001210000002</v>
      </c>
      <c r="I123" s="80">
        <v>574</v>
      </c>
      <c r="J123" s="117" t="s">
        <v>3357</v>
      </c>
      <c r="K123" s="72">
        <v>46.535902695999987</v>
      </c>
      <c r="L123" s="73">
        <v>4.1739998324695612E-4</v>
      </c>
      <c r="M123" s="73">
        <f t="shared" si="1"/>
        <v>2.8045424069966579E-4</v>
      </c>
      <c r="N123" s="73">
        <f>K123/'סכום נכסי הקרן'!$C$41</f>
        <v>5.0215718761646053E-5</v>
      </c>
    </row>
    <row r="124" spans="1:14">
      <c r="A124" s="69" t="s">
        <v>1321</v>
      </c>
      <c r="B124" s="54" t="s">
        <v>1322</v>
      </c>
      <c r="C124" s="70" t="s">
        <v>123</v>
      </c>
      <c r="D124" s="70" t="s">
        <v>29</v>
      </c>
      <c r="E124" s="54" t="s">
        <v>1323</v>
      </c>
      <c r="F124" s="70" t="s">
        <v>316</v>
      </c>
      <c r="G124" s="70" t="s">
        <v>135</v>
      </c>
      <c r="H124" s="72">
        <v>4632.5422209999997</v>
      </c>
      <c r="I124" s="80">
        <v>2602</v>
      </c>
      <c r="J124" s="117" t="s">
        <v>3357</v>
      </c>
      <c r="K124" s="72">
        <v>120.538748588</v>
      </c>
      <c r="L124" s="73">
        <v>2.5891869501695741E-4</v>
      </c>
      <c r="M124" s="73">
        <f t="shared" si="1"/>
        <v>7.2644133350057978E-4</v>
      </c>
      <c r="N124" s="73">
        <f>K124/'סכום נכסי הקרן'!$C$41</f>
        <v>1.300703230904781E-4</v>
      </c>
    </row>
    <row r="125" spans="1:14">
      <c r="A125" s="69" t="s">
        <v>1324</v>
      </c>
      <c r="B125" s="54" t="s">
        <v>1325</v>
      </c>
      <c r="C125" s="70" t="s">
        <v>123</v>
      </c>
      <c r="D125" s="70" t="s">
        <v>29</v>
      </c>
      <c r="E125" s="54" t="s">
        <v>1326</v>
      </c>
      <c r="F125" s="70" t="s">
        <v>158</v>
      </c>
      <c r="G125" s="70" t="s">
        <v>135</v>
      </c>
      <c r="H125" s="72">
        <v>173.26340400000001</v>
      </c>
      <c r="I125" s="80">
        <v>7941</v>
      </c>
      <c r="J125" s="117" t="s">
        <v>3357</v>
      </c>
      <c r="K125" s="72">
        <v>13.758846901999998</v>
      </c>
      <c r="L125" s="73">
        <v>1.5268286798108588E-5</v>
      </c>
      <c r="M125" s="73">
        <f t="shared" si="1"/>
        <v>8.2919353386370158E-5</v>
      </c>
      <c r="N125" s="73">
        <f>K125/'סכום נכסי הקרן'!$C$41</f>
        <v>1.4846824634063981E-5</v>
      </c>
    </row>
    <row r="126" spans="1:14">
      <c r="A126" s="69" t="s">
        <v>1327</v>
      </c>
      <c r="B126" s="54" t="s">
        <v>1328</v>
      </c>
      <c r="C126" s="70" t="s">
        <v>123</v>
      </c>
      <c r="D126" s="70" t="s">
        <v>29</v>
      </c>
      <c r="E126" s="54" t="s">
        <v>1329</v>
      </c>
      <c r="F126" s="70" t="s">
        <v>1305</v>
      </c>
      <c r="G126" s="70" t="s">
        <v>135</v>
      </c>
      <c r="H126" s="72">
        <v>4865.9795530000001</v>
      </c>
      <c r="I126" s="80">
        <v>627.29999999999995</v>
      </c>
      <c r="J126" s="117" t="s">
        <v>3357</v>
      </c>
      <c r="K126" s="72">
        <v>30.524289723999999</v>
      </c>
      <c r="L126" s="73">
        <v>9.3377583536491843E-5</v>
      </c>
      <c r="M126" s="73">
        <f t="shared" si="1"/>
        <v>1.8395832038253053E-4</v>
      </c>
      <c r="N126" s="73">
        <f>K126/'סכום נכסי הקרן'!$C$41</f>
        <v>3.2937991085990884E-5</v>
      </c>
    </row>
    <row r="127" spans="1:14">
      <c r="A127" s="69" t="s">
        <v>1330</v>
      </c>
      <c r="B127" s="54" t="s">
        <v>1331</v>
      </c>
      <c r="C127" s="70" t="s">
        <v>123</v>
      </c>
      <c r="D127" s="70" t="s">
        <v>29</v>
      </c>
      <c r="E127" s="54" t="s">
        <v>1332</v>
      </c>
      <c r="F127" s="70" t="s">
        <v>539</v>
      </c>
      <c r="G127" s="70" t="s">
        <v>135</v>
      </c>
      <c r="H127" s="72">
        <v>5100.998423</v>
      </c>
      <c r="I127" s="80">
        <v>2300</v>
      </c>
      <c r="J127" s="117" t="s">
        <v>3357</v>
      </c>
      <c r="K127" s="72">
        <v>117.32296372299999</v>
      </c>
      <c r="L127" s="73">
        <v>1.8221903281065283E-4</v>
      </c>
      <c r="M127" s="73">
        <f t="shared" si="1"/>
        <v>7.0706101743668657E-4</v>
      </c>
      <c r="N127" s="73">
        <f>K127/'סכום נכסי הקרן'!$C$41</f>
        <v>1.2660025075871952E-4</v>
      </c>
    </row>
    <row r="128" spans="1:14">
      <c r="A128" s="69" t="s">
        <v>1333</v>
      </c>
      <c r="B128" s="54" t="s">
        <v>1334</v>
      </c>
      <c r="C128" s="70" t="s">
        <v>123</v>
      </c>
      <c r="D128" s="70" t="s">
        <v>29</v>
      </c>
      <c r="E128" s="54" t="s">
        <v>1335</v>
      </c>
      <c r="F128" s="70" t="s">
        <v>131</v>
      </c>
      <c r="G128" s="70" t="s">
        <v>135</v>
      </c>
      <c r="H128" s="72">
        <v>2723.1194569999998</v>
      </c>
      <c r="I128" s="80">
        <v>1762</v>
      </c>
      <c r="J128" s="117" t="s">
        <v>3357</v>
      </c>
      <c r="K128" s="72">
        <v>47.981364839000001</v>
      </c>
      <c r="L128" s="73">
        <v>4.1712273562303191E-4</v>
      </c>
      <c r="M128" s="73">
        <f t="shared" si="1"/>
        <v>2.8916549296489853E-4</v>
      </c>
      <c r="N128" s="73">
        <f>K128/'סכום נכסי הקרן'!$C$41</f>
        <v>5.1775480499323359E-5</v>
      </c>
    </row>
    <row r="129" spans="1:14">
      <c r="A129" s="69" t="s">
        <v>1336</v>
      </c>
      <c r="B129" s="54" t="s">
        <v>1337</v>
      </c>
      <c r="C129" s="70" t="s">
        <v>123</v>
      </c>
      <c r="D129" s="70" t="s">
        <v>29</v>
      </c>
      <c r="E129" s="54" t="s">
        <v>1338</v>
      </c>
      <c r="F129" s="70" t="s">
        <v>539</v>
      </c>
      <c r="G129" s="70" t="s">
        <v>135</v>
      </c>
      <c r="H129" s="72">
        <v>1187.1844590000001</v>
      </c>
      <c r="I129" s="80">
        <v>9550</v>
      </c>
      <c r="J129" s="117" t="s">
        <v>3357</v>
      </c>
      <c r="K129" s="72">
        <v>113.376115798</v>
      </c>
      <c r="L129" s="73">
        <v>2.3457442698241894E-4</v>
      </c>
      <c r="M129" s="73">
        <f t="shared" si="1"/>
        <v>6.8327486150469754E-4</v>
      </c>
      <c r="N129" s="73">
        <f>K129/'סכום נכסי הקרן'!$C$41</f>
        <v>1.2234130671950091E-4</v>
      </c>
    </row>
    <row r="130" spans="1:14">
      <c r="A130" s="69" t="s">
        <v>1339</v>
      </c>
      <c r="B130" s="54" t="s">
        <v>1340</v>
      </c>
      <c r="C130" s="70" t="s">
        <v>123</v>
      </c>
      <c r="D130" s="70" t="s">
        <v>29</v>
      </c>
      <c r="E130" s="54" t="s">
        <v>1341</v>
      </c>
      <c r="F130" s="70" t="s">
        <v>1151</v>
      </c>
      <c r="G130" s="70" t="s">
        <v>135</v>
      </c>
      <c r="H130" s="72">
        <v>3656.317485</v>
      </c>
      <c r="I130" s="80">
        <v>113.3</v>
      </c>
      <c r="J130" s="117" t="s">
        <v>3357</v>
      </c>
      <c r="K130" s="72">
        <v>4.1426076959999998</v>
      </c>
      <c r="L130" s="73">
        <v>1.2343956232050953E-4</v>
      </c>
      <c r="M130" s="73">
        <f t="shared" si="1"/>
        <v>2.4965925846285044E-5</v>
      </c>
      <c r="N130" s="73">
        <f>K130/'סכום נכסי הקרן'!$C$41</f>
        <v>4.4701834701929469E-6</v>
      </c>
    </row>
    <row r="131" spans="1:14">
      <c r="A131" s="69" t="s">
        <v>1342</v>
      </c>
      <c r="B131" s="54" t="s">
        <v>1343</v>
      </c>
      <c r="C131" s="70" t="s">
        <v>123</v>
      </c>
      <c r="D131" s="70" t="s">
        <v>29</v>
      </c>
      <c r="E131" s="54" t="s">
        <v>1344</v>
      </c>
      <c r="F131" s="70" t="s">
        <v>653</v>
      </c>
      <c r="G131" s="70" t="s">
        <v>135</v>
      </c>
      <c r="H131" s="72">
        <v>7413.924</v>
      </c>
      <c r="I131" s="80">
        <v>1600</v>
      </c>
      <c r="J131" s="117" t="s">
        <v>3357</v>
      </c>
      <c r="K131" s="72">
        <v>118.622784</v>
      </c>
      <c r="L131" s="73">
        <v>1.6254643906628632E-4</v>
      </c>
      <c r="M131" s="73">
        <f t="shared" si="1"/>
        <v>7.1489454139803436E-4</v>
      </c>
      <c r="N131" s="73">
        <f>K131/'סכום נכסי הקרן'!$C$41</f>
        <v>1.2800285403251672E-4</v>
      </c>
    </row>
    <row r="132" spans="1:14">
      <c r="A132" s="69" t="s">
        <v>1345</v>
      </c>
      <c r="B132" s="54" t="s">
        <v>1346</v>
      </c>
      <c r="C132" s="70" t="s">
        <v>123</v>
      </c>
      <c r="D132" s="70" t="s">
        <v>29</v>
      </c>
      <c r="E132" s="54" t="s">
        <v>1347</v>
      </c>
      <c r="F132" s="70" t="s">
        <v>1213</v>
      </c>
      <c r="G132" s="70" t="s">
        <v>135</v>
      </c>
      <c r="H132" s="72">
        <v>7512.2215109999997</v>
      </c>
      <c r="I132" s="80">
        <v>160.1</v>
      </c>
      <c r="J132" s="117" t="s">
        <v>3357</v>
      </c>
      <c r="K132" s="72">
        <v>12.027066650999998</v>
      </c>
      <c r="L132" s="73">
        <v>7.6326305319140414E-5</v>
      </c>
      <c r="M132" s="73">
        <f t="shared" si="1"/>
        <v>7.2482570446418104E-5</v>
      </c>
      <c r="N132" s="73">
        <f>K132/'סכום נכסי הקרן'!$C$41</f>
        <v>1.2978104248230276E-5</v>
      </c>
    </row>
    <row r="133" spans="1:14">
      <c r="A133" s="69" t="s">
        <v>1348</v>
      </c>
      <c r="B133" s="54" t="s">
        <v>1349</v>
      </c>
      <c r="C133" s="70" t="s">
        <v>123</v>
      </c>
      <c r="D133" s="70" t="s">
        <v>29</v>
      </c>
      <c r="E133" s="54" t="s">
        <v>1350</v>
      </c>
      <c r="F133" s="70" t="s">
        <v>589</v>
      </c>
      <c r="G133" s="70" t="s">
        <v>135</v>
      </c>
      <c r="H133" s="72">
        <v>665.81115199999999</v>
      </c>
      <c r="I133" s="80">
        <v>6898</v>
      </c>
      <c r="J133" s="117" t="s">
        <v>3357</v>
      </c>
      <c r="K133" s="72">
        <v>45.927653250000006</v>
      </c>
      <c r="L133" s="73">
        <v>3.6782029191559124E-5</v>
      </c>
      <c r="M133" s="73">
        <f t="shared" si="1"/>
        <v>2.7678855191635613E-4</v>
      </c>
      <c r="N133" s="73">
        <f>K133/'סכום נכסי הקרן'!$C$41</f>
        <v>4.95593721271606E-5</v>
      </c>
    </row>
    <row r="134" spans="1:14">
      <c r="A134" s="69" t="s">
        <v>1351</v>
      </c>
      <c r="B134" s="54" t="s">
        <v>1352</v>
      </c>
      <c r="C134" s="70" t="s">
        <v>123</v>
      </c>
      <c r="D134" s="70" t="s">
        <v>29</v>
      </c>
      <c r="E134" s="54" t="s">
        <v>1353</v>
      </c>
      <c r="F134" s="70" t="s">
        <v>744</v>
      </c>
      <c r="G134" s="70" t="s">
        <v>135</v>
      </c>
      <c r="H134" s="72">
        <v>2473.0255590000002</v>
      </c>
      <c r="I134" s="80">
        <v>11590</v>
      </c>
      <c r="J134" s="117" t="s">
        <v>3357</v>
      </c>
      <c r="K134" s="72">
        <v>286.62366229499997</v>
      </c>
      <c r="L134" s="73">
        <v>2.7832818876060941E-4</v>
      </c>
      <c r="M134" s="73">
        <f t="shared" si="1"/>
        <v>1.7273721345994468E-3</v>
      </c>
      <c r="N134" s="73">
        <f>K134/'סכום נכסי הקרן'!$C$41</f>
        <v>3.092883640887424E-4</v>
      </c>
    </row>
    <row r="135" spans="1:14">
      <c r="A135" s="69" t="s">
        <v>1354</v>
      </c>
      <c r="B135" s="54" t="s">
        <v>1355</v>
      </c>
      <c r="C135" s="70" t="s">
        <v>123</v>
      </c>
      <c r="D135" s="70" t="s">
        <v>29</v>
      </c>
      <c r="E135" s="54" t="s">
        <v>1356</v>
      </c>
      <c r="F135" s="70" t="s">
        <v>130</v>
      </c>
      <c r="G135" s="70" t="s">
        <v>135</v>
      </c>
      <c r="H135" s="72">
        <v>30693.645359999999</v>
      </c>
      <c r="I135" s="80">
        <v>230.2</v>
      </c>
      <c r="J135" s="117" t="s">
        <v>3357</v>
      </c>
      <c r="K135" s="72">
        <v>70.656771619000011</v>
      </c>
      <c r="L135" s="73">
        <v>2.0497517891126027E-4</v>
      </c>
      <c r="M135" s="73">
        <f t="shared" si="1"/>
        <v>4.2582157187636625E-4</v>
      </c>
      <c r="N135" s="73">
        <f>K135/'סכום נכסי הקרן'!$C$41</f>
        <v>7.6243939983365486E-5</v>
      </c>
    </row>
    <row r="136" spans="1:14">
      <c r="A136" s="69" t="s">
        <v>1357</v>
      </c>
      <c r="B136" s="54" t="s">
        <v>1358</v>
      </c>
      <c r="C136" s="70" t="s">
        <v>123</v>
      </c>
      <c r="D136" s="70" t="s">
        <v>29</v>
      </c>
      <c r="E136" s="54" t="s">
        <v>1359</v>
      </c>
      <c r="F136" s="70" t="s">
        <v>131</v>
      </c>
      <c r="G136" s="70" t="s">
        <v>135</v>
      </c>
      <c r="H136" s="72">
        <v>28914.303599999999</v>
      </c>
      <c r="I136" s="80">
        <v>397.9</v>
      </c>
      <c r="J136" s="117" t="s">
        <v>3357</v>
      </c>
      <c r="K136" s="72">
        <v>115.05001402400001</v>
      </c>
      <c r="L136" s="73">
        <v>3.6263648782837091E-4</v>
      </c>
      <c r="M136" s="73">
        <f t="shared" si="1"/>
        <v>6.9336281142689182E-4</v>
      </c>
      <c r="N136" s="73">
        <f>K136/'סכום נכסי הקרן'!$C$41</f>
        <v>1.2414756807219322E-4</v>
      </c>
    </row>
    <row r="137" spans="1:14">
      <c r="A137" s="69" t="s">
        <v>1360</v>
      </c>
      <c r="B137" s="54" t="s">
        <v>1361</v>
      </c>
      <c r="C137" s="70" t="s">
        <v>123</v>
      </c>
      <c r="D137" s="70" t="s">
        <v>29</v>
      </c>
      <c r="E137" s="54" t="s">
        <v>1362</v>
      </c>
      <c r="F137" s="70" t="s">
        <v>158</v>
      </c>
      <c r="G137" s="70" t="s">
        <v>135</v>
      </c>
      <c r="H137" s="72">
        <v>29917.477949</v>
      </c>
      <c r="I137" s="80">
        <v>130.1</v>
      </c>
      <c r="J137" s="117" t="s">
        <v>3357</v>
      </c>
      <c r="K137" s="72">
        <v>38.922638815999996</v>
      </c>
      <c r="L137" s="73">
        <v>2.7655907792496277E-4</v>
      </c>
      <c r="M137" s="73">
        <f t="shared" si="1"/>
        <v>2.3457198598850665E-4</v>
      </c>
      <c r="N137" s="73">
        <f>K137/'סכום נכסי הקרן'!$C$41</f>
        <v>4.2000437748323434E-5</v>
      </c>
    </row>
    <row r="138" spans="1:14">
      <c r="A138" s="69" t="s">
        <v>1363</v>
      </c>
      <c r="B138" s="54" t="s">
        <v>1364</v>
      </c>
      <c r="C138" s="70" t="s">
        <v>123</v>
      </c>
      <c r="D138" s="70" t="s">
        <v>29</v>
      </c>
      <c r="E138" s="54" t="s">
        <v>550</v>
      </c>
      <c r="F138" s="70" t="s">
        <v>539</v>
      </c>
      <c r="G138" s="70" t="s">
        <v>135</v>
      </c>
      <c r="H138" s="72">
        <v>581991.94415300002</v>
      </c>
      <c r="I138" s="80">
        <v>65.599999999999994</v>
      </c>
      <c r="J138" s="117" t="s">
        <v>3357</v>
      </c>
      <c r="K138" s="72">
        <v>381.78671537899999</v>
      </c>
      <c r="L138" s="73">
        <v>4.6008882806014041E-4</v>
      </c>
      <c r="M138" s="73">
        <f t="shared" ref="M138:M186" si="2">IFERROR(K138/$K$9,0)</f>
        <v>2.3008837729076742E-3</v>
      </c>
      <c r="N138" s="73">
        <f>K138/'סכום נכסי הקרן'!$C$41</f>
        <v>4.1197641424612106E-4</v>
      </c>
    </row>
    <row r="139" spans="1:14">
      <c r="A139" s="69" t="s">
        <v>1365</v>
      </c>
      <c r="B139" s="54" t="s">
        <v>1366</v>
      </c>
      <c r="C139" s="70" t="s">
        <v>123</v>
      </c>
      <c r="D139" s="70" t="s">
        <v>29</v>
      </c>
      <c r="E139" s="54" t="s">
        <v>1367</v>
      </c>
      <c r="F139" s="70" t="s">
        <v>452</v>
      </c>
      <c r="G139" s="70" t="s">
        <v>135</v>
      </c>
      <c r="H139" s="72">
        <v>10033.577477000001</v>
      </c>
      <c r="I139" s="80">
        <v>900</v>
      </c>
      <c r="J139" s="117" t="s">
        <v>3357</v>
      </c>
      <c r="K139" s="72">
        <v>90.302197368999998</v>
      </c>
      <c r="L139" s="73">
        <v>2.9310659500667187E-4</v>
      </c>
      <c r="M139" s="73">
        <f t="shared" si="2"/>
        <v>5.442171039869208E-4</v>
      </c>
      <c r="N139" s="73">
        <f>K139/'סכום נכסי הקרן'!$C$41</f>
        <v>9.7442823367217729E-5</v>
      </c>
    </row>
    <row r="140" spans="1:14">
      <c r="A140" s="69" t="s">
        <v>1368</v>
      </c>
      <c r="B140" s="54" t="s">
        <v>1369</v>
      </c>
      <c r="C140" s="70" t="s">
        <v>123</v>
      </c>
      <c r="D140" s="70" t="s">
        <v>29</v>
      </c>
      <c r="E140" s="54" t="s">
        <v>1370</v>
      </c>
      <c r="F140" s="70" t="s">
        <v>160</v>
      </c>
      <c r="G140" s="70" t="s">
        <v>135</v>
      </c>
      <c r="H140" s="72">
        <v>2489.1879130000002</v>
      </c>
      <c r="I140" s="80">
        <v>2290</v>
      </c>
      <c r="J140" s="117" t="s">
        <v>3357</v>
      </c>
      <c r="K140" s="72">
        <v>57.00240321599999</v>
      </c>
      <c r="L140" s="73">
        <v>2.0972277845442697E-4</v>
      </c>
      <c r="M140" s="73">
        <f t="shared" si="2"/>
        <v>3.4353187078873615E-4</v>
      </c>
      <c r="N140" s="73">
        <f>K140/'סכום נכסי הקרן'!$C$41</f>
        <v>6.1509855462170811E-5</v>
      </c>
    </row>
    <row r="141" spans="1:14">
      <c r="A141" s="69" t="s">
        <v>1371</v>
      </c>
      <c r="B141" s="54" t="s">
        <v>1372</v>
      </c>
      <c r="C141" s="70" t="s">
        <v>123</v>
      </c>
      <c r="D141" s="70" t="s">
        <v>29</v>
      </c>
      <c r="E141" s="54" t="s">
        <v>1373</v>
      </c>
      <c r="F141" s="70" t="s">
        <v>452</v>
      </c>
      <c r="G141" s="70" t="s">
        <v>135</v>
      </c>
      <c r="H141" s="72">
        <v>6264.206028999999</v>
      </c>
      <c r="I141" s="80">
        <v>951.2</v>
      </c>
      <c r="J141" s="117" t="s">
        <v>3357</v>
      </c>
      <c r="K141" s="72">
        <v>59.585127753000002</v>
      </c>
      <c r="L141" s="73">
        <v>4.1266812784412297E-4</v>
      </c>
      <c r="M141" s="73">
        <f t="shared" si="2"/>
        <v>3.5909697229095743E-4</v>
      </c>
      <c r="N141" s="73">
        <f>K141/'סכום נכסי הקרן'!$C$41</f>
        <v>6.4296808362515918E-5</v>
      </c>
    </row>
    <row r="142" spans="1:14">
      <c r="A142" s="69" t="s">
        <v>1374</v>
      </c>
      <c r="B142" s="54" t="s">
        <v>1375</v>
      </c>
      <c r="C142" s="70" t="s">
        <v>123</v>
      </c>
      <c r="D142" s="70" t="s">
        <v>29</v>
      </c>
      <c r="E142" s="54" t="s">
        <v>1376</v>
      </c>
      <c r="F142" s="70" t="s">
        <v>131</v>
      </c>
      <c r="G142" s="70" t="s">
        <v>135</v>
      </c>
      <c r="H142" s="72">
        <v>42299.235176000002</v>
      </c>
      <c r="I142" s="80">
        <v>449.6</v>
      </c>
      <c r="J142" s="117" t="s">
        <v>3357</v>
      </c>
      <c r="K142" s="72">
        <v>190.17736135299998</v>
      </c>
      <c r="L142" s="73">
        <v>4.6204907851711373E-4</v>
      </c>
      <c r="M142" s="73">
        <f t="shared" si="2"/>
        <v>1.1461268480154807E-3</v>
      </c>
      <c r="N142" s="73">
        <f>K142/'סכום נכסי הקרן'!$C$41</f>
        <v>2.0521559353688109E-4</v>
      </c>
    </row>
    <row r="143" spans="1:14">
      <c r="A143" s="69" t="s">
        <v>1377</v>
      </c>
      <c r="B143" s="54" t="s">
        <v>1378</v>
      </c>
      <c r="C143" s="70" t="s">
        <v>123</v>
      </c>
      <c r="D143" s="70" t="s">
        <v>29</v>
      </c>
      <c r="E143" s="54" t="s">
        <v>1379</v>
      </c>
      <c r="F143" s="70" t="s">
        <v>158</v>
      </c>
      <c r="G143" s="70" t="s">
        <v>135</v>
      </c>
      <c r="H143" s="72">
        <v>7534.7709609999993</v>
      </c>
      <c r="I143" s="80">
        <v>392.7</v>
      </c>
      <c r="J143" s="117" t="s">
        <v>3357</v>
      </c>
      <c r="K143" s="72">
        <v>29.589045564999999</v>
      </c>
      <c r="L143" s="73">
        <v>3.1335612914940204E-4</v>
      </c>
      <c r="M143" s="73">
        <f t="shared" si="2"/>
        <v>1.7832195844936686E-4</v>
      </c>
      <c r="N143" s="73">
        <f>K143/'סכום נכסי הקרן'!$C$41</f>
        <v>3.1928792704934161E-5</v>
      </c>
    </row>
    <row r="144" spans="1:14">
      <c r="A144" s="69" t="s">
        <v>1380</v>
      </c>
      <c r="B144" s="54" t="s">
        <v>1381</v>
      </c>
      <c r="C144" s="70" t="s">
        <v>123</v>
      </c>
      <c r="D144" s="70" t="s">
        <v>29</v>
      </c>
      <c r="E144" s="54" t="s">
        <v>1382</v>
      </c>
      <c r="F144" s="70" t="s">
        <v>1213</v>
      </c>
      <c r="G144" s="70" t="s">
        <v>135</v>
      </c>
      <c r="H144" s="72">
        <v>3119.1468110000001</v>
      </c>
      <c r="I144" s="80">
        <v>108.4</v>
      </c>
      <c r="J144" s="117" t="s">
        <v>3357</v>
      </c>
      <c r="K144" s="72">
        <v>3.3811551449999997</v>
      </c>
      <c r="L144" s="73">
        <v>1.6912752043180091E-4</v>
      </c>
      <c r="M144" s="73">
        <f t="shared" si="2"/>
        <v>2.0376940038604889E-5</v>
      </c>
      <c r="N144" s="73">
        <f>K144/'סכום נכסי הקרן'!$C$41</f>
        <v>3.6485192295497621E-6</v>
      </c>
    </row>
    <row r="145" spans="1:14">
      <c r="A145" s="69" t="s">
        <v>1383</v>
      </c>
      <c r="B145" s="54" t="s">
        <v>1384</v>
      </c>
      <c r="C145" s="70" t="s">
        <v>123</v>
      </c>
      <c r="D145" s="70" t="s">
        <v>29</v>
      </c>
      <c r="E145" s="54" t="s">
        <v>1385</v>
      </c>
      <c r="F145" s="70" t="s">
        <v>1139</v>
      </c>
      <c r="G145" s="70" t="s">
        <v>135</v>
      </c>
      <c r="H145" s="72">
        <v>18739.408353999999</v>
      </c>
      <c r="I145" s="80">
        <v>101.4</v>
      </c>
      <c r="J145" s="117" t="s">
        <v>3357</v>
      </c>
      <c r="K145" s="72">
        <v>19.001760063000003</v>
      </c>
      <c r="L145" s="73">
        <v>1.0717417682157371E-4</v>
      </c>
      <c r="M145" s="73">
        <f t="shared" si="2"/>
        <v>1.1451640307138528E-4</v>
      </c>
      <c r="N145" s="73">
        <f>K145/'סכום נכסי הקרן'!$C$41</f>
        <v>2.0504319977055125E-5</v>
      </c>
    </row>
    <row r="146" spans="1:14">
      <c r="A146" s="69" t="s">
        <v>1386</v>
      </c>
      <c r="B146" s="54" t="s">
        <v>1387</v>
      </c>
      <c r="C146" s="70" t="s">
        <v>123</v>
      </c>
      <c r="D146" s="70" t="s">
        <v>29</v>
      </c>
      <c r="E146" s="54" t="s">
        <v>1388</v>
      </c>
      <c r="F146" s="70" t="s">
        <v>1106</v>
      </c>
      <c r="G146" s="70" t="s">
        <v>135</v>
      </c>
      <c r="H146" s="72">
        <v>4345.46767</v>
      </c>
      <c r="I146" s="80">
        <v>2373</v>
      </c>
      <c r="J146" s="117" t="s">
        <v>3357</v>
      </c>
      <c r="K146" s="72">
        <v>103.11794780199999</v>
      </c>
      <c r="L146" s="73">
        <v>3.0528131613863016E-4</v>
      </c>
      <c r="M146" s="73">
        <f t="shared" si="2"/>
        <v>6.2145277254508908E-4</v>
      </c>
      <c r="N146" s="73">
        <f>K146/'סכום נכסי הקרן'!$C$41</f>
        <v>1.1127197639057336E-4</v>
      </c>
    </row>
    <row r="147" spans="1:14">
      <c r="A147" s="69" t="s">
        <v>1389</v>
      </c>
      <c r="B147" s="54" t="s">
        <v>1390</v>
      </c>
      <c r="C147" s="70" t="s">
        <v>123</v>
      </c>
      <c r="D147" s="70" t="s">
        <v>29</v>
      </c>
      <c r="E147" s="54" t="s">
        <v>1391</v>
      </c>
      <c r="F147" s="70" t="s">
        <v>1392</v>
      </c>
      <c r="G147" s="70" t="s">
        <v>135</v>
      </c>
      <c r="H147" s="72">
        <v>36551.761116000001</v>
      </c>
      <c r="I147" s="80">
        <v>592.4</v>
      </c>
      <c r="J147" s="117" t="s">
        <v>3357</v>
      </c>
      <c r="K147" s="72">
        <v>216.532632834</v>
      </c>
      <c r="L147" s="73">
        <v>3.4029615973199474E-4</v>
      </c>
      <c r="M147" s="73">
        <f t="shared" si="2"/>
        <v>1.3049600761989484E-3</v>
      </c>
      <c r="N147" s="73">
        <f>K147/'סכום נכסי הקרן'!$C$41</f>
        <v>2.3365490219760007E-4</v>
      </c>
    </row>
    <row r="148" spans="1:14">
      <c r="A148" s="69" t="s">
        <v>1393</v>
      </c>
      <c r="B148" s="54" t="s">
        <v>1394</v>
      </c>
      <c r="C148" s="70" t="s">
        <v>123</v>
      </c>
      <c r="D148" s="70" t="s">
        <v>29</v>
      </c>
      <c r="E148" s="54" t="s">
        <v>1395</v>
      </c>
      <c r="F148" s="70" t="s">
        <v>744</v>
      </c>
      <c r="G148" s="70" t="s">
        <v>135</v>
      </c>
      <c r="H148" s="72">
        <v>3756.428813</v>
      </c>
      <c r="I148" s="80">
        <v>233.7</v>
      </c>
      <c r="J148" s="117" t="s">
        <v>3357</v>
      </c>
      <c r="K148" s="72">
        <v>8.7787741389999994</v>
      </c>
      <c r="L148" s="73">
        <v>5.0980714538824454E-5</v>
      </c>
      <c r="M148" s="73">
        <f t="shared" si="2"/>
        <v>5.2906343119862449E-5</v>
      </c>
      <c r="N148" s="73">
        <f>K148/'סכום נכסי הקרן'!$C$41</f>
        <v>9.4729537345780854E-6</v>
      </c>
    </row>
    <row r="149" spans="1:14">
      <c r="A149" s="69" t="s">
        <v>1396</v>
      </c>
      <c r="B149" s="54" t="s">
        <v>1397</v>
      </c>
      <c r="C149" s="70" t="s">
        <v>123</v>
      </c>
      <c r="D149" s="70" t="s">
        <v>29</v>
      </c>
      <c r="E149" s="54" t="s">
        <v>1398</v>
      </c>
      <c r="F149" s="70" t="s">
        <v>653</v>
      </c>
      <c r="G149" s="70" t="s">
        <v>135</v>
      </c>
      <c r="H149" s="72">
        <v>8486.0737910000007</v>
      </c>
      <c r="I149" s="80">
        <v>720.6</v>
      </c>
      <c r="J149" s="117" t="s">
        <v>3357</v>
      </c>
      <c r="K149" s="72">
        <v>61.150647756000005</v>
      </c>
      <c r="L149" s="73">
        <v>1.1663410360880454E-4</v>
      </c>
      <c r="M149" s="73">
        <f t="shared" si="2"/>
        <v>3.6853176775650763E-4</v>
      </c>
      <c r="N149" s="73">
        <f>K149/'סכום נכסי הקרן'!$C$41</f>
        <v>6.5986121508538475E-5</v>
      </c>
    </row>
    <row r="150" spans="1:14">
      <c r="A150" s="69" t="s">
        <v>1399</v>
      </c>
      <c r="B150" s="54" t="s">
        <v>1400</v>
      </c>
      <c r="C150" s="70" t="s">
        <v>123</v>
      </c>
      <c r="D150" s="70" t="s">
        <v>29</v>
      </c>
      <c r="E150" s="54" t="s">
        <v>1401</v>
      </c>
      <c r="F150" s="70" t="s">
        <v>1139</v>
      </c>
      <c r="G150" s="70" t="s">
        <v>135</v>
      </c>
      <c r="H150" s="72">
        <v>12461.434668</v>
      </c>
      <c r="I150" s="80">
        <v>293.60000000000002</v>
      </c>
      <c r="J150" s="117" t="s">
        <v>3357</v>
      </c>
      <c r="K150" s="72">
        <v>36.586772185000001</v>
      </c>
      <c r="L150" s="73">
        <v>9.9790570178511818E-5</v>
      </c>
      <c r="M150" s="73">
        <f t="shared" si="2"/>
        <v>2.2049460348553225E-4</v>
      </c>
      <c r="N150" s="73">
        <f>K150/'סכום נכסי הקרן'!$C$41</f>
        <v>3.9479862987514253E-5</v>
      </c>
    </row>
    <row r="151" spans="1:14">
      <c r="A151" s="69" t="s">
        <v>1402</v>
      </c>
      <c r="B151" s="54" t="s">
        <v>1403</v>
      </c>
      <c r="C151" s="70" t="s">
        <v>123</v>
      </c>
      <c r="D151" s="70" t="s">
        <v>29</v>
      </c>
      <c r="E151" s="54" t="s">
        <v>1404</v>
      </c>
      <c r="F151" s="70" t="s">
        <v>618</v>
      </c>
      <c r="G151" s="70" t="s">
        <v>135</v>
      </c>
      <c r="H151" s="72">
        <v>2989.4869189999999</v>
      </c>
      <c r="I151" s="80">
        <v>7000</v>
      </c>
      <c r="J151" s="117" t="s">
        <v>3357</v>
      </c>
      <c r="K151" s="72">
        <v>209.26408431800002</v>
      </c>
      <c r="L151" s="73">
        <v>5.0381596023815471E-5</v>
      </c>
      <c r="M151" s="73">
        <f t="shared" si="2"/>
        <v>1.2611552902821455E-3</v>
      </c>
      <c r="N151" s="73">
        <f>K151/'סכום נכסי הקרן'!$C$41</f>
        <v>2.2581159483835102E-4</v>
      </c>
    </row>
    <row r="152" spans="1:14">
      <c r="A152" s="69" t="s">
        <v>1405</v>
      </c>
      <c r="B152" s="54" t="s">
        <v>1406</v>
      </c>
      <c r="C152" s="70" t="s">
        <v>123</v>
      </c>
      <c r="D152" s="70" t="s">
        <v>29</v>
      </c>
      <c r="E152" s="54" t="s">
        <v>1407</v>
      </c>
      <c r="F152" s="70" t="s">
        <v>131</v>
      </c>
      <c r="G152" s="70" t="s">
        <v>135</v>
      </c>
      <c r="H152" s="72">
        <v>4349.0708370000002</v>
      </c>
      <c r="I152" s="80">
        <v>1518</v>
      </c>
      <c r="J152" s="72">
        <v>3.2618031279999999</v>
      </c>
      <c r="K152" s="72">
        <v>69.280698428999997</v>
      </c>
      <c r="L152" s="73">
        <v>3.7737033448922991E-4</v>
      </c>
      <c r="M152" s="73">
        <f t="shared" si="2"/>
        <v>4.1752850052090734E-4</v>
      </c>
      <c r="N152" s="73">
        <f>K152/'סכום נכסי הקרן'!$C$41</f>
        <v>7.4759054114579686E-5</v>
      </c>
    </row>
    <row r="153" spans="1:14">
      <c r="A153" s="69" t="s">
        <v>1408</v>
      </c>
      <c r="B153" s="54" t="s">
        <v>1409</v>
      </c>
      <c r="C153" s="70" t="s">
        <v>123</v>
      </c>
      <c r="D153" s="70" t="s">
        <v>29</v>
      </c>
      <c r="E153" s="54" t="s">
        <v>1410</v>
      </c>
      <c r="F153" s="70" t="s">
        <v>602</v>
      </c>
      <c r="G153" s="70" t="s">
        <v>135</v>
      </c>
      <c r="H153" s="72">
        <v>1824.3072090000001</v>
      </c>
      <c r="I153" s="80">
        <v>29590</v>
      </c>
      <c r="J153" s="117" t="s">
        <v>3357</v>
      </c>
      <c r="K153" s="72">
        <v>539.812503161</v>
      </c>
      <c r="L153" s="73">
        <v>4.9978390424394118E-4</v>
      </c>
      <c r="M153" s="73">
        <f t="shared" si="2"/>
        <v>3.2532452778060586E-3</v>
      </c>
      <c r="N153" s="73">
        <f>K153/'סכום נכסי הקרן'!$C$41</f>
        <v>5.824980557448808E-4</v>
      </c>
    </row>
    <row r="154" spans="1:14">
      <c r="A154" s="69" t="s">
        <v>1411</v>
      </c>
      <c r="B154" s="54" t="s">
        <v>1412</v>
      </c>
      <c r="C154" s="70" t="s">
        <v>123</v>
      </c>
      <c r="D154" s="70" t="s">
        <v>29</v>
      </c>
      <c r="E154" s="54" t="s">
        <v>1413</v>
      </c>
      <c r="F154" s="70" t="s">
        <v>1213</v>
      </c>
      <c r="G154" s="70" t="s">
        <v>135</v>
      </c>
      <c r="H154" s="72">
        <v>4998.9791219999997</v>
      </c>
      <c r="I154" s="80">
        <v>565.20000000000005</v>
      </c>
      <c r="J154" s="117" t="s">
        <v>3357</v>
      </c>
      <c r="K154" s="72">
        <v>28.254230010000004</v>
      </c>
      <c r="L154" s="73">
        <v>2.2855043064722743E-4</v>
      </c>
      <c r="M154" s="73">
        <f t="shared" si="2"/>
        <v>1.7027753121654551E-4</v>
      </c>
      <c r="N154" s="73">
        <f>K154/'סכום נכסי הקרן'!$C$41</f>
        <v>3.0488426909380104E-5</v>
      </c>
    </row>
    <row r="155" spans="1:14">
      <c r="A155" s="69" t="s">
        <v>1414</v>
      </c>
      <c r="B155" s="54" t="s">
        <v>1415</v>
      </c>
      <c r="C155" s="70" t="s">
        <v>123</v>
      </c>
      <c r="D155" s="70" t="s">
        <v>29</v>
      </c>
      <c r="E155" s="54" t="s">
        <v>1416</v>
      </c>
      <c r="F155" s="70" t="s">
        <v>1106</v>
      </c>
      <c r="G155" s="70" t="s">
        <v>135</v>
      </c>
      <c r="H155" s="72">
        <v>183.258004</v>
      </c>
      <c r="I155" s="80">
        <v>14000</v>
      </c>
      <c r="J155" s="117" t="s">
        <v>3357</v>
      </c>
      <c r="K155" s="72">
        <v>25.656120505999997</v>
      </c>
      <c r="L155" s="73">
        <v>5.5118106702790887E-5</v>
      </c>
      <c r="M155" s="73">
        <f t="shared" si="2"/>
        <v>1.5461971035167727E-4</v>
      </c>
      <c r="N155" s="73">
        <f>K155/'סכום נכסי הקרן'!$C$41</f>
        <v>2.7684872479220996E-5</v>
      </c>
    </row>
    <row r="156" spans="1:14">
      <c r="A156" s="69" t="s">
        <v>1417</v>
      </c>
      <c r="B156" s="54" t="s">
        <v>1418</v>
      </c>
      <c r="C156" s="70" t="s">
        <v>123</v>
      </c>
      <c r="D156" s="70" t="s">
        <v>29</v>
      </c>
      <c r="E156" s="54" t="s">
        <v>1419</v>
      </c>
      <c r="F156" s="70" t="s">
        <v>130</v>
      </c>
      <c r="G156" s="70" t="s">
        <v>135</v>
      </c>
      <c r="H156" s="72">
        <v>11785.407128999999</v>
      </c>
      <c r="I156" s="80">
        <v>776.5</v>
      </c>
      <c r="J156" s="117" t="s">
        <v>3357</v>
      </c>
      <c r="K156" s="72">
        <v>91.513686375000006</v>
      </c>
      <c r="L156" s="73">
        <v>2.9746025494075518E-4</v>
      </c>
      <c r="M156" s="73">
        <f t="shared" si="2"/>
        <v>5.5151828887019868E-4</v>
      </c>
      <c r="N156" s="73">
        <f>K156/'סכום נכסי הקרן'!$C$41</f>
        <v>9.8750110594577172E-5</v>
      </c>
    </row>
    <row r="157" spans="1:14">
      <c r="A157" s="69" t="s">
        <v>1420</v>
      </c>
      <c r="B157" s="54" t="s">
        <v>1421</v>
      </c>
      <c r="C157" s="70" t="s">
        <v>123</v>
      </c>
      <c r="D157" s="70" t="s">
        <v>29</v>
      </c>
      <c r="E157" s="54" t="s">
        <v>1422</v>
      </c>
      <c r="F157" s="70" t="s">
        <v>1139</v>
      </c>
      <c r="G157" s="70" t="s">
        <v>135</v>
      </c>
      <c r="H157" s="72">
        <v>16575.966019</v>
      </c>
      <c r="I157" s="80">
        <v>705</v>
      </c>
      <c r="J157" s="117" t="s">
        <v>3357</v>
      </c>
      <c r="K157" s="72">
        <v>116.86056043400001</v>
      </c>
      <c r="L157" s="73">
        <v>1.1897130989783684E-4</v>
      </c>
      <c r="M157" s="73">
        <f t="shared" si="2"/>
        <v>7.042742881416585E-4</v>
      </c>
      <c r="N157" s="73">
        <f>K157/'סכום נכסי הקרן'!$C$41</f>
        <v>1.2610128303337917E-4</v>
      </c>
    </row>
    <row r="158" spans="1:14">
      <c r="A158" s="69" t="s">
        <v>1423</v>
      </c>
      <c r="B158" s="54" t="s">
        <v>1424</v>
      </c>
      <c r="C158" s="70" t="s">
        <v>123</v>
      </c>
      <c r="D158" s="70" t="s">
        <v>29</v>
      </c>
      <c r="E158" s="54" t="s">
        <v>1425</v>
      </c>
      <c r="F158" s="70" t="s">
        <v>131</v>
      </c>
      <c r="G158" s="70" t="s">
        <v>135</v>
      </c>
      <c r="H158" s="72">
        <v>276030.295522</v>
      </c>
      <c r="I158" s="80">
        <v>142.1</v>
      </c>
      <c r="J158" s="117" t="s">
        <v>3357</v>
      </c>
      <c r="K158" s="72">
        <v>392.23904992999996</v>
      </c>
      <c r="L158" s="73">
        <v>5.4047530189115086E-4</v>
      </c>
      <c r="M158" s="73">
        <f t="shared" si="2"/>
        <v>2.3638760300728405E-3</v>
      </c>
      <c r="N158" s="73">
        <f>K158/'סכום נכסי הקרן'!$C$41</f>
        <v>4.2325526480682516E-4</v>
      </c>
    </row>
    <row r="159" spans="1:14">
      <c r="A159" s="69" t="s">
        <v>1426</v>
      </c>
      <c r="B159" s="54" t="s">
        <v>1427</v>
      </c>
      <c r="C159" s="70" t="s">
        <v>123</v>
      </c>
      <c r="D159" s="70" t="s">
        <v>29</v>
      </c>
      <c r="E159" s="54" t="s">
        <v>1428</v>
      </c>
      <c r="F159" s="70" t="s">
        <v>158</v>
      </c>
      <c r="G159" s="70" t="s">
        <v>135</v>
      </c>
      <c r="H159" s="72">
        <v>2446.59492</v>
      </c>
      <c r="I159" s="80">
        <v>243.2</v>
      </c>
      <c r="J159" s="117" t="s">
        <v>3357</v>
      </c>
      <c r="K159" s="72">
        <v>5.9501188450000004</v>
      </c>
      <c r="L159" s="73">
        <v>3.2275078801431999E-4</v>
      </c>
      <c r="M159" s="73">
        <f t="shared" si="2"/>
        <v>3.5859110193873696E-5</v>
      </c>
      <c r="N159" s="73">
        <f>K159/'סכום נכסי הקרן'!$C$41</f>
        <v>6.4206231577962457E-6</v>
      </c>
    </row>
    <row r="160" spans="1:14">
      <c r="A160" s="69" t="s">
        <v>1429</v>
      </c>
      <c r="B160" s="54" t="s">
        <v>1430</v>
      </c>
      <c r="C160" s="70" t="s">
        <v>123</v>
      </c>
      <c r="D160" s="70" t="s">
        <v>29</v>
      </c>
      <c r="E160" s="54" t="s">
        <v>1431</v>
      </c>
      <c r="F160" s="70" t="s">
        <v>653</v>
      </c>
      <c r="G160" s="70" t="s">
        <v>135</v>
      </c>
      <c r="H160" s="72">
        <v>8013.7957120000001</v>
      </c>
      <c r="I160" s="80">
        <v>576.70000000000005</v>
      </c>
      <c r="J160" s="117" t="s">
        <v>3357</v>
      </c>
      <c r="K160" s="72">
        <v>46.215559866000007</v>
      </c>
      <c r="L160" s="73">
        <v>1.3716466179901707E-4</v>
      </c>
      <c r="M160" s="73">
        <f t="shared" si="2"/>
        <v>2.785236559264827E-4</v>
      </c>
      <c r="N160" s="73">
        <f>K160/'סכום נכסי הקרן'!$C$41</f>
        <v>4.9870044894230743E-5</v>
      </c>
    </row>
    <row r="161" spans="1:14">
      <c r="A161" s="69" t="s">
        <v>1432</v>
      </c>
      <c r="B161" s="54" t="s">
        <v>1433</v>
      </c>
      <c r="C161" s="70" t="s">
        <v>123</v>
      </c>
      <c r="D161" s="70" t="s">
        <v>29</v>
      </c>
      <c r="E161" s="54" t="s">
        <v>1434</v>
      </c>
      <c r="F161" s="70" t="s">
        <v>160</v>
      </c>
      <c r="G161" s="70" t="s">
        <v>135</v>
      </c>
      <c r="H161" s="72">
        <v>48905.975614999996</v>
      </c>
      <c r="I161" s="80">
        <v>61.7</v>
      </c>
      <c r="J161" s="117" t="s">
        <v>3357</v>
      </c>
      <c r="K161" s="72">
        <v>30.174986958000005</v>
      </c>
      <c r="L161" s="73">
        <v>3.5457502875440623E-4</v>
      </c>
      <c r="M161" s="73">
        <f t="shared" si="2"/>
        <v>1.8185320505570906E-4</v>
      </c>
      <c r="N161" s="73">
        <f>K161/'סכום נכסי הקרן'!$C$41</f>
        <v>3.2561067282133338E-5</v>
      </c>
    </row>
    <row r="162" spans="1:14">
      <c r="A162" s="69" t="s">
        <v>1435</v>
      </c>
      <c r="B162" s="54" t="s">
        <v>1436</v>
      </c>
      <c r="C162" s="70" t="s">
        <v>123</v>
      </c>
      <c r="D162" s="70" t="s">
        <v>29</v>
      </c>
      <c r="E162" s="54" t="s">
        <v>1437</v>
      </c>
      <c r="F162" s="70" t="s">
        <v>452</v>
      </c>
      <c r="G162" s="70" t="s">
        <v>135</v>
      </c>
      <c r="H162" s="72">
        <v>47784.208137000001</v>
      </c>
      <c r="I162" s="80">
        <v>1100</v>
      </c>
      <c r="J162" s="72">
        <v>8.0487242280000011</v>
      </c>
      <c r="K162" s="72">
        <v>533.675013734</v>
      </c>
      <c r="L162" s="73">
        <v>4.4715106745482722E-4</v>
      </c>
      <c r="M162" s="73">
        <f t="shared" si="2"/>
        <v>3.216256956159094E-3</v>
      </c>
      <c r="N162" s="73">
        <f>K162/'סכום נכסי הקרן'!$C$41</f>
        <v>5.7587524571834834E-4</v>
      </c>
    </row>
    <row r="163" spans="1:14">
      <c r="A163" s="69" t="s">
        <v>1438</v>
      </c>
      <c r="B163" s="54" t="s">
        <v>1439</v>
      </c>
      <c r="C163" s="70" t="s">
        <v>123</v>
      </c>
      <c r="D163" s="70" t="s">
        <v>29</v>
      </c>
      <c r="E163" s="54" t="s">
        <v>1440</v>
      </c>
      <c r="F163" s="70" t="s">
        <v>158</v>
      </c>
      <c r="G163" s="70" t="s">
        <v>135</v>
      </c>
      <c r="H163" s="72">
        <v>19943.829963</v>
      </c>
      <c r="I163" s="80">
        <v>460.1</v>
      </c>
      <c r="J163" s="117" t="s">
        <v>3357</v>
      </c>
      <c r="K163" s="72">
        <v>91.761561657000001</v>
      </c>
      <c r="L163" s="73">
        <v>2.6074256652806427E-4</v>
      </c>
      <c r="M163" s="73">
        <f t="shared" si="2"/>
        <v>5.5301213920884267E-4</v>
      </c>
      <c r="N163" s="73">
        <f>K163/'סכום נכסי הקרן'!$C$41</f>
        <v>9.9017586558892038E-5</v>
      </c>
    </row>
    <row r="164" spans="1:14">
      <c r="A164" s="69" t="s">
        <v>1441</v>
      </c>
      <c r="B164" s="54" t="s">
        <v>1442</v>
      </c>
      <c r="C164" s="70" t="s">
        <v>123</v>
      </c>
      <c r="D164" s="70" t="s">
        <v>29</v>
      </c>
      <c r="E164" s="54" t="s">
        <v>1443</v>
      </c>
      <c r="F164" s="70" t="s">
        <v>602</v>
      </c>
      <c r="G164" s="70" t="s">
        <v>135</v>
      </c>
      <c r="H164" s="72">
        <v>56.690680999999998</v>
      </c>
      <c r="I164" s="80">
        <v>164.4</v>
      </c>
      <c r="J164" s="117" t="s">
        <v>3357</v>
      </c>
      <c r="K164" s="72">
        <v>9.3199511999999998E-2</v>
      </c>
      <c r="L164" s="73">
        <v>8.2692479421576769E-6</v>
      </c>
      <c r="M164" s="73">
        <f t="shared" si="2"/>
        <v>5.6167812070369728E-7</v>
      </c>
      <c r="N164" s="73">
        <f>K164/'סכום נכסי הקרן'!$C$41</f>
        <v>1.0056924250266956E-7</v>
      </c>
    </row>
    <row r="165" spans="1:14">
      <c r="A165" s="69" t="s">
        <v>1444</v>
      </c>
      <c r="B165" s="54" t="s">
        <v>1445</v>
      </c>
      <c r="C165" s="70" t="s">
        <v>123</v>
      </c>
      <c r="D165" s="70" t="s">
        <v>29</v>
      </c>
      <c r="E165" s="54" t="s">
        <v>1446</v>
      </c>
      <c r="F165" s="70" t="s">
        <v>1447</v>
      </c>
      <c r="G165" s="70" t="s">
        <v>135</v>
      </c>
      <c r="H165" s="72">
        <v>6023.8132500000011</v>
      </c>
      <c r="I165" s="80">
        <v>710.8</v>
      </c>
      <c r="J165" s="117" t="s">
        <v>3357</v>
      </c>
      <c r="K165" s="72">
        <v>42.817264581000003</v>
      </c>
      <c r="L165" s="73">
        <v>1.2044493486354332E-4</v>
      </c>
      <c r="M165" s="73">
        <f t="shared" si="2"/>
        <v>2.5804341876306243E-4</v>
      </c>
      <c r="N165" s="73">
        <f>K165/'סכום נכסי הקרן'!$C$41</f>
        <v>4.6203030171955766E-5</v>
      </c>
    </row>
    <row r="166" spans="1:14">
      <c r="A166" s="69" t="s">
        <v>1448</v>
      </c>
      <c r="B166" s="54" t="s">
        <v>1449</v>
      </c>
      <c r="C166" s="70" t="s">
        <v>123</v>
      </c>
      <c r="D166" s="70" t="s">
        <v>29</v>
      </c>
      <c r="E166" s="54" t="s">
        <v>1450</v>
      </c>
      <c r="F166" s="70" t="s">
        <v>452</v>
      </c>
      <c r="G166" s="70" t="s">
        <v>135</v>
      </c>
      <c r="H166" s="72">
        <v>2736.8759930000001</v>
      </c>
      <c r="I166" s="80">
        <v>417.2</v>
      </c>
      <c r="J166" s="117" t="s">
        <v>3357</v>
      </c>
      <c r="K166" s="72">
        <v>11.418246628999999</v>
      </c>
      <c r="L166" s="73">
        <v>1.8235053311464492E-4</v>
      </c>
      <c r="M166" s="73">
        <f t="shared" si="2"/>
        <v>6.8813443017899553E-5</v>
      </c>
      <c r="N166" s="73">
        <f>K166/'סכום נכסי הקרן'!$C$41</f>
        <v>1.2321141919575609E-5</v>
      </c>
    </row>
    <row r="167" spans="1:14">
      <c r="A167" s="69" t="s">
        <v>1451</v>
      </c>
      <c r="B167" s="54" t="s">
        <v>1452</v>
      </c>
      <c r="C167" s="70" t="s">
        <v>123</v>
      </c>
      <c r="D167" s="70" t="s">
        <v>29</v>
      </c>
      <c r="E167" s="54" t="s">
        <v>1453</v>
      </c>
      <c r="F167" s="70" t="s">
        <v>452</v>
      </c>
      <c r="G167" s="70" t="s">
        <v>135</v>
      </c>
      <c r="H167" s="72">
        <v>6004.600066</v>
      </c>
      <c r="I167" s="80">
        <v>3813</v>
      </c>
      <c r="J167" s="117" t="s">
        <v>3357</v>
      </c>
      <c r="K167" s="72">
        <v>228.95540051499998</v>
      </c>
      <c r="L167" s="73">
        <v>2.3341054985664606E-4</v>
      </c>
      <c r="M167" s="73">
        <f t="shared" si="2"/>
        <v>1.3798273867166547E-3</v>
      </c>
      <c r="N167" s="73">
        <f>K167/'סכום נכסי הקרן'!$C$41</f>
        <v>2.4705999744600453E-4</v>
      </c>
    </row>
    <row r="168" spans="1:14">
      <c r="A168" s="69" t="s">
        <v>1454</v>
      </c>
      <c r="B168" s="54" t="s">
        <v>1455</v>
      </c>
      <c r="C168" s="70" t="s">
        <v>123</v>
      </c>
      <c r="D168" s="70" t="s">
        <v>29</v>
      </c>
      <c r="E168" s="54" t="s">
        <v>1456</v>
      </c>
      <c r="F168" s="70" t="s">
        <v>564</v>
      </c>
      <c r="G168" s="70" t="s">
        <v>135</v>
      </c>
      <c r="H168" s="72">
        <v>82898.401975000001</v>
      </c>
      <c r="I168" s="80">
        <v>145.80000000000001</v>
      </c>
      <c r="J168" s="117" t="s">
        <v>3357</v>
      </c>
      <c r="K168" s="72">
        <v>120.86587007999999</v>
      </c>
      <c r="L168" s="73">
        <v>3.7109738465755356E-4</v>
      </c>
      <c r="M168" s="73">
        <f t="shared" si="2"/>
        <v>7.2841277069939623E-4</v>
      </c>
      <c r="N168" s="73">
        <f>K168/'סכום נכסי הקרן'!$C$41</f>
        <v>1.304233116410703E-4</v>
      </c>
    </row>
    <row r="169" spans="1:14">
      <c r="A169" s="69" t="s">
        <v>1457</v>
      </c>
      <c r="B169" s="54" t="s">
        <v>1458</v>
      </c>
      <c r="C169" s="70" t="s">
        <v>123</v>
      </c>
      <c r="D169" s="70" t="s">
        <v>29</v>
      </c>
      <c r="E169" s="54" t="s">
        <v>1459</v>
      </c>
      <c r="F169" s="70" t="s">
        <v>602</v>
      </c>
      <c r="G169" s="70" t="s">
        <v>135</v>
      </c>
      <c r="H169" s="72">
        <v>1216.2690600000001</v>
      </c>
      <c r="I169" s="80">
        <v>2774</v>
      </c>
      <c r="J169" s="117" t="s">
        <v>3357</v>
      </c>
      <c r="K169" s="72">
        <v>33.739303725999996</v>
      </c>
      <c r="L169" s="73">
        <v>6.0744990358616323E-5</v>
      </c>
      <c r="M169" s="73">
        <f t="shared" si="2"/>
        <v>2.0333399074740787E-4</v>
      </c>
      <c r="N169" s="73">
        <f>K169/'סכום נכסי הקרן'!$C$41</f>
        <v>3.6407231598930645E-5</v>
      </c>
    </row>
    <row r="170" spans="1:14">
      <c r="A170" s="69" t="s">
        <v>1460</v>
      </c>
      <c r="B170" s="54" t="s">
        <v>1461</v>
      </c>
      <c r="C170" s="70" t="s">
        <v>123</v>
      </c>
      <c r="D170" s="70" t="s">
        <v>29</v>
      </c>
      <c r="E170" s="54" t="s">
        <v>1462</v>
      </c>
      <c r="F170" s="70" t="s">
        <v>539</v>
      </c>
      <c r="G170" s="70" t="s">
        <v>135</v>
      </c>
      <c r="H170" s="72">
        <v>28032.046643999998</v>
      </c>
      <c r="I170" s="80">
        <v>507.8</v>
      </c>
      <c r="J170" s="117" t="s">
        <v>3357</v>
      </c>
      <c r="K170" s="72">
        <v>142.346732858</v>
      </c>
      <c r="L170" s="73">
        <v>1.8381949215582507E-4</v>
      </c>
      <c r="M170" s="73">
        <f t="shared" si="2"/>
        <v>8.5786978584171845E-4</v>
      </c>
      <c r="N170" s="73">
        <f>K170/'סכום נכסי הקרן'!$C$41</f>
        <v>1.536027688241428E-4</v>
      </c>
    </row>
    <row r="171" spans="1:14">
      <c r="A171" s="69" t="s">
        <v>1463</v>
      </c>
      <c r="B171" s="54" t="s">
        <v>1464</v>
      </c>
      <c r="C171" s="70" t="s">
        <v>123</v>
      </c>
      <c r="D171" s="70" t="s">
        <v>29</v>
      </c>
      <c r="E171" s="54" t="s">
        <v>1465</v>
      </c>
      <c r="F171" s="70" t="s">
        <v>744</v>
      </c>
      <c r="G171" s="70" t="s">
        <v>135</v>
      </c>
      <c r="H171" s="72">
        <v>520.44634399999995</v>
      </c>
      <c r="I171" s="80">
        <v>19800</v>
      </c>
      <c r="J171" s="117" t="s">
        <v>3357</v>
      </c>
      <c r="K171" s="72">
        <v>103.04837609499999</v>
      </c>
      <c r="L171" s="73">
        <v>2.3220725105641766E-4</v>
      </c>
      <c r="M171" s="73">
        <f t="shared" si="2"/>
        <v>6.2103349024625147E-4</v>
      </c>
      <c r="N171" s="73">
        <f>K171/'סכום נכסי הקרן'!$C$41</f>
        <v>1.1119690331645031E-4</v>
      </c>
    </row>
    <row r="172" spans="1:14">
      <c r="A172" s="69" t="s">
        <v>1466</v>
      </c>
      <c r="B172" s="54" t="s">
        <v>1467</v>
      </c>
      <c r="C172" s="70" t="s">
        <v>123</v>
      </c>
      <c r="D172" s="70" t="s">
        <v>29</v>
      </c>
      <c r="E172" s="54" t="s">
        <v>1468</v>
      </c>
      <c r="F172" s="70" t="s">
        <v>1469</v>
      </c>
      <c r="G172" s="70" t="s">
        <v>135</v>
      </c>
      <c r="H172" s="72">
        <v>2460.2180050000002</v>
      </c>
      <c r="I172" s="80">
        <v>2227</v>
      </c>
      <c r="J172" s="117" t="s">
        <v>3357</v>
      </c>
      <c r="K172" s="72">
        <v>54.789054978999999</v>
      </c>
      <c r="L172" s="73">
        <v>4.2805892029060821E-5</v>
      </c>
      <c r="M172" s="73">
        <f t="shared" si="2"/>
        <v>3.3019286019154547E-4</v>
      </c>
      <c r="N172" s="73">
        <f>K172/'סכום נכסי הקרן'!$C$41</f>
        <v>5.9121487209880945E-5</v>
      </c>
    </row>
    <row r="173" spans="1:14">
      <c r="A173" s="69" t="s">
        <v>1470</v>
      </c>
      <c r="B173" s="54" t="s">
        <v>1471</v>
      </c>
      <c r="C173" s="70" t="s">
        <v>123</v>
      </c>
      <c r="D173" s="70" t="s">
        <v>29</v>
      </c>
      <c r="E173" s="87">
        <v>1154</v>
      </c>
      <c r="F173" s="70" t="s">
        <v>539</v>
      </c>
      <c r="G173" s="70" t="s">
        <v>135</v>
      </c>
      <c r="H173" s="72">
        <v>3973.4560540000002</v>
      </c>
      <c r="I173" s="80">
        <v>4.9000000000000004</v>
      </c>
      <c r="J173" s="117" t="s">
        <v>3357</v>
      </c>
      <c r="K173" s="72">
        <v>0.19469935599999999</v>
      </c>
      <c r="L173" s="73">
        <v>1.6165487825383625E-4</v>
      </c>
      <c r="M173" s="73">
        <f t="shared" si="2"/>
        <v>1.1733791951646711E-6</v>
      </c>
      <c r="N173" s="73">
        <f>K173/'סכום נכסי הקרן'!$C$41</f>
        <v>2.1009516389611127E-7</v>
      </c>
    </row>
    <row r="174" spans="1:14">
      <c r="A174" s="69" t="s">
        <v>1472</v>
      </c>
      <c r="B174" s="54" t="s">
        <v>1473</v>
      </c>
      <c r="C174" s="70" t="s">
        <v>123</v>
      </c>
      <c r="D174" s="70" t="s">
        <v>29</v>
      </c>
      <c r="E174" s="54" t="s">
        <v>784</v>
      </c>
      <c r="F174" s="70" t="s">
        <v>602</v>
      </c>
      <c r="G174" s="70" t="s">
        <v>135</v>
      </c>
      <c r="H174" s="72">
        <v>37426.370608999998</v>
      </c>
      <c r="I174" s="80">
        <v>420</v>
      </c>
      <c r="J174" s="117" t="s">
        <v>3357</v>
      </c>
      <c r="K174" s="72">
        <v>157.190756558</v>
      </c>
      <c r="L174" s="73">
        <v>2.0257043241295734E-4</v>
      </c>
      <c r="M174" s="73">
        <f t="shared" si="2"/>
        <v>9.4732908832709142E-4</v>
      </c>
      <c r="N174" s="73">
        <f>K174/'סכום נכסי הקרן'!$C$41</f>
        <v>1.6962058036805596E-4</v>
      </c>
    </row>
    <row r="175" spans="1:14">
      <c r="A175" s="69" t="s">
        <v>1474</v>
      </c>
      <c r="B175" s="54" t="s">
        <v>1475</v>
      </c>
      <c r="C175" s="70" t="s">
        <v>123</v>
      </c>
      <c r="D175" s="70" t="s">
        <v>29</v>
      </c>
      <c r="E175" s="54" t="s">
        <v>1476</v>
      </c>
      <c r="F175" s="70" t="s">
        <v>1106</v>
      </c>
      <c r="G175" s="70" t="s">
        <v>135</v>
      </c>
      <c r="H175" s="72">
        <v>3163.6622349999998</v>
      </c>
      <c r="I175" s="80">
        <v>6480</v>
      </c>
      <c r="J175" s="117" t="s">
        <v>3357</v>
      </c>
      <c r="K175" s="72">
        <v>205.00531285099999</v>
      </c>
      <c r="L175" s="73">
        <v>2.515327913245951E-4</v>
      </c>
      <c r="M175" s="73">
        <f t="shared" si="2"/>
        <v>1.2354892894334381E-3</v>
      </c>
      <c r="N175" s="73">
        <f>K175/'סכום נכסי הקרן'!$C$41</f>
        <v>2.2121606197302683E-4</v>
      </c>
    </row>
    <row r="176" spans="1:14">
      <c r="A176" s="69" t="s">
        <v>1477</v>
      </c>
      <c r="B176" s="54" t="s">
        <v>1478</v>
      </c>
      <c r="C176" s="70" t="s">
        <v>123</v>
      </c>
      <c r="D176" s="70" t="s">
        <v>29</v>
      </c>
      <c r="E176" s="54" t="s">
        <v>1479</v>
      </c>
      <c r="F176" s="70" t="s">
        <v>452</v>
      </c>
      <c r="G176" s="70" t="s">
        <v>135</v>
      </c>
      <c r="H176" s="72">
        <v>30692.688964000001</v>
      </c>
      <c r="I176" s="80">
        <v>311.2</v>
      </c>
      <c r="J176" s="117" t="s">
        <v>3357</v>
      </c>
      <c r="K176" s="72">
        <v>95.515648040999992</v>
      </c>
      <c r="L176" s="73">
        <v>3.6555432396204353E-4</v>
      </c>
      <c r="M176" s="73">
        <f t="shared" si="2"/>
        <v>5.7563659442191775E-4</v>
      </c>
      <c r="N176" s="73">
        <f>K176/'סכום נכסי הקרן'!$C$41</f>
        <v>1.0306852648150092E-4</v>
      </c>
    </row>
    <row r="177" spans="1:14">
      <c r="A177" s="69" t="s">
        <v>1480</v>
      </c>
      <c r="B177" s="54" t="s">
        <v>1481</v>
      </c>
      <c r="C177" s="70" t="s">
        <v>123</v>
      </c>
      <c r="D177" s="70" t="s">
        <v>29</v>
      </c>
      <c r="E177" s="54" t="s">
        <v>797</v>
      </c>
      <c r="F177" s="70" t="s">
        <v>333</v>
      </c>
      <c r="G177" s="70" t="s">
        <v>135</v>
      </c>
      <c r="H177" s="72">
        <v>56387.010455000003</v>
      </c>
      <c r="I177" s="80">
        <v>394</v>
      </c>
      <c r="J177" s="117" t="s">
        <v>3357</v>
      </c>
      <c r="K177" s="72">
        <v>222.16482119199998</v>
      </c>
      <c r="L177" s="73">
        <v>5.9603705624279341E-4</v>
      </c>
      <c r="M177" s="73">
        <f t="shared" si="2"/>
        <v>1.3389031398962205E-3</v>
      </c>
      <c r="N177" s="73">
        <f>K177/'סכום נכסי הקרן'!$C$41</f>
        <v>2.3973245458646248E-4</v>
      </c>
    </row>
    <row r="178" spans="1:14">
      <c r="A178" s="69" t="s">
        <v>1482</v>
      </c>
      <c r="B178" s="54" t="s">
        <v>1483</v>
      </c>
      <c r="C178" s="70" t="s">
        <v>123</v>
      </c>
      <c r="D178" s="70" t="s">
        <v>29</v>
      </c>
      <c r="E178" s="54" t="s">
        <v>1484</v>
      </c>
      <c r="F178" s="70" t="s">
        <v>160</v>
      </c>
      <c r="G178" s="70" t="s">
        <v>135</v>
      </c>
      <c r="H178" s="72">
        <v>6972.7955220000003</v>
      </c>
      <c r="I178" s="80">
        <v>163.5</v>
      </c>
      <c r="J178" s="117" t="s">
        <v>3357</v>
      </c>
      <c r="K178" s="72">
        <v>11.400520678000001</v>
      </c>
      <c r="L178" s="73">
        <v>1.7759275378921921E-4</v>
      </c>
      <c r="M178" s="73">
        <f t="shared" si="2"/>
        <v>6.8706615432306993E-5</v>
      </c>
      <c r="N178" s="73">
        <f>K178/'סכום נכסי הקרן'!$C$41</f>
        <v>1.2302014292976994E-5</v>
      </c>
    </row>
    <row r="179" spans="1:14">
      <c r="A179" s="69" t="s">
        <v>1485</v>
      </c>
      <c r="B179" s="54" t="s">
        <v>1486</v>
      </c>
      <c r="C179" s="70" t="s">
        <v>123</v>
      </c>
      <c r="D179" s="70" t="s">
        <v>29</v>
      </c>
      <c r="E179" s="54" t="s">
        <v>1487</v>
      </c>
      <c r="F179" s="70" t="s">
        <v>602</v>
      </c>
      <c r="G179" s="70" t="s">
        <v>135</v>
      </c>
      <c r="H179" s="72">
        <v>8504.5085130000007</v>
      </c>
      <c r="I179" s="80">
        <v>3575</v>
      </c>
      <c r="J179" s="117" t="s">
        <v>3357</v>
      </c>
      <c r="K179" s="72">
        <v>304.03617935499994</v>
      </c>
      <c r="L179" s="73">
        <v>2.3828827439058563E-4</v>
      </c>
      <c r="M179" s="73">
        <f t="shared" si="2"/>
        <v>1.8323107726792454E-3</v>
      </c>
      <c r="N179" s="73">
        <f>K179/'סכום נכסי הקרן'!$C$41</f>
        <v>3.2807777202887206E-4</v>
      </c>
    </row>
    <row r="180" spans="1:14">
      <c r="A180" s="69" t="s">
        <v>1488</v>
      </c>
      <c r="B180" s="54" t="s">
        <v>1489</v>
      </c>
      <c r="C180" s="70" t="s">
        <v>123</v>
      </c>
      <c r="D180" s="70" t="s">
        <v>29</v>
      </c>
      <c r="E180" s="54" t="s">
        <v>1490</v>
      </c>
      <c r="F180" s="70" t="s">
        <v>452</v>
      </c>
      <c r="G180" s="70" t="s">
        <v>135</v>
      </c>
      <c r="H180" s="72">
        <v>1853.481</v>
      </c>
      <c r="I180" s="80">
        <v>5397</v>
      </c>
      <c r="J180" s="117" t="s">
        <v>3357</v>
      </c>
      <c r="K180" s="72">
        <v>100.03236957000001</v>
      </c>
      <c r="L180" s="73">
        <v>2.2055272614769509E-4</v>
      </c>
      <c r="M180" s="73">
        <f t="shared" si="2"/>
        <v>6.0285716248831126E-4</v>
      </c>
      <c r="N180" s="73">
        <f>K180/'סכום נכסי הקרן'!$C$41</f>
        <v>1.0794240675210825E-4</v>
      </c>
    </row>
    <row r="181" spans="1:14">
      <c r="A181" s="69" t="s">
        <v>1491</v>
      </c>
      <c r="B181" s="54" t="s">
        <v>1492</v>
      </c>
      <c r="C181" s="70" t="s">
        <v>123</v>
      </c>
      <c r="D181" s="70" t="s">
        <v>29</v>
      </c>
      <c r="E181" s="54" t="s">
        <v>1493</v>
      </c>
      <c r="F181" s="70" t="s">
        <v>452</v>
      </c>
      <c r="G181" s="70" t="s">
        <v>135</v>
      </c>
      <c r="H181" s="72">
        <v>7267.8400419999998</v>
      </c>
      <c r="I181" s="80">
        <v>1035</v>
      </c>
      <c r="J181" s="117" t="s">
        <v>3357</v>
      </c>
      <c r="K181" s="72">
        <v>75.22214443</v>
      </c>
      <c r="L181" s="73">
        <v>4.3587757028290682E-4</v>
      </c>
      <c r="M181" s="73">
        <f t="shared" si="2"/>
        <v>4.5333534277244381E-4</v>
      </c>
      <c r="N181" s="73">
        <f>K181/'סכום נכסי הקרן'!$C$41</f>
        <v>8.1170318625182334E-5</v>
      </c>
    </row>
    <row r="182" spans="1:14">
      <c r="A182" s="69" t="s">
        <v>1494</v>
      </c>
      <c r="B182" s="54" t="s">
        <v>1495</v>
      </c>
      <c r="C182" s="70" t="s">
        <v>123</v>
      </c>
      <c r="D182" s="70" t="s">
        <v>29</v>
      </c>
      <c r="E182" s="54" t="s">
        <v>1496</v>
      </c>
      <c r="F182" s="70" t="s">
        <v>129</v>
      </c>
      <c r="G182" s="70" t="s">
        <v>135</v>
      </c>
      <c r="H182" s="72">
        <v>5895.9230610000004</v>
      </c>
      <c r="I182" s="80">
        <v>1336</v>
      </c>
      <c r="J182" s="117" t="s">
        <v>3357</v>
      </c>
      <c r="K182" s="72">
        <v>78.769532095000002</v>
      </c>
      <c r="L182" s="73">
        <v>2.9478141397930107E-4</v>
      </c>
      <c r="M182" s="73">
        <f t="shared" si="2"/>
        <v>4.7471410317930814E-4</v>
      </c>
      <c r="N182" s="73">
        <f>K182/'סכום נכסי הקרן'!$C$41</f>
        <v>8.4998215173957863E-5</v>
      </c>
    </row>
    <row r="183" spans="1:14">
      <c r="A183" s="69" t="s">
        <v>1497</v>
      </c>
      <c r="B183" s="54" t="s">
        <v>1498</v>
      </c>
      <c r="C183" s="70" t="s">
        <v>123</v>
      </c>
      <c r="D183" s="70" t="s">
        <v>29</v>
      </c>
      <c r="E183" s="54" t="s">
        <v>1499</v>
      </c>
      <c r="F183" s="70" t="s">
        <v>1106</v>
      </c>
      <c r="G183" s="70" t="s">
        <v>135</v>
      </c>
      <c r="H183" s="72">
        <v>20088.553467000002</v>
      </c>
      <c r="I183" s="80">
        <v>1411</v>
      </c>
      <c r="J183" s="117" t="s">
        <v>3357</v>
      </c>
      <c r="K183" s="72">
        <v>283.44948941400003</v>
      </c>
      <c r="L183" s="73">
        <v>2.0071537620267043E-4</v>
      </c>
      <c r="M183" s="73">
        <f t="shared" si="2"/>
        <v>1.7082425981852572E-3</v>
      </c>
      <c r="N183" s="73">
        <f>K183/'סכום נכסי הקרן'!$C$41</f>
        <v>3.058631941992833E-4</v>
      </c>
    </row>
    <row r="184" spans="1:14">
      <c r="A184" s="118" t="s">
        <v>3357</v>
      </c>
      <c r="B184" s="117" t="s">
        <v>3357</v>
      </c>
      <c r="C184" s="117" t="s">
        <v>3357</v>
      </c>
      <c r="D184" s="117" t="s">
        <v>3357</v>
      </c>
      <c r="E184" s="117" t="s">
        <v>3357</v>
      </c>
      <c r="F184" s="117" t="s">
        <v>3357</v>
      </c>
      <c r="G184" s="117" t="s">
        <v>3357</v>
      </c>
      <c r="H184" s="117" t="s">
        <v>3357</v>
      </c>
      <c r="I184" s="117" t="s">
        <v>3357</v>
      </c>
      <c r="J184" s="117" t="s">
        <v>3357</v>
      </c>
      <c r="K184" s="117" t="s">
        <v>3357</v>
      </c>
      <c r="L184" s="117" t="s">
        <v>3357</v>
      </c>
      <c r="M184" s="117" t="s">
        <v>3357</v>
      </c>
      <c r="N184" s="117" t="s">
        <v>3357</v>
      </c>
    </row>
    <row r="185" spans="1:14">
      <c r="A185" s="63" t="s">
        <v>189</v>
      </c>
      <c r="B185" s="116" t="s">
        <v>3357</v>
      </c>
      <c r="C185" s="116" t="s">
        <v>3357</v>
      </c>
      <c r="D185" s="116" t="s">
        <v>3357</v>
      </c>
      <c r="E185" s="116" t="s">
        <v>3357</v>
      </c>
      <c r="F185" s="116" t="s">
        <v>3357</v>
      </c>
      <c r="G185" s="116" t="s">
        <v>3357</v>
      </c>
      <c r="H185" s="116" t="s">
        <v>3357</v>
      </c>
      <c r="I185" s="116" t="s">
        <v>3357</v>
      </c>
      <c r="J185" s="66">
        <v>16.863484281000002</v>
      </c>
      <c r="K185" s="66">
        <f>K186+K216</f>
        <v>43548.032541349006</v>
      </c>
      <c r="L185" s="116" t="s">
        <v>3357</v>
      </c>
      <c r="M185" s="67">
        <f t="shared" si="2"/>
        <v>0.26244748017745373</v>
      </c>
      <c r="N185" s="67">
        <f>K185/'סכום נכסי הקרן'!$C$41</f>
        <v>4.6991583444826124E-2</v>
      </c>
    </row>
    <row r="186" spans="1:14">
      <c r="A186" s="68" t="s">
        <v>69</v>
      </c>
      <c r="B186" s="116" t="s">
        <v>3357</v>
      </c>
      <c r="C186" s="116" t="s">
        <v>3357</v>
      </c>
      <c r="D186" s="116" t="s">
        <v>3357</v>
      </c>
      <c r="E186" s="116" t="s">
        <v>3357</v>
      </c>
      <c r="F186" s="116" t="s">
        <v>3357</v>
      </c>
      <c r="G186" s="116" t="s">
        <v>3357</v>
      </c>
      <c r="H186" s="116" t="s">
        <v>3357</v>
      </c>
      <c r="I186" s="116" t="s">
        <v>3357</v>
      </c>
      <c r="J186" s="66">
        <v>4.7058028999999994E-2</v>
      </c>
      <c r="K186" s="66">
        <f>SUM(K187:K214)</f>
        <v>15834.437156755999</v>
      </c>
      <c r="L186" s="116" t="s">
        <v>3357</v>
      </c>
      <c r="M186" s="67">
        <f t="shared" si="2"/>
        <v>9.5428148857769818E-2</v>
      </c>
      <c r="N186" s="67">
        <f>K186/'סכום נכסי הקרן'!$C$41</f>
        <v>1.7086541722569057E-2</v>
      </c>
    </row>
    <row r="187" spans="1:14">
      <c r="A187" s="69" t="s">
        <v>1500</v>
      </c>
      <c r="B187" s="54" t="s">
        <v>1501</v>
      </c>
      <c r="C187" s="70" t="s">
        <v>1502</v>
      </c>
      <c r="D187" s="70" t="s">
        <v>803</v>
      </c>
      <c r="E187" s="54" t="s">
        <v>1503</v>
      </c>
      <c r="F187" s="70" t="s">
        <v>1504</v>
      </c>
      <c r="G187" s="70" t="s">
        <v>134</v>
      </c>
      <c r="H187" s="72">
        <v>5189.7467999999999</v>
      </c>
      <c r="I187" s="80">
        <v>218</v>
      </c>
      <c r="J187" s="117" t="s">
        <v>3357</v>
      </c>
      <c r="K187" s="72">
        <v>41.034601383000002</v>
      </c>
      <c r="L187" s="73">
        <v>6.6961087903682812E-5</v>
      </c>
      <c r="M187" s="73">
        <f t="shared" ref="M187:M214" si="3">IFERROR(K187/$K$9,0)</f>
        <v>2.4729998359464348E-4</v>
      </c>
      <c r="N187" s="73">
        <f>K187/'סכום נכסי הקרן'!$C$41</f>
        <v>4.4279403281503306E-5</v>
      </c>
    </row>
    <row r="188" spans="1:14">
      <c r="A188" s="69" t="s">
        <v>1505</v>
      </c>
      <c r="B188" s="54" t="s">
        <v>1506</v>
      </c>
      <c r="C188" s="70" t="s">
        <v>1502</v>
      </c>
      <c r="D188" s="70" t="s">
        <v>803</v>
      </c>
      <c r="E188" s="54" t="s">
        <v>1507</v>
      </c>
      <c r="F188" s="70" t="s">
        <v>965</v>
      </c>
      <c r="G188" s="70" t="s">
        <v>134</v>
      </c>
      <c r="H188" s="72">
        <v>358.36135799999994</v>
      </c>
      <c r="I188" s="80">
        <v>585</v>
      </c>
      <c r="J188" s="117" t="s">
        <v>3357</v>
      </c>
      <c r="K188" s="72">
        <v>7.603693096999999</v>
      </c>
      <c r="L188" s="73">
        <v>1.6659988842554493E-4</v>
      </c>
      <c r="M188" s="73">
        <f t="shared" si="3"/>
        <v>4.5824575230937204E-5</v>
      </c>
      <c r="N188" s="73">
        <f>K188/'סכום נכסי הקרן'!$C$41</f>
        <v>8.2049534228040528E-6</v>
      </c>
    </row>
    <row r="189" spans="1:14">
      <c r="A189" s="69" t="s">
        <v>1508</v>
      </c>
      <c r="B189" s="54" t="s">
        <v>1509</v>
      </c>
      <c r="C189" s="70" t="s">
        <v>1502</v>
      </c>
      <c r="D189" s="70" t="s">
        <v>803</v>
      </c>
      <c r="E189" s="54" t="s">
        <v>1102</v>
      </c>
      <c r="F189" s="70" t="s">
        <v>1510</v>
      </c>
      <c r="G189" s="70" t="s">
        <v>134</v>
      </c>
      <c r="H189" s="72">
        <v>3517.8068499999999</v>
      </c>
      <c r="I189" s="80">
        <v>6938</v>
      </c>
      <c r="J189" s="117" t="s">
        <v>3357</v>
      </c>
      <c r="K189" s="72">
        <v>885.22534819199996</v>
      </c>
      <c r="L189" s="73">
        <v>7.8383143044723959E-5</v>
      </c>
      <c r="M189" s="73">
        <f t="shared" si="3"/>
        <v>5.3349175258745841E-3</v>
      </c>
      <c r="N189" s="73">
        <f>K189/'סכום נכסי הקרן'!$C$41</f>
        <v>9.5522434400548508E-4</v>
      </c>
    </row>
    <row r="190" spans="1:14">
      <c r="A190" s="69" t="s">
        <v>1511</v>
      </c>
      <c r="B190" s="54" t="s">
        <v>1512</v>
      </c>
      <c r="C190" s="70" t="s">
        <v>1502</v>
      </c>
      <c r="D190" s="70" t="s">
        <v>803</v>
      </c>
      <c r="E190" s="54" t="s">
        <v>1513</v>
      </c>
      <c r="F190" s="70" t="s">
        <v>1510</v>
      </c>
      <c r="G190" s="70" t="s">
        <v>134</v>
      </c>
      <c r="H190" s="72">
        <v>666.54883700000005</v>
      </c>
      <c r="I190" s="80">
        <v>2271</v>
      </c>
      <c r="J190" s="117" t="s">
        <v>3357</v>
      </c>
      <c r="K190" s="72">
        <v>54.903074494999998</v>
      </c>
      <c r="L190" s="73">
        <v>2.8290211302420702E-5</v>
      </c>
      <c r="M190" s="73">
        <f t="shared" si="3"/>
        <v>3.3088001258211192E-4</v>
      </c>
      <c r="N190" s="73">
        <f>K190/'סכום נכסי הקרן'!$C$41</f>
        <v>5.9244522793529073E-5</v>
      </c>
    </row>
    <row r="191" spans="1:14">
      <c r="A191" s="69" t="s">
        <v>1514</v>
      </c>
      <c r="B191" s="54" t="s">
        <v>1515</v>
      </c>
      <c r="C191" s="70" t="s">
        <v>1502</v>
      </c>
      <c r="D191" s="70" t="s">
        <v>803</v>
      </c>
      <c r="E191" s="54" t="s">
        <v>1516</v>
      </c>
      <c r="F191" s="70" t="s">
        <v>1517</v>
      </c>
      <c r="G191" s="70" t="s">
        <v>134</v>
      </c>
      <c r="H191" s="72">
        <v>326.21265599999998</v>
      </c>
      <c r="I191" s="80">
        <v>21905</v>
      </c>
      <c r="J191" s="117" t="s">
        <v>3357</v>
      </c>
      <c r="K191" s="72">
        <v>259.17411209000005</v>
      </c>
      <c r="L191" s="73">
        <v>7.8106582185216709E-6</v>
      </c>
      <c r="M191" s="73">
        <f t="shared" si="3"/>
        <v>1.5619441034601192E-3</v>
      </c>
      <c r="N191" s="73">
        <f>K191/'סכום נכסי הקרן'!$C$41</f>
        <v>2.7966824685941784E-4</v>
      </c>
    </row>
    <row r="192" spans="1:14">
      <c r="A192" s="69" t="s">
        <v>1518</v>
      </c>
      <c r="B192" s="54" t="s">
        <v>1519</v>
      </c>
      <c r="C192" s="70" t="s">
        <v>1502</v>
      </c>
      <c r="D192" s="70" t="s">
        <v>803</v>
      </c>
      <c r="E192" s="54" t="s">
        <v>800</v>
      </c>
      <c r="F192" s="70" t="s">
        <v>1520</v>
      </c>
      <c r="G192" s="70" t="s">
        <v>134</v>
      </c>
      <c r="H192" s="72">
        <v>25.948734000000005</v>
      </c>
      <c r="I192" s="80">
        <v>21325</v>
      </c>
      <c r="J192" s="72">
        <v>4.7058028999999994E-2</v>
      </c>
      <c r="K192" s="72">
        <v>20.117307443999998</v>
      </c>
      <c r="L192" s="73">
        <v>5.8372298462337915E-7</v>
      </c>
      <c r="M192" s="73">
        <f t="shared" si="3"/>
        <v>1.212393841586254E-4</v>
      </c>
      <c r="N192" s="73">
        <f>K192/'סכום נכסי הקרן'!$C$41</f>
        <v>2.1708079016941583E-5</v>
      </c>
    </row>
    <row r="193" spans="1:14">
      <c r="A193" s="69" t="s">
        <v>1523</v>
      </c>
      <c r="B193" s="54" t="s">
        <v>1524</v>
      </c>
      <c r="C193" s="70" t="s">
        <v>1502</v>
      </c>
      <c r="D193" s="70" t="s">
        <v>803</v>
      </c>
      <c r="E193" s="54" t="s">
        <v>755</v>
      </c>
      <c r="F193" s="70" t="s">
        <v>944</v>
      </c>
      <c r="G193" s="70" t="s">
        <v>134</v>
      </c>
      <c r="H193" s="72">
        <v>6045.0207799999998</v>
      </c>
      <c r="I193" s="80">
        <v>1914</v>
      </c>
      <c r="J193" s="117" t="s">
        <v>3357</v>
      </c>
      <c r="K193" s="72">
        <v>419.65005762699997</v>
      </c>
      <c r="L193" s="73">
        <v>5.1290935201334002E-5</v>
      </c>
      <c r="M193" s="73">
        <f t="shared" si="3"/>
        <v>2.5290717801304753E-3</v>
      </c>
      <c r="N193" s="73">
        <f>K193/'סכום נכסי הקרן'!$C$41</f>
        <v>4.5283379178797647E-4</v>
      </c>
    </row>
    <row r="194" spans="1:14">
      <c r="A194" s="69" t="s">
        <v>1525</v>
      </c>
      <c r="B194" s="54" t="s">
        <v>1526</v>
      </c>
      <c r="C194" s="70" t="s">
        <v>1527</v>
      </c>
      <c r="D194" s="70" t="s">
        <v>803</v>
      </c>
      <c r="E194" s="54" t="s">
        <v>1528</v>
      </c>
      <c r="F194" s="70" t="s">
        <v>907</v>
      </c>
      <c r="G194" s="70" t="s">
        <v>134</v>
      </c>
      <c r="H194" s="72">
        <v>3198.9413929999996</v>
      </c>
      <c r="I194" s="80">
        <v>2722</v>
      </c>
      <c r="J194" s="117" t="s">
        <v>3357</v>
      </c>
      <c r="K194" s="72">
        <v>315.82169494999999</v>
      </c>
      <c r="L194" s="73">
        <v>8.3677288244321009E-5</v>
      </c>
      <c r="M194" s="73">
        <f t="shared" si="3"/>
        <v>1.9033376064991881E-3</v>
      </c>
      <c r="N194" s="73">
        <f>K194/'סכום נכסי הקרן'!$C$41</f>
        <v>3.4079522462553965E-4</v>
      </c>
    </row>
    <row r="195" spans="1:14">
      <c r="A195" s="69" t="s">
        <v>1529</v>
      </c>
      <c r="B195" s="54" t="s">
        <v>1530</v>
      </c>
      <c r="C195" s="70" t="s">
        <v>1502</v>
      </c>
      <c r="D195" s="70" t="s">
        <v>803</v>
      </c>
      <c r="E195" s="54" t="s">
        <v>1531</v>
      </c>
      <c r="F195" s="70" t="s">
        <v>859</v>
      </c>
      <c r="G195" s="70" t="s">
        <v>134</v>
      </c>
      <c r="H195" s="72">
        <v>1942.4480880000001</v>
      </c>
      <c r="I195" s="80">
        <v>3963</v>
      </c>
      <c r="J195" s="117" t="s">
        <v>3357</v>
      </c>
      <c r="K195" s="72">
        <v>279.20362269699996</v>
      </c>
      <c r="L195" s="73">
        <v>1.1825912581358137E-5</v>
      </c>
      <c r="M195" s="73">
        <f t="shared" si="3"/>
        <v>1.6826543693717526E-3</v>
      </c>
      <c r="N195" s="73">
        <f>K195/'סכום נכסי הקרן'!$C$41</f>
        <v>3.0128158652417025E-4</v>
      </c>
    </row>
    <row r="196" spans="1:14">
      <c r="A196" s="69" t="s">
        <v>1532</v>
      </c>
      <c r="B196" s="54" t="s">
        <v>1533</v>
      </c>
      <c r="C196" s="70" t="s">
        <v>1502</v>
      </c>
      <c r="D196" s="70" t="s">
        <v>803</v>
      </c>
      <c r="E196" s="54" t="s">
        <v>1534</v>
      </c>
      <c r="F196" s="70" t="s">
        <v>1535</v>
      </c>
      <c r="G196" s="70" t="s">
        <v>134</v>
      </c>
      <c r="H196" s="72">
        <v>3333.1741940000002</v>
      </c>
      <c r="I196" s="80">
        <v>2224</v>
      </c>
      <c r="J196" s="117" t="s">
        <v>3357</v>
      </c>
      <c r="K196" s="72">
        <v>268.86876307</v>
      </c>
      <c r="L196" s="73">
        <v>4.0119533761477346E-5</v>
      </c>
      <c r="M196" s="73">
        <f t="shared" si="3"/>
        <v>1.6203700890309945E-3</v>
      </c>
      <c r="N196" s="73">
        <f>K196/'סכום נכסי הקרן'!$C$41</f>
        <v>2.901295001907267E-4</v>
      </c>
    </row>
    <row r="197" spans="1:14">
      <c r="A197" s="69" t="s">
        <v>1536</v>
      </c>
      <c r="B197" s="54" t="s">
        <v>1537</v>
      </c>
      <c r="C197" s="70" t="s">
        <v>1502</v>
      </c>
      <c r="D197" s="70" t="s">
        <v>803</v>
      </c>
      <c r="E197" s="54" t="s">
        <v>1538</v>
      </c>
      <c r="F197" s="70" t="s">
        <v>1504</v>
      </c>
      <c r="G197" s="70" t="s">
        <v>134</v>
      </c>
      <c r="H197" s="72">
        <v>21481.844789999999</v>
      </c>
      <c r="I197" s="80">
        <v>253</v>
      </c>
      <c r="J197" s="117" t="s">
        <v>3357</v>
      </c>
      <c r="K197" s="72">
        <v>197.12406716499999</v>
      </c>
      <c r="L197" s="73">
        <v>1.3027978006270856E-4</v>
      </c>
      <c r="M197" s="73">
        <f t="shared" si="3"/>
        <v>1.1879920099872046E-3</v>
      </c>
      <c r="N197" s="73">
        <f>K197/'סכום נכסי הקרן'!$C$41</f>
        <v>2.1271160855251478E-4</v>
      </c>
    </row>
    <row r="198" spans="1:14">
      <c r="A198" s="69" t="s">
        <v>1539</v>
      </c>
      <c r="B198" s="54" t="s">
        <v>1540</v>
      </c>
      <c r="C198" s="70" t="s">
        <v>1502</v>
      </c>
      <c r="D198" s="70" t="s">
        <v>803</v>
      </c>
      <c r="E198" s="54" t="s">
        <v>1541</v>
      </c>
      <c r="F198" s="70" t="s">
        <v>1517</v>
      </c>
      <c r="G198" s="70" t="s">
        <v>134</v>
      </c>
      <c r="H198" s="72">
        <v>1683.1349749999999</v>
      </c>
      <c r="I198" s="80">
        <v>3461</v>
      </c>
      <c r="J198" s="117" t="s">
        <v>3357</v>
      </c>
      <c r="K198" s="72">
        <v>211.28472450400002</v>
      </c>
      <c r="L198" s="73">
        <v>1.6047122691799843E-5</v>
      </c>
      <c r="M198" s="73">
        <f t="shared" si="3"/>
        <v>1.2733329225243705E-3</v>
      </c>
      <c r="N198" s="73">
        <f>K198/'סכום נכסי הקרן'!$C$41</f>
        <v>2.2799201669374092E-4</v>
      </c>
    </row>
    <row r="199" spans="1:14">
      <c r="A199" s="69" t="s">
        <v>1542</v>
      </c>
      <c r="B199" s="54" t="s">
        <v>1543</v>
      </c>
      <c r="C199" s="70" t="s">
        <v>1502</v>
      </c>
      <c r="D199" s="70" t="s">
        <v>803</v>
      </c>
      <c r="E199" s="54" t="s">
        <v>1544</v>
      </c>
      <c r="F199" s="70" t="s">
        <v>978</v>
      </c>
      <c r="G199" s="70" t="s">
        <v>134</v>
      </c>
      <c r="H199" s="72">
        <v>3535.2629339999999</v>
      </c>
      <c r="I199" s="80">
        <v>1916</v>
      </c>
      <c r="J199" s="117" t="s">
        <v>3357</v>
      </c>
      <c r="K199" s="72">
        <v>245.67715834699999</v>
      </c>
      <c r="L199" s="73">
        <v>7.0541921682022141E-5</v>
      </c>
      <c r="M199" s="73">
        <f t="shared" si="3"/>
        <v>1.480603080841964E-3</v>
      </c>
      <c r="N199" s="73">
        <f>K199/'סכום נכסי הקרן'!$C$41</f>
        <v>2.6510402452714762E-4</v>
      </c>
    </row>
    <row r="200" spans="1:14">
      <c r="A200" s="69" t="s">
        <v>1545</v>
      </c>
      <c r="B200" s="54" t="s">
        <v>1546</v>
      </c>
      <c r="C200" s="70" t="s">
        <v>1502</v>
      </c>
      <c r="D200" s="70" t="s">
        <v>803</v>
      </c>
      <c r="E200" s="54" t="s">
        <v>1547</v>
      </c>
      <c r="F200" s="70" t="s">
        <v>871</v>
      </c>
      <c r="G200" s="70" t="s">
        <v>134</v>
      </c>
      <c r="H200" s="72">
        <v>1416.800876</v>
      </c>
      <c r="I200" s="80">
        <v>4332</v>
      </c>
      <c r="J200" s="117" t="s">
        <v>3357</v>
      </c>
      <c r="K200" s="72">
        <v>222.61007726100001</v>
      </c>
      <c r="L200" s="73">
        <v>1.4969165376781415E-5</v>
      </c>
      <c r="M200" s="73">
        <f t="shared" si="3"/>
        <v>1.3415865293979581E-3</v>
      </c>
      <c r="N200" s="73">
        <f>K200/'סכום נכסי הקרן'!$C$41</f>
        <v>2.4021291917922827E-4</v>
      </c>
    </row>
    <row r="201" spans="1:14">
      <c r="A201" s="69" t="s">
        <v>1548</v>
      </c>
      <c r="B201" s="54" t="s">
        <v>1549</v>
      </c>
      <c r="C201" s="70" t="s">
        <v>1502</v>
      </c>
      <c r="D201" s="70" t="s">
        <v>803</v>
      </c>
      <c r="E201" s="54" t="s">
        <v>1550</v>
      </c>
      <c r="F201" s="70" t="s">
        <v>1517</v>
      </c>
      <c r="G201" s="70" t="s">
        <v>134</v>
      </c>
      <c r="H201" s="72">
        <v>580.54361200000005</v>
      </c>
      <c r="I201" s="80">
        <v>18781</v>
      </c>
      <c r="J201" s="117" t="s">
        <v>3357</v>
      </c>
      <c r="K201" s="72">
        <v>395.45868584600004</v>
      </c>
      <c r="L201" s="73">
        <v>1.2161071206615261E-5</v>
      </c>
      <c r="M201" s="73">
        <f t="shared" si="3"/>
        <v>2.3832795549609217E-3</v>
      </c>
      <c r="N201" s="73">
        <f>K201/'סכום נכסי הקרן'!$C$41</f>
        <v>4.2672949271057767E-4</v>
      </c>
    </row>
    <row r="202" spans="1:14">
      <c r="A202" s="69" t="s">
        <v>1551</v>
      </c>
      <c r="B202" s="54" t="s">
        <v>1552</v>
      </c>
      <c r="C202" s="70" t="s">
        <v>1502</v>
      </c>
      <c r="D202" s="70" t="s">
        <v>803</v>
      </c>
      <c r="E202" s="54" t="s">
        <v>1095</v>
      </c>
      <c r="F202" s="70" t="s">
        <v>1517</v>
      </c>
      <c r="G202" s="70" t="s">
        <v>134</v>
      </c>
      <c r="H202" s="72">
        <v>4288.102433</v>
      </c>
      <c r="I202" s="80">
        <v>19951</v>
      </c>
      <c r="J202" s="117" t="s">
        <v>3357</v>
      </c>
      <c r="K202" s="72">
        <v>3102.968560412</v>
      </c>
      <c r="L202" s="73">
        <v>6.7709972728596658E-5</v>
      </c>
      <c r="M202" s="73">
        <f t="shared" si="3"/>
        <v>1.8700414972289435E-2</v>
      </c>
      <c r="N202" s="73">
        <f>K202/'סכום נכסי הקרן'!$C$41</f>
        <v>3.3483351031948954E-3</v>
      </c>
    </row>
    <row r="203" spans="1:14">
      <c r="A203" s="69" t="s">
        <v>1553</v>
      </c>
      <c r="B203" s="54" t="s">
        <v>1554</v>
      </c>
      <c r="C203" s="70" t="s">
        <v>1502</v>
      </c>
      <c r="D203" s="70" t="s">
        <v>803</v>
      </c>
      <c r="E203" s="54" t="s">
        <v>1089</v>
      </c>
      <c r="F203" s="70" t="s">
        <v>1510</v>
      </c>
      <c r="G203" s="70" t="s">
        <v>134</v>
      </c>
      <c r="H203" s="72">
        <v>3968.2472170000001</v>
      </c>
      <c r="I203" s="80">
        <v>13739</v>
      </c>
      <c r="J203" s="117" t="s">
        <v>3357</v>
      </c>
      <c r="K203" s="72">
        <v>1977.4312783939999</v>
      </c>
      <c r="L203" s="73">
        <v>1.3714043501429223E-4</v>
      </c>
      <c r="M203" s="73">
        <f t="shared" si="3"/>
        <v>1.1917228539448269E-2</v>
      </c>
      <c r="N203" s="73">
        <f>K203/'סכום נכסי הקרן'!$C$41</f>
        <v>2.1337962131086057E-3</v>
      </c>
    </row>
    <row r="204" spans="1:14">
      <c r="A204" s="69" t="s">
        <v>1557</v>
      </c>
      <c r="B204" s="54" t="s">
        <v>1558</v>
      </c>
      <c r="C204" s="70" t="s">
        <v>1502</v>
      </c>
      <c r="D204" s="70" t="s">
        <v>803</v>
      </c>
      <c r="E204" s="54" t="s">
        <v>1263</v>
      </c>
      <c r="F204" s="70" t="s">
        <v>962</v>
      </c>
      <c r="G204" s="70" t="s">
        <v>134</v>
      </c>
      <c r="H204" s="72">
        <v>8522.4502100000009</v>
      </c>
      <c r="I204" s="80">
        <v>3087</v>
      </c>
      <c r="J204" s="117" t="s">
        <v>3357</v>
      </c>
      <c r="K204" s="72">
        <v>954.22031369399986</v>
      </c>
      <c r="L204" s="73">
        <v>1.8117650876642196E-4</v>
      </c>
      <c r="M204" s="73">
        <f t="shared" si="3"/>
        <v>5.7507240223847768E-3</v>
      </c>
      <c r="N204" s="73">
        <f>K204/'סכום נכסי הקרן'!$C$41</f>
        <v>1.0296750709259646E-3</v>
      </c>
    </row>
    <row r="205" spans="1:14">
      <c r="A205" s="69" t="s">
        <v>1559</v>
      </c>
      <c r="B205" s="54" t="s">
        <v>1560</v>
      </c>
      <c r="C205" s="70" t="s">
        <v>1527</v>
      </c>
      <c r="D205" s="70" t="s">
        <v>803</v>
      </c>
      <c r="E205" s="54" t="s">
        <v>1561</v>
      </c>
      <c r="F205" s="70" t="s">
        <v>1517</v>
      </c>
      <c r="G205" s="70" t="s">
        <v>134</v>
      </c>
      <c r="H205" s="72">
        <v>2737.7730780000002</v>
      </c>
      <c r="I205" s="80">
        <v>468</v>
      </c>
      <c r="J205" s="117" t="s">
        <v>3357</v>
      </c>
      <c r="K205" s="72">
        <v>46.471945812999998</v>
      </c>
      <c r="L205" s="73">
        <v>2.2392347375611202E-5</v>
      </c>
      <c r="M205" s="73">
        <f t="shared" si="3"/>
        <v>2.8006879681612379E-4</v>
      </c>
      <c r="N205" s="73">
        <f>K205/'סכום נכסי הקרן'!$C$41</f>
        <v>5.0146704502471169E-5</v>
      </c>
    </row>
    <row r="206" spans="1:14">
      <c r="A206" s="69" t="s">
        <v>1562</v>
      </c>
      <c r="B206" s="54" t="s">
        <v>1563</v>
      </c>
      <c r="C206" s="70" t="s">
        <v>1527</v>
      </c>
      <c r="D206" s="70" t="s">
        <v>803</v>
      </c>
      <c r="E206" s="54" t="s">
        <v>1564</v>
      </c>
      <c r="F206" s="70" t="s">
        <v>1517</v>
      </c>
      <c r="G206" s="70" t="s">
        <v>134</v>
      </c>
      <c r="H206" s="72">
        <v>5882.7633459999997</v>
      </c>
      <c r="I206" s="80">
        <v>533</v>
      </c>
      <c r="J206" s="117" t="s">
        <v>3357</v>
      </c>
      <c r="K206" s="72">
        <v>113.725051538</v>
      </c>
      <c r="L206" s="73">
        <v>7.5158141825886621E-5</v>
      </c>
      <c r="M206" s="73">
        <f t="shared" si="3"/>
        <v>6.8537776490498097E-4</v>
      </c>
      <c r="N206" s="73">
        <f>K206/'סכום נכסי הקרן'!$C$41</f>
        <v>1.2271783447485987E-4</v>
      </c>
    </row>
    <row r="207" spans="1:14">
      <c r="A207" s="69" t="s">
        <v>1565</v>
      </c>
      <c r="B207" s="54" t="s">
        <v>1566</v>
      </c>
      <c r="C207" s="70" t="s">
        <v>1502</v>
      </c>
      <c r="D207" s="70" t="s">
        <v>803</v>
      </c>
      <c r="E207" s="54" t="s">
        <v>1567</v>
      </c>
      <c r="F207" s="70" t="s">
        <v>824</v>
      </c>
      <c r="G207" s="70" t="s">
        <v>134</v>
      </c>
      <c r="H207" s="72">
        <v>4550.4737889999997</v>
      </c>
      <c r="I207" s="80">
        <v>110.5</v>
      </c>
      <c r="J207" s="117" t="s">
        <v>3357</v>
      </c>
      <c r="K207" s="72">
        <v>18.237548124</v>
      </c>
      <c r="L207" s="73">
        <v>1.6365105793528969E-4</v>
      </c>
      <c r="M207" s="73">
        <f t="shared" si="3"/>
        <v>1.0991078747849623E-4</v>
      </c>
      <c r="N207" s="73">
        <f>K207/'סכום נכסי הקרן'!$C$41</f>
        <v>1.967967815042489E-5</v>
      </c>
    </row>
    <row r="208" spans="1:14">
      <c r="A208" s="69" t="s">
        <v>1568</v>
      </c>
      <c r="B208" s="54" t="s">
        <v>1569</v>
      </c>
      <c r="C208" s="70" t="s">
        <v>1502</v>
      </c>
      <c r="D208" s="70" t="s">
        <v>803</v>
      </c>
      <c r="E208" s="54" t="s">
        <v>1570</v>
      </c>
      <c r="F208" s="70" t="s">
        <v>1504</v>
      </c>
      <c r="G208" s="70" t="s">
        <v>134</v>
      </c>
      <c r="H208" s="72">
        <v>3812.906974</v>
      </c>
      <c r="I208" s="80">
        <v>1428</v>
      </c>
      <c r="J208" s="117" t="s">
        <v>3357</v>
      </c>
      <c r="K208" s="72">
        <v>197.48402611199995</v>
      </c>
      <c r="L208" s="73">
        <v>5.5127694267331744E-5</v>
      </c>
      <c r="M208" s="73">
        <f t="shared" si="3"/>
        <v>1.1901613460764474E-3</v>
      </c>
      <c r="N208" s="73">
        <f>K208/'סכום נכסי הקרן'!$C$41</f>
        <v>2.1310003117249422E-4</v>
      </c>
    </row>
    <row r="209" spans="1:14">
      <c r="A209" s="69" t="s">
        <v>1571</v>
      </c>
      <c r="B209" s="54" t="s">
        <v>1572</v>
      </c>
      <c r="C209" s="70" t="s">
        <v>1502</v>
      </c>
      <c r="D209" s="70" t="s">
        <v>803</v>
      </c>
      <c r="E209" s="54">
        <v>513870683</v>
      </c>
      <c r="F209" s="70" t="s">
        <v>962</v>
      </c>
      <c r="G209" s="70" t="s">
        <v>134</v>
      </c>
      <c r="H209" s="72">
        <v>14988.118501999999</v>
      </c>
      <c r="I209" s="80">
        <v>433</v>
      </c>
      <c r="J209" s="117" t="s">
        <v>3357</v>
      </c>
      <c r="K209" s="72">
        <v>235.38705213</v>
      </c>
      <c r="L209" s="73">
        <v>5.0255309917029769E-5</v>
      </c>
      <c r="M209" s="73">
        <f t="shared" si="3"/>
        <v>1.418588512334288E-3</v>
      </c>
      <c r="N209" s="73">
        <f>K209/'סכום נכסי הקרן'!$C$41</f>
        <v>2.5400023046955966E-4</v>
      </c>
    </row>
    <row r="210" spans="1:14">
      <c r="A210" s="69" t="s">
        <v>1573</v>
      </c>
      <c r="B210" s="54" t="s">
        <v>1574</v>
      </c>
      <c r="C210" s="70" t="s">
        <v>1527</v>
      </c>
      <c r="D210" s="70" t="s">
        <v>803</v>
      </c>
      <c r="E210" s="54" t="s">
        <v>823</v>
      </c>
      <c r="F210" s="70" t="s">
        <v>824</v>
      </c>
      <c r="G210" s="70" t="s">
        <v>134</v>
      </c>
      <c r="H210" s="72">
        <v>107067.442054</v>
      </c>
      <c r="I210" s="80">
        <v>1044</v>
      </c>
      <c r="J210" s="117" t="s">
        <v>3357</v>
      </c>
      <c r="K210" s="72">
        <v>4054.2029126940001</v>
      </c>
      <c r="L210" s="73">
        <v>9.551310672653659E-5</v>
      </c>
      <c r="M210" s="73">
        <f t="shared" si="3"/>
        <v>2.443314373742023E-2</v>
      </c>
      <c r="N210" s="73">
        <f>K210/'סכום נכסי הקרן'!$C$41</f>
        <v>4.3747880984800879E-3</v>
      </c>
    </row>
    <row r="211" spans="1:14">
      <c r="A211" s="69" t="s">
        <v>1575</v>
      </c>
      <c r="B211" s="54" t="s">
        <v>1576</v>
      </c>
      <c r="C211" s="70" t="s">
        <v>1502</v>
      </c>
      <c r="D211" s="70" t="s">
        <v>803</v>
      </c>
      <c r="E211" s="54" t="s">
        <v>1074</v>
      </c>
      <c r="F211" s="70" t="s">
        <v>1510</v>
      </c>
      <c r="G211" s="70" t="s">
        <v>134</v>
      </c>
      <c r="H211" s="72">
        <v>6464.2225769999995</v>
      </c>
      <c r="I211" s="80">
        <v>3052</v>
      </c>
      <c r="J211" s="117" t="s">
        <v>3357</v>
      </c>
      <c r="K211" s="72">
        <v>715.56384099999991</v>
      </c>
      <c r="L211" s="73">
        <v>5.8514641553766589E-5</v>
      </c>
      <c r="M211" s="73">
        <f t="shared" si="3"/>
        <v>4.3124319519655769E-3</v>
      </c>
      <c r="N211" s="73">
        <f>K211/'סכום נכסי הקרן'!$C$41</f>
        <v>7.7214689119478087E-4</v>
      </c>
    </row>
    <row r="212" spans="1:14">
      <c r="A212" s="69" t="s">
        <v>1577</v>
      </c>
      <c r="B212" s="54" t="s">
        <v>1578</v>
      </c>
      <c r="C212" s="70" t="s">
        <v>1502</v>
      </c>
      <c r="D212" s="70" t="s">
        <v>803</v>
      </c>
      <c r="E212" s="54" t="s">
        <v>1579</v>
      </c>
      <c r="F212" s="70" t="s">
        <v>824</v>
      </c>
      <c r="G212" s="70" t="s">
        <v>134</v>
      </c>
      <c r="H212" s="72">
        <v>2403.2308790000002</v>
      </c>
      <c r="I212" s="80">
        <v>1500</v>
      </c>
      <c r="J212" s="117" t="s">
        <v>3357</v>
      </c>
      <c r="K212" s="72">
        <v>130.74777594599999</v>
      </c>
      <c r="L212" s="73">
        <v>7.785932624945249E-5</v>
      </c>
      <c r="M212" s="73">
        <f t="shared" si="3"/>
        <v>7.8796727046743923E-4</v>
      </c>
      <c r="N212" s="73">
        <f>K212/'סכום נכסי הקרן'!$C$41</f>
        <v>1.4108662699648016E-4</v>
      </c>
    </row>
    <row r="213" spans="1:14">
      <c r="A213" s="69" t="s">
        <v>1580</v>
      </c>
      <c r="B213" s="54" t="s">
        <v>1581</v>
      </c>
      <c r="C213" s="70" t="s">
        <v>1502</v>
      </c>
      <c r="D213" s="70" t="s">
        <v>803</v>
      </c>
      <c r="E213" s="54" t="s">
        <v>1582</v>
      </c>
      <c r="F213" s="70" t="s">
        <v>1517</v>
      </c>
      <c r="G213" s="70" t="s">
        <v>134</v>
      </c>
      <c r="H213" s="72">
        <v>989.88489100000004</v>
      </c>
      <c r="I213" s="80">
        <v>12302</v>
      </c>
      <c r="J213" s="117" t="s">
        <v>3357</v>
      </c>
      <c r="K213" s="72">
        <v>441.68024357599995</v>
      </c>
      <c r="L213" s="73">
        <v>1.7317460629860651E-5</v>
      </c>
      <c r="M213" s="73">
        <f t="shared" si="3"/>
        <v>2.6618393577395438E-3</v>
      </c>
      <c r="N213" s="73">
        <f>K213/'סכום נכסי הקרן'!$C$41</f>
        <v>4.7660600974855848E-4</v>
      </c>
    </row>
    <row r="214" spans="1:14">
      <c r="A214" s="69" t="s">
        <v>1583</v>
      </c>
      <c r="B214" s="54" t="s">
        <v>1584</v>
      </c>
      <c r="C214" s="70" t="s">
        <v>1527</v>
      </c>
      <c r="D214" s="70" t="s">
        <v>803</v>
      </c>
      <c r="E214" s="54" t="s">
        <v>1585</v>
      </c>
      <c r="F214" s="70" t="s">
        <v>1586</v>
      </c>
      <c r="G214" s="70" t="s">
        <v>134</v>
      </c>
      <c r="H214" s="72">
        <v>630.18353999999999</v>
      </c>
      <c r="I214" s="80">
        <v>987</v>
      </c>
      <c r="J214" s="117" t="s">
        <v>3357</v>
      </c>
      <c r="K214" s="72">
        <v>22.559619155</v>
      </c>
      <c r="L214" s="73">
        <v>5.2419945303657033E-6</v>
      </c>
      <c r="M214" s="73">
        <f t="shared" si="3"/>
        <v>1.3595827079836568E-4</v>
      </c>
      <c r="N214" s="73">
        <f>K214/'סכום נכסי הקרן'!$C$41</f>
        <v>2.4343515978571478E-5</v>
      </c>
    </row>
    <row r="215" spans="1:14">
      <c r="A215" s="118" t="s">
        <v>3357</v>
      </c>
      <c r="B215" s="117" t="s">
        <v>3357</v>
      </c>
      <c r="C215" s="117" t="s">
        <v>3357</v>
      </c>
      <c r="D215" s="117" t="s">
        <v>3357</v>
      </c>
      <c r="E215" s="117" t="s">
        <v>3357</v>
      </c>
      <c r="F215" s="117" t="s">
        <v>3357</v>
      </c>
      <c r="G215" s="117" t="s">
        <v>3357</v>
      </c>
      <c r="H215" s="117" t="s">
        <v>3357</v>
      </c>
      <c r="I215" s="117" t="s">
        <v>3357</v>
      </c>
      <c r="J215" s="117" t="s">
        <v>3357</v>
      </c>
      <c r="K215" s="117" t="s">
        <v>3357</v>
      </c>
      <c r="L215" s="117" t="s">
        <v>3357</v>
      </c>
      <c r="M215" s="117" t="s">
        <v>3357</v>
      </c>
      <c r="N215" s="117" t="s">
        <v>3357</v>
      </c>
    </row>
    <row r="216" spans="1:14">
      <c r="A216" s="68" t="s">
        <v>68</v>
      </c>
      <c r="B216" s="116" t="s">
        <v>3357</v>
      </c>
      <c r="C216" s="116" t="s">
        <v>3357</v>
      </c>
      <c r="D216" s="116" t="s">
        <v>3357</v>
      </c>
      <c r="E216" s="116" t="s">
        <v>3357</v>
      </c>
      <c r="F216" s="116" t="s">
        <v>3357</v>
      </c>
      <c r="G216" s="116" t="s">
        <v>3357</v>
      </c>
      <c r="H216" s="116" t="s">
        <v>3357</v>
      </c>
      <c r="I216" s="116" t="s">
        <v>3357</v>
      </c>
      <c r="J216" s="66">
        <v>16.816426251999999</v>
      </c>
      <c r="K216" s="66">
        <f>SUM(K217:K257)</f>
        <v>27713.595384593009</v>
      </c>
      <c r="L216" s="116" t="s">
        <v>3357</v>
      </c>
      <c r="M216" s="67">
        <f t="shared" ref="M216" si="4">IFERROR(K216/$K$9,0)</f>
        <v>0.16701933131968394</v>
      </c>
      <c r="N216" s="67">
        <f>K216/'סכום נכסי הקרן'!$C$41</f>
        <v>2.9905041722257067E-2</v>
      </c>
    </row>
    <row r="217" spans="1:14">
      <c r="A217" s="69" t="s">
        <v>1587</v>
      </c>
      <c r="B217" s="54" t="s">
        <v>1588</v>
      </c>
      <c r="C217" s="70" t="s">
        <v>1502</v>
      </c>
      <c r="D217" s="70" t="s">
        <v>803</v>
      </c>
      <c r="E217" s="117" t="s">
        <v>3357</v>
      </c>
      <c r="F217" s="70" t="s">
        <v>1517</v>
      </c>
      <c r="G217" s="70" t="s">
        <v>134</v>
      </c>
      <c r="H217" s="72">
        <v>290.362776</v>
      </c>
      <c r="I217" s="80">
        <v>59660</v>
      </c>
      <c r="J217" s="117" t="s">
        <v>3357</v>
      </c>
      <c r="K217" s="72">
        <v>628.30677745000003</v>
      </c>
      <c r="L217" s="73">
        <v>6.3773945969690317E-7</v>
      </c>
      <c r="M217" s="73">
        <f t="shared" ref="M217:M257" si="5">IFERROR(K217/$K$9,0)</f>
        <v>3.7865667148934447E-3</v>
      </c>
      <c r="N217" s="73">
        <f>K217/'סכום נכסי הקרן'!$C$41</f>
        <v>6.7798999492014382E-4</v>
      </c>
    </row>
    <row r="218" spans="1:14">
      <c r="A218" s="69" t="s">
        <v>1589</v>
      </c>
      <c r="B218" s="54" t="s">
        <v>1590</v>
      </c>
      <c r="C218" s="70" t="s">
        <v>1527</v>
      </c>
      <c r="D218" s="70" t="s">
        <v>803</v>
      </c>
      <c r="E218" s="117" t="s">
        <v>3357</v>
      </c>
      <c r="F218" s="70" t="s">
        <v>978</v>
      </c>
      <c r="G218" s="70" t="s">
        <v>134</v>
      </c>
      <c r="H218" s="72">
        <v>1399.0206479999999</v>
      </c>
      <c r="I218" s="80">
        <v>12141</v>
      </c>
      <c r="J218" s="117" t="s">
        <v>3357</v>
      </c>
      <c r="K218" s="72">
        <v>616.06443636099993</v>
      </c>
      <c r="L218" s="73">
        <v>1.8683517962895723E-5</v>
      </c>
      <c r="M218" s="73">
        <f t="shared" si="5"/>
        <v>3.7127867670340262E-3</v>
      </c>
      <c r="N218" s="73">
        <f>K218/'סכום נכסי הקרן'!$C$41</f>
        <v>6.6477959345602412E-4</v>
      </c>
    </row>
    <row r="219" spans="1:14">
      <c r="A219" s="69" t="s">
        <v>1591</v>
      </c>
      <c r="B219" s="54" t="s">
        <v>1592</v>
      </c>
      <c r="C219" s="70" t="s">
        <v>1502</v>
      </c>
      <c r="D219" s="70" t="s">
        <v>803</v>
      </c>
      <c r="E219" s="117" t="s">
        <v>3357</v>
      </c>
      <c r="F219" s="70" t="s">
        <v>890</v>
      </c>
      <c r="G219" s="70" t="s">
        <v>134</v>
      </c>
      <c r="H219" s="72">
        <v>343.55753100000004</v>
      </c>
      <c r="I219" s="80">
        <v>170</v>
      </c>
      <c r="J219" s="117" t="s">
        <v>3357</v>
      </c>
      <c r="K219" s="72">
        <v>2.1183413959999999</v>
      </c>
      <c r="L219" s="73">
        <v>1.2594165248028868E-5</v>
      </c>
      <c r="M219" s="73">
        <f t="shared" si="5"/>
        <v>1.2766440389882369E-5</v>
      </c>
      <c r="N219" s="73">
        <f>K219/'סכום נכסי הקרן'!$C$41</f>
        <v>2.285848766651992E-6</v>
      </c>
    </row>
    <row r="220" spans="1:14">
      <c r="A220" s="69" t="s">
        <v>1593</v>
      </c>
      <c r="B220" s="54" t="s">
        <v>1594</v>
      </c>
      <c r="C220" s="70" t="s">
        <v>1527</v>
      </c>
      <c r="D220" s="70" t="s">
        <v>803</v>
      </c>
      <c r="E220" s="117" t="s">
        <v>3357</v>
      </c>
      <c r="F220" s="70" t="s">
        <v>1595</v>
      </c>
      <c r="G220" s="70" t="s">
        <v>134</v>
      </c>
      <c r="H220" s="72">
        <v>1803.7687599999999</v>
      </c>
      <c r="I220" s="80">
        <v>7751</v>
      </c>
      <c r="J220" s="72">
        <v>6.5422692930000013</v>
      </c>
      <c r="K220" s="72">
        <v>513.63356215600004</v>
      </c>
      <c r="L220" s="73">
        <v>7.0918913384094732E-7</v>
      </c>
      <c r="M220" s="73">
        <f t="shared" si="5"/>
        <v>3.0954747265428575E-3</v>
      </c>
      <c r="N220" s="73">
        <f>K220/'סכום נכסי הקרן'!$C$41</f>
        <v>5.5424902085299287E-4</v>
      </c>
    </row>
    <row r="221" spans="1:14">
      <c r="A221" s="69" t="s">
        <v>1596</v>
      </c>
      <c r="B221" s="54" t="s">
        <v>1597</v>
      </c>
      <c r="C221" s="70" t="s">
        <v>1502</v>
      </c>
      <c r="D221" s="70" t="s">
        <v>803</v>
      </c>
      <c r="E221" s="117" t="s">
        <v>3357</v>
      </c>
      <c r="F221" s="70" t="s">
        <v>1598</v>
      </c>
      <c r="G221" s="70" t="s">
        <v>134</v>
      </c>
      <c r="H221" s="72">
        <v>3991.9303220000002</v>
      </c>
      <c r="I221" s="80">
        <v>14093</v>
      </c>
      <c r="J221" s="117" t="s">
        <v>3357</v>
      </c>
      <c r="K221" s="72">
        <v>2040.487598831</v>
      </c>
      <c r="L221" s="73">
        <v>6.9728040558951963E-7</v>
      </c>
      <c r="M221" s="73">
        <f t="shared" si="5"/>
        <v>1.2297245073886178E-2</v>
      </c>
      <c r="N221" s="73">
        <f>K221/'סכום נכסי הקרן'!$C$41</f>
        <v>2.2018386979378683E-3</v>
      </c>
    </row>
    <row r="222" spans="1:14">
      <c r="A222" s="69" t="s">
        <v>1599</v>
      </c>
      <c r="B222" s="54" t="s">
        <v>1600</v>
      </c>
      <c r="C222" s="70" t="s">
        <v>1502</v>
      </c>
      <c r="D222" s="70" t="s">
        <v>803</v>
      </c>
      <c r="E222" s="117" t="s">
        <v>3357</v>
      </c>
      <c r="F222" s="70" t="s">
        <v>1595</v>
      </c>
      <c r="G222" s="70" t="s">
        <v>134</v>
      </c>
      <c r="H222" s="72">
        <v>5244.1277120000004</v>
      </c>
      <c r="I222" s="80">
        <v>15194</v>
      </c>
      <c r="J222" s="117" t="s">
        <v>3357</v>
      </c>
      <c r="K222" s="72">
        <v>2889.9673570639998</v>
      </c>
      <c r="L222" s="73">
        <v>5.0746198865566245E-7</v>
      </c>
      <c r="M222" s="73">
        <f t="shared" si="5"/>
        <v>1.7416737482603323E-2</v>
      </c>
      <c r="N222" s="73">
        <f>K222/'סכום נכסי הקרן'!$C$41</f>
        <v>3.1184908774776459E-3</v>
      </c>
    </row>
    <row r="223" spans="1:14">
      <c r="A223" s="69" t="s">
        <v>1601</v>
      </c>
      <c r="B223" s="54" t="s">
        <v>1602</v>
      </c>
      <c r="C223" s="70" t="s">
        <v>1527</v>
      </c>
      <c r="D223" s="70" t="s">
        <v>803</v>
      </c>
      <c r="E223" s="117" t="s">
        <v>3357</v>
      </c>
      <c r="F223" s="70" t="s">
        <v>1603</v>
      </c>
      <c r="G223" s="70" t="s">
        <v>134</v>
      </c>
      <c r="H223" s="72">
        <v>571.92668000000003</v>
      </c>
      <c r="I223" s="80">
        <v>21588</v>
      </c>
      <c r="J223" s="72">
        <v>3.5264427159999996</v>
      </c>
      <c r="K223" s="72">
        <v>451.34318011400001</v>
      </c>
      <c r="L223" s="73">
        <v>1.2268757526383602E-6</v>
      </c>
      <c r="M223" s="73">
        <f t="shared" si="5"/>
        <v>2.7200742123935353E-3</v>
      </c>
      <c r="N223" s="73">
        <f>K223/'סכום נכסי הקרן'!$C$41</f>
        <v>4.8703304082548123E-4</v>
      </c>
    </row>
    <row r="224" spans="1:14">
      <c r="A224" s="69" t="s">
        <v>1604</v>
      </c>
      <c r="B224" s="54" t="s">
        <v>1605</v>
      </c>
      <c r="C224" s="70" t="s">
        <v>1502</v>
      </c>
      <c r="D224" s="70" t="s">
        <v>803</v>
      </c>
      <c r="E224" s="117" t="s">
        <v>3357</v>
      </c>
      <c r="F224" s="70" t="s">
        <v>1510</v>
      </c>
      <c r="G224" s="70" t="s">
        <v>134</v>
      </c>
      <c r="H224" s="72">
        <v>541.130628</v>
      </c>
      <c r="I224" s="80">
        <v>16207</v>
      </c>
      <c r="J224" s="117" t="s">
        <v>3357</v>
      </c>
      <c r="K224" s="72">
        <v>318.09167527200003</v>
      </c>
      <c r="L224" s="73">
        <v>6.5112747784668962E-7</v>
      </c>
      <c r="M224" s="73">
        <f t="shared" si="5"/>
        <v>1.9170179171996921E-3</v>
      </c>
      <c r="N224" s="73">
        <f>K224/'סכום נכסי הקרן'!$C$41</f>
        <v>3.4324470313224588E-4</v>
      </c>
    </row>
    <row r="225" spans="1:14">
      <c r="A225" s="69" t="s">
        <v>1606</v>
      </c>
      <c r="B225" s="54" t="s">
        <v>1607</v>
      </c>
      <c r="C225" s="70" t="s">
        <v>29</v>
      </c>
      <c r="D225" s="70" t="s">
        <v>803</v>
      </c>
      <c r="E225" s="117" t="s">
        <v>3357</v>
      </c>
      <c r="F225" s="70" t="s">
        <v>1015</v>
      </c>
      <c r="G225" s="70" t="s">
        <v>136</v>
      </c>
      <c r="H225" s="72">
        <v>84399.736413000006</v>
      </c>
      <c r="I225" s="80">
        <v>247.5</v>
      </c>
      <c r="J225" s="117" t="s">
        <v>3357</v>
      </c>
      <c r="K225" s="72">
        <v>837.98050699300006</v>
      </c>
      <c r="L225" s="73">
        <v>5.4911080152991784E-5</v>
      </c>
      <c r="M225" s="73">
        <f t="shared" si="5"/>
        <v>5.0501907816229734E-3</v>
      </c>
      <c r="N225" s="73">
        <f>K225/'סכום נכסי הקרן'!$C$41</f>
        <v>9.042436275877604E-4</v>
      </c>
    </row>
    <row r="226" spans="1:14">
      <c r="A226" s="69" t="s">
        <v>1608</v>
      </c>
      <c r="B226" s="54" t="s">
        <v>1609</v>
      </c>
      <c r="C226" s="70" t="s">
        <v>29</v>
      </c>
      <c r="D226" s="70" t="s">
        <v>803</v>
      </c>
      <c r="E226" s="117" t="s">
        <v>3357</v>
      </c>
      <c r="F226" s="70" t="s">
        <v>1510</v>
      </c>
      <c r="G226" s="70" t="s">
        <v>136</v>
      </c>
      <c r="H226" s="72">
        <v>334.35713600000003</v>
      </c>
      <c r="I226" s="80">
        <v>68170</v>
      </c>
      <c r="J226" s="117" t="s">
        <v>3357</v>
      </c>
      <c r="K226" s="72">
        <v>914.36904105600001</v>
      </c>
      <c r="L226" s="73">
        <v>8.2938549591331037E-7</v>
      </c>
      <c r="M226" s="73">
        <f t="shared" si="5"/>
        <v>5.5105555124577892E-3</v>
      </c>
      <c r="N226" s="73">
        <f>K226/'סכום נכסי הקרן'!$C$41</f>
        <v>9.8667256784449979E-4</v>
      </c>
    </row>
    <row r="227" spans="1:14">
      <c r="A227" s="69" t="s">
        <v>1610</v>
      </c>
      <c r="B227" s="54" t="s">
        <v>1611</v>
      </c>
      <c r="C227" s="70" t="s">
        <v>1527</v>
      </c>
      <c r="D227" s="70" t="s">
        <v>803</v>
      </c>
      <c r="E227" s="117" t="s">
        <v>3357</v>
      </c>
      <c r="F227" s="70" t="s">
        <v>808</v>
      </c>
      <c r="G227" s="70" t="s">
        <v>134</v>
      </c>
      <c r="H227" s="72">
        <v>4355.44164</v>
      </c>
      <c r="I227" s="80">
        <v>3367</v>
      </c>
      <c r="J227" s="117" t="s">
        <v>3357</v>
      </c>
      <c r="K227" s="72">
        <v>531.89128050800002</v>
      </c>
      <c r="L227" s="73">
        <v>5.5036506572308605E-7</v>
      </c>
      <c r="M227" s="73">
        <f t="shared" si="5"/>
        <v>3.2055070723376379E-3</v>
      </c>
      <c r="N227" s="73">
        <f>K227/'סכום נכסי הקרן'!$C$41</f>
        <v>5.7395046418767185E-4</v>
      </c>
    </row>
    <row r="228" spans="1:14">
      <c r="A228" s="69" t="s">
        <v>1612</v>
      </c>
      <c r="B228" s="54" t="s">
        <v>1613</v>
      </c>
      <c r="C228" s="70" t="s">
        <v>1527</v>
      </c>
      <c r="D228" s="70" t="s">
        <v>803</v>
      </c>
      <c r="E228" s="117" t="s">
        <v>3357</v>
      </c>
      <c r="F228" s="70" t="s">
        <v>890</v>
      </c>
      <c r="G228" s="70" t="s">
        <v>134</v>
      </c>
      <c r="H228" s="72">
        <v>0.30796099999999998</v>
      </c>
      <c r="I228" s="80">
        <v>54262500</v>
      </c>
      <c r="J228" s="117" t="s">
        <v>3357</v>
      </c>
      <c r="K228" s="72">
        <v>606.09736887699989</v>
      </c>
      <c r="L228" s="73">
        <v>5.3865138195569208E-7</v>
      </c>
      <c r="M228" s="73">
        <f t="shared" si="5"/>
        <v>3.6527190304847181E-3</v>
      </c>
      <c r="N228" s="73">
        <f>K228/'סכום נכסי הקרן'!$C$41</f>
        <v>6.5402438234677632E-4</v>
      </c>
    </row>
    <row r="229" spans="1:14">
      <c r="A229" s="69" t="s">
        <v>1614</v>
      </c>
      <c r="B229" s="54" t="s">
        <v>1615</v>
      </c>
      <c r="C229" s="70" t="s">
        <v>1502</v>
      </c>
      <c r="D229" s="70" t="s">
        <v>803</v>
      </c>
      <c r="E229" s="117" t="s">
        <v>3357</v>
      </c>
      <c r="F229" s="70" t="s">
        <v>1517</v>
      </c>
      <c r="G229" s="70" t="s">
        <v>134</v>
      </c>
      <c r="H229" s="72">
        <v>818.29509599999994</v>
      </c>
      <c r="I229" s="80">
        <v>12138</v>
      </c>
      <c r="J229" s="117" t="s">
        <v>3357</v>
      </c>
      <c r="K229" s="72">
        <v>360.2505372949999</v>
      </c>
      <c r="L229" s="73">
        <v>2.7081191570171235E-6</v>
      </c>
      <c r="M229" s="73">
        <f t="shared" si="5"/>
        <v>2.1710933933897932E-3</v>
      </c>
      <c r="N229" s="73">
        <f>K229/'סכום נכסי הקרן'!$C$41</f>
        <v>3.8873726771163617E-4</v>
      </c>
    </row>
    <row r="230" spans="1:14">
      <c r="A230" s="69" t="s">
        <v>1616</v>
      </c>
      <c r="B230" s="54" t="s">
        <v>1617</v>
      </c>
      <c r="C230" s="70" t="s">
        <v>1527</v>
      </c>
      <c r="D230" s="70" t="s">
        <v>803</v>
      </c>
      <c r="E230" s="117" t="s">
        <v>3357</v>
      </c>
      <c r="F230" s="70" t="s">
        <v>1015</v>
      </c>
      <c r="G230" s="70" t="s">
        <v>134</v>
      </c>
      <c r="H230" s="72">
        <v>549.92949999999996</v>
      </c>
      <c r="I230" s="80">
        <v>13458</v>
      </c>
      <c r="J230" s="72">
        <v>2.433405042</v>
      </c>
      <c r="K230" s="72">
        <v>270.86590546500003</v>
      </c>
      <c r="L230" s="73">
        <v>1.8158716073097818E-6</v>
      </c>
      <c r="M230" s="73">
        <f t="shared" si="5"/>
        <v>1.6324061089964348E-3</v>
      </c>
      <c r="N230" s="73">
        <f>K230/'סכום נכסי הקרן'!$C$41</f>
        <v>2.9228456617256485E-4</v>
      </c>
    </row>
    <row r="231" spans="1:14">
      <c r="A231" s="69" t="s">
        <v>1618</v>
      </c>
      <c r="B231" s="54" t="s">
        <v>1619</v>
      </c>
      <c r="C231" s="70" t="s">
        <v>1527</v>
      </c>
      <c r="D231" s="70" t="s">
        <v>803</v>
      </c>
      <c r="E231" s="117" t="s">
        <v>3357</v>
      </c>
      <c r="F231" s="70" t="s">
        <v>1620</v>
      </c>
      <c r="G231" s="70" t="s">
        <v>134</v>
      </c>
      <c r="H231" s="72">
        <v>197.97461999999999</v>
      </c>
      <c r="I231" s="80">
        <v>41223</v>
      </c>
      <c r="J231" s="117" t="s">
        <v>3357</v>
      </c>
      <c r="K231" s="72">
        <v>296.00337846500003</v>
      </c>
      <c r="L231" s="73">
        <v>5.6757179119636618E-6</v>
      </c>
      <c r="M231" s="73">
        <f t="shared" si="5"/>
        <v>1.7839001274831403E-3</v>
      </c>
      <c r="N231" s="73">
        <f>K231/'סכום נכסי הקרן'!$C$41</f>
        <v>3.1940977921060429E-4</v>
      </c>
    </row>
    <row r="232" spans="1:14">
      <c r="A232" s="69" t="s">
        <v>1621</v>
      </c>
      <c r="B232" s="54" t="s">
        <v>1622</v>
      </c>
      <c r="C232" s="70" t="s">
        <v>1527</v>
      </c>
      <c r="D232" s="70" t="s">
        <v>803</v>
      </c>
      <c r="E232" s="117" t="s">
        <v>3357</v>
      </c>
      <c r="F232" s="70" t="s">
        <v>1517</v>
      </c>
      <c r="G232" s="70" t="s">
        <v>134</v>
      </c>
      <c r="H232" s="72">
        <v>1473.81106</v>
      </c>
      <c r="I232" s="80">
        <v>5469</v>
      </c>
      <c r="J232" s="117" t="s">
        <v>3357</v>
      </c>
      <c r="K232" s="72">
        <v>292.34609036299997</v>
      </c>
      <c r="L232" s="73">
        <v>5.0062455314634597E-6</v>
      </c>
      <c r="M232" s="73">
        <f t="shared" si="5"/>
        <v>1.7618590388130261E-3</v>
      </c>
      <c r="N232" s="73">
        <f>K232/'סכום נכסי הקרן'!$C$41</f>
        <v>3.1546329187242839E-4</v>
      </c>
    </row>
    <row r="233" spans="1:14">
      <c r="A233" s="69" t="s">
        <v>1623</v>
      </c>
      <c r="B233" s="54" t="s">
        <v>1624</v>
      </c>
      <c r="C233" s="70" t="s">
        <v>29</v>
      </c>
      <c r="D233" s="70" t="s">
        <v>803</v>
      </c>
      <c r="E233" s="117" t="s">
        <v>3357</v>
      </c>
      <c r="F233" s="70" t="s">
        <v>914</v>
      </c>
      <c r="G233" s="70" t="s">
        <v>136</v>
      </c>
      <c r="H233" s="72">
        <v>1341.82798</v>
      </c>
      <c r="I233" s="80">
        <v>9702</v>
      </c>
      <c r="J233" s="117" t="s">
        <v>3357</v>
      </c>
      <c r="K233" s="72">
        <v>522.24673862600002</v>
      </c>
      <c r="L233" s="73">
        <v>1.3692122244897959E-5</v>
      </c>
      <c r="M233" s="73">
        <f t="shared" si="5"/>
        <v>3.1473830753007232E-3</v>
      </c>
      <c r="N233" s="73">
        <f>K233/'סכום נכסי הקרן'!$C$41</f>
        <v>5.6354328232004561E-4</v>
      </c>
    </row>
    <row r="234" spans="1:14">
      <c r="A234" s="69" t="s">
        <v>1521</v>
      </c>
      <c r="B234" s="54" t="s">
        <v>1522</v>
      </c>
      <c r="C234" s="70" t="s">
        <v>124</v>
      </c>
      <c r="D234" s="70" t="s">
        <v>803</v>
      </c>
      <c r="E234" s="117" t="s">
        <v>3357</v>
      </c>
      <c r="F234" s="70" t="s">
        <v>895</v>
      </c>
      <c r="G234" s="70" t="s">
        <v>137</v>
      </c>
      <c r="H234" s="72">
        <v>20387.634868000001</v>
      </c>
      <c r="I234" s="80">
        <v>1044</v>
      </c>
      <c r="J234" s="117" t="s">
        <v>3357</v>
      </c>
      <c r="K234" s="72">
        <v>983.54427726000006</v>
      </c>
      <c r="L234" s="73">
        <v>1.1111580721572313E-4</v>
      </c>
      <c r="M234" s="73">
        <f t="shared" si="5"/>
        <v>5.9274484321363502E-3</v>
      </c>
      <c r="N234" s="73">
        <f>K234/'סכום נכסי הקרן'!$C$41</f>
        <v>1.0613178203322975E-3</v>
      </c>
    </row>
    <row r="235" spans="1:14">
      <c r="A235" s="69" t="s">
        <v>1625</v>
      </c>
      <c r="B235" s="54" t="s">
        <v>1626</v>
      </c>
      <c r="C235" s="70" t="s">
        <v>1502</v>
      </c>
      <c r="D235" s="70" t="s">
        <v>803</v>
      </c>
      <c r="E235" s="117" t="s">
        <v>3357</v>
      </c>
      <c r="F235" s="70" t="s">
        <v>1603</v>
      </c>
      <c r="G235" s="70" t="s">
        <v>134</v>
      </c>
      <c r="H235" s="72">
        <v>94.587873999999999</v>
      </c>
      <c r="I235" s="80">
        <v>80539</v>
      </c>
      <c r="J235" s="117" t="s">
        <v>3357</v>
      </c>
      <c r="K235" s="72">
        <v>276.30532370100002</v>
      </c>
      <c r="L235" s="73">
        <v>1.0075034544969302E-6</v>
      </c>
      <c r="M235" s="73">
        <f t="shared" si="5"/>
        <v>1.6651874202603595E-3</v>
      </c>
      <c r="N235" s="73">
        <f>K235/'סכום נכסי הקרן'!$C$41</f>
        <v>2.9815410518527696E-4</v>
      </c>
    </row>
    <row r="236" spans="1:14">
      <c r="A236" s="69" t="s">
        <v>1627</v>
      </c>
      <c r="B236" s="54" t="s">
        <v>1628</v>
      </c>
      <c r="C236" s="70" t="s">
        <v>1527</v>
      </c>
      <c r="D236" s="70" t="s">
        <v>803</v>
      </c>
      <c r="E236" s="117" t="s">
        <v>3357</v>
      </c>
      <c r="F236" s="70" t="s">
        <v>876</v>
      </c>
      <c r="G236" s="70" t="s">
        <v>134</v>
      </c>
      <c r="H236" s="72">
        <v>732.50609399999996</v>
      </c>
      <c r="I236" s="80">
        <v>38577</v>
      </c>
      <c r="J236" s="117" t="s">
        <v>3357</v>
      </c>
      <c r="K236" s="72">
        <v>1024.9135828469998</v>
      </c>
      <c r="L236" s="73">
        <v>2.2461763190995361E-6</v>
      </c>
      <c r="M236" s="73">
        <f t="shared" si="5"/>
        <v>6.1767655510599241E-3</v>
      </c>
      <c r="N236" s="73">
        <f>K236/'סכום נכסי הקרן'!$C$41</f>
        <v>1.105958394477643E-3</v>
      </c>
    </row>
    <row r="237" spans="1:14">
      <c r="A237" s="69" t="s">
        <v>1629</v>
      </c>
      <c r="B237" s="54" t="s">
        <v>1630</v>
      </c>
      <c r="C237" s="70" t="s">
        <v>1527</v>
      </c>
      <c r="D237" s="70" t="s">
        <v>803</v>
      </c>
      <c r="E237" s="117" t="s">
        <v>3357</v>
      </c>
      <c r="F237" s="70" t="s">
        <v>1631</v>
      </c>
      <c r="G237" s="70" t="s">
        <v>134</v>
      </c>
      <c r="H237" s="72">
        <v>358.554034</v>
      </c>
      <c r="I237" s="80">
        <v>34655</v>
      </c>
      <c r="J237" s="117" t="s">
        <v>3357</v>
      </c>
      <c r="K237" s="72">
        <v>450.67977807300002</v>
      </c>
      <c r="L237" s="73">
        <v>3.6026100685117798E-7</v>
      </c>
      <c r="M237" s="73">
        <f t="shared" si="5"/>
        <v>2.7160761398321697E-3</v>
      </c>
      <c r="N237" s="73">
        <f>K237/'סכום נכסי הקרן'!$C$41</f>
        <v>4.8631718041691931E-4</v>
      </c>
    </row>
    <row r="238" spans="1:14">
      <c r="A238" s="69" t="s">
        <v>1632</v>
      </c>
      <c r="B238" s="54" t="s">
        <v>1633</v>
      </c>
      <c r="C238" s="70" t="s">
        <v>1527</v>
      </c>
      <c r="D238" s="70" t="s">
        <v>803</v>
      </c>
      <c r="E238" s="117" t="s">
        <v>3357</v>
      </c>
      <c r="F238" s="70" t="s">
        <v>808</v>
      </c>
      <c r="G238" s="70" t="s">
        <v>134</v>
      </c>
      <c r="H238" s="72">
        <v>1051.4652040000001</v>
      </c>
      <c r="I238" s="80">
        <v>17010</v>
      </c>
      <c r="J238" s="117" t="s">
        <v>3357</v>
      </c>
      <c r="K238" s="72">
        <v>648.70429656399995</v>
      </c>
      <c r="L238" s="73">
        <v>3.6370189220426055E-7</v>
      </c>
      <c r="M238" s="73">
        <f t="shared" si="5"/>
        <v>3.9094948285403192E-3</v>
      </c>
      <c r="N238" s="73">
        <f>K238/'סכום נכסי הקרן'!$C$41</f>
        <v>7.0000044328202685E-4</v>
      </c>
    </row>
    <row r="239" spans="1:14">
      <c r="A239" s="69" t="s">
        <v>1634</v>
      </c>
      <c r="B239" s="54" t="s">
        <v>1635</v>
      </c>
      <c r="C239" s="70" t="s">
        <v>29</v>
      </c>
      <c r="D239" s="70" t="s">
        <v>803</v>
      </c>
      <c r="E239" s="117" t="s">
        <v>3357</v>
      </c>
      <c r="F239" s="70" t="s">
        <v>883</v>
      </c>
      <c r="G239" s="70" t="s">
        <v>136</v>
      </c>
      <c r="H239" s="72">
        <v>180.37687600000001</v>
      </c>
      <c r="I239" s="80">
        <v>73360</v>
      </c>
      <c r="J239" s="117" t="s">
        <v>3357</v>
      </c>
      <c r="K239" s="72">
        <v>530.83286885900009</v>
      </c>
      <c r="L239" s="73">
        <v>3.5928184613276331E-7</v>
      </c>
      <c r="M239" s="73">
        <f t="shared" si="5"/>
        <v>3.1991284266432141E-3</v>
      </c>
      <c r="N239" s="73">
        <f>K239/'סכום נכסי הקרן'!$C$41</f>
        <v>5.7280835887497526E-4</v>
      </c>
    </row>
    <row r="240" spans="1:14">
      <c r="A240" s="69" t="s">
        <v>1636</v>
      </c>
      <c r="B240" s="54" t="s">
        <v>1637</v>
      </c>
      <c r="C240" s="70" t="s">
        <v>1527</v>
      </c>
      <c r="D240" s="70" t="s">
        <v>803</v>
      </c>
      <c r="E240" s="117" t="s">
        <v>3357</v>
      </c>
      <c r="F240" s="70" t="s">
        <v>890</v>
      </c>
      <c r="G240" s="70" t="s">
        <v>134</v>
      </c>
      <c r="H240" s="72">
        <v>417.94641999999999</v>
      </c>
      <c r="I240" s="80">
        <v>42651</v>
      </c>
      <c r="J240" s="117" t="s">
        <v>3357</v>
      </c>
      <c r="K240" s="72">
        <v>646.542954184</v>
      </c>
      <c r="L240" s="73">
        <v>4.4919304897019896E-7</v>
      </c>
      <c r="M240" s="73">
        <f t="shared" si="5"/>
        <v>3.8964692375243956E-3</v>
      </c>
      <c r="N240" s="73">
        <f>K240/'סכום נכסי הקרן'!$C$41</f>
        <v>6.9766819323821214E-4</v>
      </c>
    </row>
    <row r="241" spans="1:14">
      <c r="A241" s="69" t="s">
        <v>1638</v>
      </c>
      <c r="B241" s="54" t="s">
        <v>1639</v>
      </c>
      <c r="C241" s="70" t="s">
        <v>1502</v>
      </c>
      <c r="D241" s="70" t="s">
        <v>803</v>
      </c>
      <c r="E241" s="117" t="s">
        <v>3357</v>
      </c>
      <c r="F241" s="70" t="s">
        <v>1598</v>
      </c>
      <c r="G241" s="70" t="s">
        <v>134</v>
      </c>
      <c r="H241" s="72">
        <v>1232.3216190000001</v>
      </c>
      <c r="I241" s="80">
        <v>35396</v>
      </c>
      <c r="J241" s="117" t="s">
        <v>3357</v>
      </c>
      <c r="K241" s="72">
        <v>1582.070415464</v>
      </c>
      <c r="L241" s="73">
        <v>5.5519810694634196E-7</v>
      </c>
      <c r="M241" s="73">
        <f t="shared" si="5"/>
        <v>9.5345385261109208E-3</v>
      </c>
      <c r="N241" s="73">
        <f>K241/'סכום נכסי הקרן'!$C$41</f>
        <v>1.7071722786391648E-3</v>
      </c>
    </row>
    <row r="242" spans="1:14">
      <c r="A242" s="69" t="s">
        <v>1640</v>
      </c>
      <c r="B242" s="54" t="s">
        <v>1641</v>
      </c>
      <c r="C242" s="70" t="s">
        <v>1502</v>
      </c>
      <c r="D242" s="70" t="s">
        <v>803</v>
      </c>
      <c r="E242" s="117" t="s">
        <v>3357</v>
      </c>
      <c r="F242" s="70" t="s">
        <v>1517</v>
      </c>
      <c r="G242" s="70" t="s">
        <v>134</v>
      </c>
      <c r="H242" s="72">
        <v>659.91539999999998</v>
      </c>
      <c r="I242" s="80">
        <v>37604</v>
      </c>
      <c r="J242" s="117" t="s">
        <v>3357</v>
      </c>
      <c r="K242" s="72">
        <v>900.05668710700002</v>
      </c>
      <c r="L242" s="73">
        <v>8.8790649574500508E-8</v>
      </c>
      <c r="M242" s="73">
        <f t="shared" si="5"/>
        <v>5.4243003819704058E-3</v>
      </c>
      <c r="N242" s="73">
        <f>K242/'סכום נכסי הקרן'!$C$41</f>
        <v>9.7122846771787027E-4</v>
      </c>
    </row>
    <row r="243" spans="1:14">
      <c r="A243" s="69" t="s">
        <v>1642</v>
      </c>
      <c r="B243" s="54" t="s">
        <v>1643</v>
      </c>
      <c r="C243" s="70" t="s">
        <v>1527</v>
      </c>
      <c r="D243" s="70" t="s">
        <v>803</v>
      </c>
      <c r="E243" s="117" t="s">
        <v>3357</v>
      </c>
      <c r="F243" s="70" t="s">
        <v>876</v>
      </c>
      <c r="G243" s="70" t="s">
        <v>134</v>
      </c>
      <c r="H243" s="72">
        <v>1940.8991799999997</v>
      </c>
      <c r="I243" s="80">
        <v>9325</v>
      </c>
      <c r="J243" s="117" t="s">
        <v>3357</v>
      </c>
      <c r="K243" s="72">
        <v>656.44655368799999</v>
      </c>
      <c r="L243" s="73">
        <v>1.1825293890877195E-6</v>
      </c>
      <c r="M243" s="73">
        <f t="shared" si="5"/>
        <v>3.9561544766231671E-3</v>
      </c>
      <c r="N243" s="73">
        <f>K243/'סכום נכסי הקרן'!$C$41</f>
        <v>7.0835491765117999E-4</v>
      </c>
    </row>
    <row r="244" spans="1:14">
      <c r="A244" s="69" t="s">
        <v>1644</v>
      </c>
      <c r="B244" s="54" t="s">
        <v>1645</v>
      </c>
      <c r="C244" s="70" t="s">
        <v>1502</v>
      </c>
      <c r="D244" s="70" t="s">
        <v>803</v>
      </c>
      <c r="E244" s="117" t="s">
        <v>3357</v>
      </c>
      <c r="F244" s="70" t="s">
        <v>938</v>
      </c>
      <c r="G244" s="70" t="s">
        <v>134</v>
      </c>
      <c r="H244" s="72">
        <v>255.16728800000001</v>
      </c>
      <c r="I244" s="80">
        <v>48688</v>
      </c>
      <c r="J244" s="117" t="s">
        <v>3357</v>
      </c>
      <c r="K244" s="72">
        <v>450.6034249810001</v>
      </c>
      <c r="L244" s="73">
        <v>5.8300009361412672E-7</v>
      </c>
      <c r="M244" s="73">
        <f t="shared" si="5"/>
        <v>2.7156159886972107E-3</v>
      </c>
      <c r="N244" s="73">
        <f>K244/'סכום נכסי הקרן'!$C$41</f>
        <v>4.8623478972129882E-4</v>
      </c>
    </row>
    <row r="245" spans="1:14">
      <c r="A245" s="69" t="s">
        <v>1646</v>
      </c>
      <c r="B245" s="54" t="s">
        <v>1647</v>
      </c>
      <c r="C245" s="70" t="s">
        <v>1502</v>
      </c>
      <c r="D245" s="70" t="s">
        <v>803</v>
      </c>
      <c r="E245" s="117" t="s">
        <v>3357</v>
      </c>
      <c r="F245" s="70" t="s">
        <v>1510</v>
      </c>
      <c r="G245" s="70" t="s">
        <v>134</v>
      </c>
      <c r="H245" s="72">
        <v>233.170108</v>
      </c>
      <c r="I245" s="80">
        <v>49522</v>
      </c>
      <c r="J245" s="117" t="s">
        <v>3357</v>
      </c>
      <c r="K245" s="72">
        <v>418.811506705</v>
      </c>
      <c r="L245" s="73">
        <v>9.4400853441295545E-8</v>
      </c>
      <c r="M245" s="73">
        <f t="shared" si="5"/>
        <v>2.5240181516738877E-3</v>
      </c>
      <c r="N245" s="73">
        <f>K245/'סכום נכסי הקרן'!$C$41</f>
        <v>4.5192893263994302E-4</v>
      </c>
    </row>
    <row r="246" spans="1:14">
      <c r="A246" s="69" t="s">
        <v>1555</v>
      </c>
      <c r="B246" s="54" t="s">
        <v>1556</v>
      </c>
      <c r="C246" s="70" t="s">
        <v>1527</v>
      </c>
      <c r="D246" s="70" t="s">
        <v>803</v>
      </c>
      <c r="E246" s="117" t="s">
        <v>3357</v>
      </c>
      <c r="F246" s="70" t="s">
        <v>904</v>
      </c>
      <c r="G246" s="70" t="s">
        <v>134</v>
      </c>
      <c r="H246" s="72">
        <v>3875.7251520000004</v>
      </c>
      <c r="I246" s="80">
        <v>7579</v>
      </c>
      <c r="J246" s="117" t="s">
        <v>3357</v>
      </c>
      <c r="K246" s="72">
        <v>1065.399366013</v>
      </c>
      <c r="L246" s="73">
        <v>6.421645435680722E-5</v>
      </c>
      <c r="M246" s="73">
        <f t="shared" si="5"/>
        <v>6.4207580153541185E-3</v>
      </c>
      <c r="N246" s="73">
        <f>K246/'סכום נכסי הקרן'!$C$41</f>
        <v>1.1496455818647612E-3</v>
      </c>
    </row>
    <row r="247" spans="1:14">
      <c r="A247" s="69" t="s">
        <v>1648</v>
      </c>
      <c r="B247" s="54" t="s">
        <v>1649</v>
      </c>
      <c r="C247" s="70" t="s">
        <v>1502</v>
      </c>
      <c r="D247" s="70" t="s">
        <v>803</v>
      </c>
      <c r="E247" s="117" t="s">
        <v>3357</v>
      </c>
      <c r="F247" s="70" t="s">
        <v>1517</v>
      </c>
      <c r="G247" s="70" t="s">
        <v>134</v>
      </c>
      <c r="H247" s="72">
        <v>800.70379199999991</v>
      </c>
      <c r="I247" s="80">
        <v>29488</v>
      </c>
      <c r="J247" s="117" t="s">
        <v>3357</v>
      </c>
      <c r="K247" s="72">
        <v>856.37653448899994</v>
      </c>
      <c r="L247" s="73">
        <v>2.539498230256898E-6</v>
      </c>
      <c r="M247" s="73">
        <f t="shared" si="5"/>
        <v>5.1610566641864652E-3</v>
      </c>
      <c r="N247" s="73">
        <f>K247/'סכום נכסי הקרן'!$C$41</f>
        <v>9.2409431683097214E-4</v>
      </c>
    </row>
    <row r="248" spans="1:14">
      <c r="A248" s="69" t="s">
        <v>1650</v>
      </c>
      <c r="B248" s="54" t="s">
        <v>1651</v>
      </c>
      <c r="C248" s="70" t="s">
        <v>1502</v>
      </c>
      <c r="D248" s="70" t="s">
        <v>803</v>
      </c>
      <c r="E248" s="117" t="s">
        <v>3357</v>
      </c>
      <c r="F248" s="70" t="s">
        <v>890</v>
      </c>
      <c r="G248" s="70" t="s">
        <v>134</v>
      </c>
      <c r="H248" s="72">
        <v>8896.7088000000003</v>
      </c>
      <c r="I248" s="80">
        <v>521</v>
      </c>
      <c r="J248" s="117" t="s">
        <v>3357</v>
      </c>
      <c r="K248" s="72">
        <v>168.11817028000002</v>
      </c>
      <c r="L248" s="73">
        <v>2.458955376193806E-5</v>
      </c>
      <c r="M248" s="73">
        <f t="shared" si="5"/>
        <v>1.0131844675218319E-3</v>
      </c>
      <c r="N248" s="73">
        <f>K248/'סכום נכסי הקרן'!$C$41</f>
        <v>1.8141207687862588E-4</v>
      </c>
    </row>
    <row r="249" spans="1:14">
      <c r="A249" s="69" t="s">
        <v>1652</v>
      </c>
      <c r="B249" s="54" t="s">
        <v>1653</v>
      </c>
      <c r="C249" s="70" t="s">
        <v>1527</v>
      </c>
      <c r="D249" s="70" t="s">
        <v>803</v>
      </c>
      <c r="E249" s="117" t="s">
        <v>3357</v>
      </c>
      <c r="F249" s="70" t="s">
        <v>1654</v>
      </c>
      <c r="G249" s="70" t="s">
        <v>134</v>
      </c>
      <c r="H249" s="72">
        <v>1355.026288</v>
      </c>
      <c r="I249" s="80">
        <v>13330</v>
      </c>
      <c r="J249" s="117" t="s">
        <v>3357</v>
      </c>
      <c r="K249" s="72">
        <v>655.12689019900006</v>
      </c>
      <c r="L249" s="73">
        <v>1.466697718923389E-6</v>
      </c>
      <c r="M249" s="73">
        <f t="shared" si="5"/>
        <v>3.9482013651469736E-3</v>
      </c>
      <c r="N249" s="73">
        <f>K249/'סכום נכסי הקרן'!$C$41</f>
        <v>7.069309020678457E-4</v>
      </c>
    </row>
    <row r="250" spans="1:14">
      <c r="A250" s="69" t="s">
        <v>1655</v>
      </c>
      <c r="B250" s="54" t="s">
        <v>1656</v>
      </c>
      <c r="C250" s="70" t="s">
        <v>29</v>
      </c>
      <c r="D250" s="70" t="s">
        <v>803</v>
      </c>
      <c r="E250" s="117" t="s">
        <v>3357</v>
      </c>
      <c r="F250" s="70" t="s">
        <v>1657</v>
      </c>
      <c r="G250" s="70" t="s">
        <v>136</v>
      </c>
      <c r="H250" s="72">
        <v>1451.8138800000002</v>
      </c>
      <c r="I250" s="80">
        <v>5052</v>
      </c>
      <c r="J250" s="117" t="s">
        <v>3357</v>
      </c>
      <c r="K250" s="72">
        <v>294.23335826200002</v>
      </c>
      <c r="L250" s="73">
        <v>9.6258401810208203E-6</v>
      </c>
      <c r="M250" s="73">
        <f t="shared" si="5"/>
        <v>1.7732328868517878E-3</v>
      </c>
      <c r="N250" s="73">
        <f>K250/'סכום נכסי הקרן'!$C$41</f>
        <v>3.1749979505714507E-4</v>
      </c>
    </row>
    <row r="251" spans="1:14">
      <c r="A251" s="69" t="s">
        <v>1658</v>
      </c>
      <c r="B251" s="54" t="s">
        <v>1659</v>
      </c>
      <c r="C251" s="70" t="s">
        <v>1527</v>
      </c>
      <c r="D251" s="70" t="s">
        <v>803</v>
      </c>
      <c r="E251" s="117" t="s">
        <v>3357</v>
      </c>
      <c r="F251" s="70" t="s">
        <v>1504</v>
      </c>
      <c r="G251" s="70" t="s">
        <v>134</v>
      </c>
      <c r="H251" s="72">
        <v>3409.5628999999999</v>
      </c>
      <c r="I251" s="80">
        <v>3566</v>
      </c>
      <c r="J251" s="117" t="s">
        <v>3357</v>
      </c>
      <c r="K251" s="72">
        <v>440.988842202</v>
      </c>
      <c r="L251" s="73">
        <v>1.0790684148085902E-5</v>
      </c>
      <c r="M251" s="73">
        <f t="shared" si="5"/>
        <v>2.6576725438145926E-3</v>
      </c>
      <c r="N251" s="73">
        <f>K251/'סכום נכסי הקרן'!$C$41</f>
        <v>4.7585993596602113E-4</v>
      </c>
    </row>
    <row r="252" spans="1:14">
      <c r="A252" s="69" t="s">
        <v>1660</v>
      </c>
      <c r="B252" s="54" t="s">
        <v>1661</v>
      </c>
      <c r="C252" s="70" t="s">
        <v>29</v>
      </c>
      <c r="D252" s="70" t="s">
        <v>803</v>
      </c>
      <c r="E252" s="117" t="s">
        <v>3357</v>
      </c>
      <c r="F252" s="70" t="s">
        <v>1504</v>
      </c>
      <c r="G252" s="70" t="s">
        <v>134</v>
      </c>
      <c r="H252" s="72">
        <v>161.01935800000001</v>
      </c>
      <c r="I252" s="80">
        <v>149800</v>
      </c>
      <c r="J252" s="117" t="s">
        <v>3357</v>
      </c>
      <c r="K252" s="72">
        <v>874.85778060299992</v>
      </c>
      <c r="L252" s="73">
        <v>6.7430997968259329E-7</v>
      </c>
      <c r="M252" s="73">
        <f t="shared" si="5"/>
        <v>5.2724361270486105E-3</v>
      </c>
      <c r="N252" s="73">
        <f>K252/'סכום נכסי הקרן'!$C$41</f>
        <v>9.4403696333528414E-4</v>
      </c>
    </row>
    <row r="253" spans="1:14">
      <c r="A253" s="69" t="s">
        <v>1662</v>
      </c>
      <c r="B253" s="54" t="s">
        <v>1663</v>
      </c>
      <c r="C253" s="70" t="s">
        <v>1527</v>
      </c>
      <c r="D253" s="70" t="s">
        <v>803</v>
      </c>
      <c r="E253" s="117" t="s">
        <v>3357</v>
      </c>
      <c r="F253" s="70" t="s">
        <v>1517</v>
      </c>
      <c r="G253" s="70" t="s">
        <v>134</v>
      </c>
      <c r="H253" s="72">
        <v>1853.481</v>
      </c>
      <c r="I253" s="80">
        <v>2744</v>
      </c>
      <c r="J253" s="117" t="s">
        <v>3357</v>
      </c>
      <c r="K253" s="72">
        <v>184.46747410699996</v>
      </c>
      <c r="L253" s="73">
        <v>7.4511863996279346E-6</v>
      </c>
      <c r="M253" s="73">
        <f t="shared" si="5"/>
        <v>1.1117155225810374E-3</v>
      </c>
      <c r="N253" s="73">
        <f>K253/'סכום נכסי הקרן'!$C$41</f>
        <v>1.9905419823788129E-4</v>
      </c>
    </row>
    <row r="254" spans="1:14">
      <c r="A254" s="69" t="s">
        <v>1664</v>
      </c>
      <c r="B254" s="54" t="s">
        <v>1665</v>
      </c>
      <c r="C254" s="70" t="s">
        <v>1502</v>
      </c>
      <c r="D254" s="70" t="s">
        <v>803</v>
      </c>
      <c r="E254" s="117" t="s">
        <v>3357</v>
      </c>
      <c r="F254" s="70" t="s">
        <v>1510</v>
      </c>
      <c r="G254" s="70" t="s">
        <v>134</v>
      </c>
      <c r="H254" s="72">
        <v>1870.4144020000001</v>
      </c>
      <c r="I254" s="80">
        <v>9360</v>
      </c>
      <c r="J254" s="117" t="s">
        <v>3357</v>
      </c>
      <c r="K254" s="72">
        <v>634.98174831699998</v>
      </c>
      <c r="L254" s="73">
        <v>3.2923322288979178E-5</v>
      </c>
      <c r="M254" s="73">
        <f t="shared" si="5"/>
        <v>3.8267942333844048E-3</v>
      </c>
      <c r="N254" s="73">
        <f>K254/'סכום נכסי הקרן'!$C$41</f>
        <v>6.8519278761096359E-4</v>
      </c>
    </row>
    <row r="255" spans="1:14">
      <c r="A255" s="69" t="s">
        <v>1666</v>
      </c>
      <c r="B255" s="54" t="s">
        <v>1667</v>
      </c>
      <c r="C255" s="70" t="s">
        <v>1527</v>
      </c>
      <c r="D255" s="70" t="s">
        <v>803</v>
      </c>
      <c r="E255" s="117" t="s">
        <v>3357</v>
      </c>
      <c r="F255" s="70" t="s">
        <v>1510</v>
      </c>
      <c r="G255" s="70" t="s">
        <v>134</v>
      </c>
      <c r="H255" s="72">
        <v>3145.59674</v>
      </c>
      <c r="I255" s="80">
        <v>10400</v>
      </c>
      <c r="J255" s="72">
        <v>4.3143092010000004</v>
      </c>
      <c r="K255" s="72">
        <v>1190.8585643030001</v>
      </c>
      <c r="L255" s="73">
        <v>6.0650704319238793E-7</v>
      </c>
      <c r="M255" s="73">
        <f t="shared" si="5"/>
        <v>7.1768530335396185E-3</v>
      </c>
      <c r="N255" s="73">
        <f>K255/'סכום נכסי הקרן'!$C$41</f>
        <v>1.2850254381135528E-3</v>
      </c>
    </row>
    <row r="256" spans="1:14">
      <c r="A256" s="69" t="s">
        <v>1668</v>
      </c>
      <c r="B256" s="54" t="s">
        <v>1669</v>
      </c>
      <c r="C256" s="70" t="s">
        <v>1502</v>
      </c>
      <c r="D256" s="70" t="s">
        <v>803</v>
      </c>
      <c r="E256" s="117" t="s">
        <v>3357</v>
      </c>
      <c r="F256" s="70" t="s">
        <v>1535</v>
      </c>
      <c r="G256" s="70" t="s">
        <v>134</v>
      </c>
      <c r="H256" s="72">
        <v>4633.7025000000003</v>
      </c>
      <c r="I256" s="80">
        <v>254</v>
      </c>
      <c r="J256" s="117" t="s">
        <v>3357</v>
      </c>
      <c r="K256" s="72">
        <v>42.688354977000003</v>
      </c>
      <c r="L256" s="73">
        <v>2.7730943314354574E-5</v>
      </c>
      <c r="M256" s="73">
        <f t="shared" si="5"/>
        <v>2.5726652945794052E-4</v>
      </c>
      <c r="N256" s="73">
        <f>K256/'סכום נכסי הקרן'!$C$41</f>
        <v>4.6063927069939529E-5</v>
      </c>
    </row>
    <row r="257" spans="1:14">
      <c r="A257" s="69" t="s">
        <v>1670</v>
      </c>
      <c r="B257" s="54" t="s">
        <v>1671</v>
      </c>
      <c r="C257" s="70" t="s">
        <v>1527</v>
      </c>
      <c r="D257" s="70" t="s">
        <v>803</v>
      </c>
      <c r="E257" s="117" t="s">
        <v>3357</v>
      </c>
      <c r="F257" s="70" t="s">
        <v>890</v>
      </c>
      <c r="G257" s="70" t="s">
        <v>134</v>
      </c>
      <c r="H257" s="72">
        <v>681.91258000000005</v>
      </c>
      <c r="I257" s="80">
        <v>26035</v>
      </c>
      <c r="J257" s="117" t="s">
        <v>3357</v>
      </c>
      <c r="K257" s="72">
        <v>643.92285511600005</v>
      </c>
      <c r="L257" s="73">
        <v>4.3090183773027027E-7</v>
      </c>
      <c r="M257" s="73">
        <f t="shared" si="5"/>
        <v>3.8806788938950025E-3</v>
      </c>
      <c r="N257" s="73">
        <f>K257/'סכום נכסי הקרן'!$C$41</f>
        <v>6.9484091042421297E-4</v>
      </c>
    </row>
    <row r="258" spans="1:14">
      <c r="A258" s="119" t="s">
        <v>3357</v>
      </c>
      <c r="B258" s="119" t="s">
        <v>3357</v>
      </c>
      <c r="C258" s="119" t="s">
        <v>3357</v>
      </c>
      <c r="D258" s="119" t="s">
        <v>3357</v>
      </c>
      <c r="E258" s="119" t="s">
        <v>3357</v>
      </c>
      <c r="F258" s="119" t="s">
        <v>3357</v>
      </c>
      <c r="G258" s="120" t="s">
        <v>3357</v>
      </c>
      <c r="H258" s="120" t="s">
        <v>3357</v>
      </c>
      <c r="I258" s="120" t="s">
        <v>3357</v>
      </c>
      <c r="J258" s="120" t="s">
        <v>3357</v>
      </c>
      <c r="K258" s="120" t="s">
        <v>3357</v>
      </c>
      <c r="L258" s="120" t="s">
        <v>3357</v>
      </c>
      <c r="M258" s="120" t="s">
        <v>3357</v>
      </c>
      <c r="N258" s="120" t="s">
        <v>3357</v>
      </c>
    </row>
    <row r="259" spans="1:14">
      <c r="A259" s="119" t="s">
        <v>3357</v>
      </c>
      <c r="B259" s="119" t="s">
        <v>3357</v>
      </c>
      <c r="C259" s="119" t="s">
        <v>3357</v>
      </c>
      <c r="D259" s="120" t="s">
        <v>3357</v>
      </c>
      <c r="E259" s="120" t="s">
        <v>3357</v>
      </c>
      <c r="F259" s="120" t="s">
        <v>3357</v>
      </c>
      <c r="G259" s="120" t="s">
        <v>3357</v>
      </c>
      <c r="H259" s="120" t="s">
        <v>3357</v>
      </c>
      <c r="I259" s="120" t="s">
        <v>3357</v>
      </c>
      <c r="J259" s="120" t="s">
        <v>3357</v>
      </c>
      <c r="K259" s="120" t="s">
        <v>3357</v>
      </c>
      <c r="L259" s="120" t="s">
        <v>3357</v>
      </c>
      <c r="M259" s="120" t="s">
        <v>3357</v>
      </c>
      <c r="N259" s="120" t="s">
        <v>3357</v>
      </c>
    </row>
    <row r="260" spans="1:14">
      <c r="A260" s="119" t="s">
        <v>3357</v>
      </c>
      <c r="B260" s="119" t="s">
        <v>3357</v>
      </c>
      <c r="C260" s="119" t="s">
        <v>3357</v>
      </c>
      <c r="D260" s="120" t="s">
        <v>3357</v>
      </c>
      <c r="E260" s="120" t="s">
        <v>3357</v>
      </c>
      <c r="F260" s="120" t="s">
        <v>3357</v>
      </c>
      <c r="G260" s="120" t="s">
        <v>3357</v>
      </c>
      <c r="H260" s="120" t="s">
        <v>3357</v>
      </c>
      <c r="I260" s="120" t="s">
        <v>3357</v>
      </c>
      <c r="J260" s="120" t="s">
        <v>3357</v>
      </c>
      <c r="K260" s="120" t="s">
        <v>3357</v>
      </c>
      <c r="L260" s="120" t="s">
        <v>3357</v>
      </c>
      <c r="M260" s="120" t="s">
        <v>3357</v>
      </c>
      <c r="N260" s="120" t="s">
        <v>3357</v>
      </c>
    </row>
    <row r="261" spans="1:14">
      <c r="A261" s="119" t="s">
        <v>3357</v>
      </c>
      <c r="B261" s="119" t="s">
        <v>3357</v>
      </c>
      <c r="C261" s="119" t="s">
        <v>3357</v>
      </c>
      <c r="D261" s="120" t="s">
        <v>3357</v>
      </c>
      <c r="E261" s="120" t="s">
        <v>3357</v>
      </c>
      <c r="F261" s="120" t="s">
        <v>3357</v>
      </c>
      <c r="G261" s="120" t="s">
        <v>3357</v>
      </c>
      <c r="H261" s="120" t="s">
        <v>3357</v>
      </c>
      <c r="I261" s="120" t="s">
        <v>3357</v>
      </c>
      <c r="J261" s="120" t="s">
        <v>3357</v>
      </c>
      <c r="K261" s="120" t="s">
        <v>3357</v>
      </c>
      <c r="L261" s="120" t="s">
        <v>3357</v>
      </c>
      <c r="M261" s="120" t="s">
        <v>3357</v>
      </c>
      <c r="N261" s="120" t="s">
        <v>3357</v>
      </c>
    </row>
    <row r="262" spans="1:14">
      <c r="A262" s="86" t="s">
        <v>213</v>
      </c>
      <c r="B262" s="119" t="s">
        <v>3357</v>
      </c>
      <c r="C262" s="119" t="s">
        <v>3357</v>
      </c>
      <c r="D262" s="120" t="s">
        <v>3357</v>
      </c>
      <c r="E262" s="120" t="s">
        <v>3357</v>
      </c>
      <c r="F262" s="120" t="s">
        <v>3357</v>
      </c>
      <c r="G262" s="120" t="s">
        <v>3357</v>
      </c>
      <c r="H262" s="120" t="s">
        <v>3357</v>
      </c>
      <c r="I262" s="120" t="s">
        <v>3357</v>
      </c>
      <c r="J262" s="120" t="s">
        <v>3357</v>
      </c>
      <c r="K262" s="120" t="s">
        <v>3357</v>
      </c>
      <c r="L262" s="120" t="s">
        <v>3357</v>
      </c>
      <c r="M262" s="120" t="s">
        <v>3357</v>
      </c>
      <c r="N262" s="120" t="s">
        <v>3357</v>
      </c>
    </row>
    <row r="263" spans="1:14">
      <c r="A263" s="86" t="s">
        <v>115</v>
      </c>
      <c r="B263" s="119" t="s">
        <v>3357</v>
      </c>
      <c r="C263" s="119" t="s">
        <v>3357</v>
      </c>
      <c r="D263" s="120" t="s">
        <v>3357</v>
      </c>
      <c r="E263" s="120" t="s">
        <v>3357</v>
      </c>
      <c r="F263" s="120" t="s">
        <v>3357</v>
      </c>
      <c r="G263" s="120" t="s">
        <v>3357</v>
      </c>
      <c r="H263" s="120" t="s">
        <v>3357</v>
      </c>
      <c r="I263" s="120" t="s">
        <v>3357</v>
      </c>
      <c r="J263" s="120" t="s">
        <v>3357</v>
      </c>
      <c r="K263" s="120" t="s">
        <v>3357</v>
      </c>
      <c r="L263" s="120" t="s">
        <v>3357</v>
      </c>
      <c r="M263" s="120" t="s">
        <v>3357</v>
      </c>
      <c r="N263" s="120" t="s">
        <v>3357</v>
      </c>
    </row>
    <row r="264" spans="1:14">
      <c r="A264" s="86" t="s">
        <v>196</v>
      </c>
      <c r="B264" s="119" t="s">
        <v>3357</v>
      </c>
      <c r="C264" s="119" t="s">
        <v>3357</v>
      </c>
      <c r="D264" s="120" t="s">
        <v>3357</v>
      </c>
      <c r="E264" s="120" t="s">
        <v>3357</v>
      </c>
      <c r="F264" s="120" t="s">
        <v>3357</v>
      </c>
      <c r="G264" s="120" t="s">
        <v>3357</v>
      </c>
      <c r="H264" s="120" t="s">
        <v>3357</v>
      </c>
      <c r="I264" s="120" t="s">
        <v>3357</v>
      </c>
      <c r="J264" s="120" t="s">
        <v>3357</v>
      </c>
      <c r="K264" s="120" t="s">
        <v>3357</v>
      </c>
      <c r="L264" s="120" t="s">
        <v>3357</v>
      </c>
      <c r="M264" s="120" t="s">
        <v>3357</v>
      </c>
      <c r="N264" s="120" t="s">
        <v>3357</v>
      </c>
    </row>
    <row r="265" spans="1:14">
      <c r="A265" s="86" t="s">
        <v>204</v>
      </c>
      <c r="B265" s="119" t="s">
        <v>3357</v>
      </c>
      <c r="C265" s="119" t="s">
        <v>3357</v>
      </c>
      <c r="D265" s="120" t="s">
        <v>3357</v>
      </c>
      <c r="E265" s="120" t="s">
        <v>3357</v>
      </c>
      <c r="F265" s="120" t="s">
        <v>3357</v>
      </c>
      <c r="G265" s="120" t="s">
        <v>3357</v>
      </c>
      <c r="H265" s="120" t="s">
        <v>3357</v>
      </c>
      <c r="I265" s="120" t="s">
        <v>3357</v>
      </c>
      <c r="J265" s="120" t="s">
        <v>3357</v>
      </c>
      <c r="K265" s="120" t="s">
        <v>3357</v>
      </c>
      <c r="L265" s="120" t="s">
        <v>3357</v>
      </c>
      <c r="M265" s="120" t="s">
        <v>3357</v>
      </c>
      <c r="N265" s="120" t="s">
        <v>3357</v>
      </c>
    </row>
    <row r="266" spans="1:14">
      <c r="A266" s="86" t="s">
        <v>210</v>
      </c>
      <c r="B266" s="119" t="s">
        <v>3357</v>
      </c>
      <c r="C266" s="119" t="s">
        <v>3357</v>
      </c>
      <c r="D266" s="120" t="s">
        <v>3357</v>
      </c>
      <c r="E266" s="120" t="s">
        <v>3357</v>
      </c>
      <c r="F266" s="120" t="s">
        <v>3357</v>
      </c>
      <c r="G266" s="120" t="s">
        <v>3357</v>
      </c>
      <c r="H266" s="120" t="s">
        <v>3357</v>
      </c>
      <c r="I266" s="120" t="s">
        <v>3357</v>
      </c>
      <c r="J266" s="120" t="s">
        <v>3357</v>
      </c>
      <c r="K266" s="120" t="s">
        <v>3357</v>
      </c>
      <c r="L266" s="120" t="s">
        <v>3357</v>
      </c>
      <c r="M266" s="120" t="s">
        <v>3357</v>
      </c>
      <c r="N266" s="120" t="s">
        <v>3357</v>
      </c>
    </row>
    <row r="267" spans="1:14" hidden="1">
      <c r="D267" s="1"/>
      <c r="E267" s="1"/>
      <c r="F267" s="1"/>
    </row>
    <row r="268" spans="1:14" hidden="1">
      <c r="D268" s="1"/>
      <c r="E268" s="1"/>
      <c r="F268" s="1"/>
    </row>
    <row r="269" spans="1:14" hidden="1">
      <c r="A269" s="31"/>
      <c r="D269" s="1"/>
      <c r="E269" s="1"/>
      <c r="F269" s="1"/>
    </row>
    <row r="270" spans="1:14" hidden="1">
      <c r="A270" s="31"/>
      <c r="D270" s="1"/>
      <c r="E270" s="1"/>
      <c r="F270" s="1"/>
    </row>
    <row r="271" spans="1:14" hidden="1">
      <c r="A271" s="3"/>
      <c r="D271" s="1"/>
      <c r="E271" s="1"/>
      <c r="F271" s="1"/>
    </row>
    <row r="272" spans="1:14" hidden="1">
      <c r="D272" s="1"/>
      <c r="E272" s="1"/>
      <c r="F272" s="1"/>
    </row>
    <row r="273" spans="4:6" hidden="1">
      <c r="D273" s="1"/>
      <c r="E273" s="1"/>
      <c r="F273" s="1"/>
    </row>
    <row r="274" spans="4:6" hidden="1">
      <c r="D274" s="1"/>
      <c r="E274" s="1"/>
      <c r="F274" s="1"/>
    </row>
    <row r="275" spans="4:6" hidden="1">
      <c r="D275" s="1"/>
      <c r="E275" s="1"/>
      <c r="F275" s="1"/>
    </row>
    <row r="276" spans="4:6" hidden="1">
      <c r="D276" s="1"/>
      <c r="E276" s="1"/>
      <c r="F276" s="1"/>
    </row>
    <row r="277" spans="4:6" hidden="1">
      <c r="D277" s="1"/>
      <c r="E277" s="1"/>
      <c r="F277" s="1"/>
    </row>
    <row r="278" spans="4:6" hidden="1">
      <c r="D278" s="1"/>
      <c r="E278" s="1"/>
      <c r="F278" s="1"/>
    </row>
    <row r="279" spans="4:6" hidden="1">
      <c r="D279" s="1"/>
      <c r="E279" s="1"/>
      <c r="F279" s="1"/>
    </row>
    <row r="280" spans="4:6" hidden="1">
      <c r="D280" s="1"/>
      <c r="E280" s="1"/>
      <c r="F280" s="1"/>
    </row>
    <row r="281" spans="4:6" hidden="1">
      <c r="D281" s="1"/>
      <c r="E281" s="1"/>
      <c r="F281" s="1"/>
    </row>
    <row r="282" spans="4:6" hidden="1">
      <c r="D282" s="1"/>
      <c r="E282" s="1"/>
      <c r="F282" s="1"/>
    </row>
    <row r="283" spans="4:6" hidden="1">
      <c r="D283" s="1"/>
      <c r="E283" s="1"/>
      <c r="F283" s="1"/>
    </row>
    <row r="284" spans="4:6" hidden="1">
      <c r="D284" s="1"/>
      <c r="E284" s="1"/>
      <c r="F284" s="1"/>
    </row>
    <row r="285" spans="4:6" hidden="1">
      <c r="D285" s="1"/>
      <c r="E285" s="1"/>
      <c r="F285" s="1"/>
    </row>
    <row r="286" spans="4:6" hidden="1">
      <c r="D286" s="1"/>
      <c r="E286" s="1"/>
      <c r="F286" s="1"/>
    </row>
    <row r="287" spans="4:6" hidden="1">
      <c r="D287" s="1"/>
      <c r="E287" s="1"/>
      <c r="F287" s="1"/>
    </row>
    <row r="288" spans="4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A290" s="31"/>
      <c r="D290" s="1"/>
      <c r="E290" s="1"/>
      <c r="F290" s="1"/>
    </row>
    <row r="291" spans="1:6" hidden="1">
      <c r="A291" s="31"/>
      <c r="D291" s="1"/>
      <c r="E291" s="1"/>
      <c r="F291" s="1"/>
    </row>
    <row r="292" spans="1:6" hidden="1">
      <c r="A292" s="3"/>
      <c r="D292" s="1"/>
      <c r="E292" s="1"/>
      <c r="F292" s="1"/>
    </row>
    <row r="293" spans="1:6" hidden="1">
      <c r="D293" s="1"/>
      <c r="E293" s="1"/>
      <c r="F293" s="1"/>
    </row>
    <row r="294" spans="1:6" hidden="1"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A357" s="31"/>
      <c r="D357" s="1"/>
      <c r="E357" s="1"/>
      <c r="F357" s="1"/>
    </row>
    <row r="358" spans="1:6" hidden="1">
      <c r="A358" s="31"/>
      <c r="D358" s="1"/>
      <c r="E358" s="1"/>
      <c r="F358" s="1"/>
    </row>
    <row r="359" spans="1:6" hidden="1">
      <c r="A359" s="3"/>
    </row>
    <row r="10000" spans="52:52" hidden="1">
      <c r="AZ10000"/>
    </row>
  </sheetData>
  <sheetProtection sheet="1" objects="1" scenarios="1"/>
  <sortState xmlns:xlrd2="http://schemas.microsoft.com/office/spreadsheetml/2017/richdata2" ref="A217:N259">
    <sortCondition ref="A217:A259"/>
  </sortState>
  <mergeCells count="1">
    <mergeCell ref="A5:N5"/>
  </mergeCells>
  <phoneticPr fontId="4" type="noConversion"/>
  <dataValidations count="3">
    <dataValidation allowBlank="1" showInputMessage="1" showErrorMessage="1" sqref="A32 J7 A34:H34 A264 A266" xr:uid="{00000000-0002-0000-0500-000000000000}"/>
    <dataValidation type="list" allowBlank="1" showInputMessage="1" showErrorMessage="1" sqref="D10:D33 D255:D353 D35:D253" xr:uid="{00000000-0002-0000-0500-000001000000}">
      <formula1>#REF!</formula1>
    </dataValidation>
    <dataValidation type="list" allowBlank="1" showInputMessage="1" showErrorMessage="1" sqref="G255:G353 F10:G33 F255:F359 F35:G253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4.140625" style="2" bestFit="1" customWidth="1"/>
    <col min="2" max="2" width="44.42578125" style="2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customWidth="1"/>
    <col min="8" max="8" width="10.7109375" style="1" bestFit="1" customWidth="1"/>
    <col min="9" max="9" width="32.28515625" style="1" customWidth="1"/>
    <col min="10" max="10" width="11.28515625" style="1" bestFit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148</v>
      </c>
      <c r="B1" s="36" t="s" vm="1">
        <v>221</v>
      </c>
    </row>
    <row r="2" spans="1:13">
      <c r="A2" s="36" t="s">
        <v>147</v>
      </c>
      <c r="B2" s="36" t="s">
        <v>222</v>
      </c>
    </row>
    <row r="3" spans="1:13">
      <c r="A3" s="36" t="s">
        <v>149</v>
      </c>
      <c r="B3" s="36" t="s">
        <v>223</v>
      </c>
    </row>
    <row r="4" spans="1:13">
      <c r="A4" s="36" t="s">
        <v>150</v>
      </c>
      <c r="B4" s="36">
        <v>9453</v>
      </c>
    </row>
    <row r="5" spans="1:13" ht="18.75">
      <c r="A5" s="145" t="s">
        <v>219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7"/>
    </row>
    <row r="6" spans="1:13" s="3" customFormat="1">
      <c r="A6" s="37" t="s">
        <v>118</v>
      </c>
      <c r="B6" s="38" t="s">
        <v>48</v>
      </c>
      <c r="C6" s="38" t="s">
        <v>122</v>
      </c>
      <c r="D6" s="38" t="s">
        <v>120</v>
      </c>
      <c r="E6" s="38" t="s">
        <v>70</v>
      </c>
      <c r="F6" s="38" t="s">
        <v>106</v>
      </c>
      <c r="G6" s="38" t="s">
        <v>198</v>
      </c>
      <c r="H6" s="38" t="s">
        <v>197</v>
      </c>
      <c r="I6" s="38" t="s">
        <v>212</v>
      </c>
      <c r="J6" s="38" t="s">
        <v>66</v>
      </c>
      <c r="K6" s="38" t="s">
        <v>63</v>
      </c>
      <c r="L6" s="38" t="s">
        <v>151</v>
      </c>
      <c r="M6" s="41" t="s">
        <v>153</v>
      </c>
    </row>
    <row r="7" spans="1:13" s="3" customFormat="1">
      <c r="A7" s="112" t="s">
        <v>3357</v>
      </c>
      <c r="B7" s="113" t="s">
        <v>3357</v>
      </c>
      <c r="C7" s="113" t="s">
        <v>3357</v>
      </c>
      <c r="D7" s="113" t="s">
        <v>3357</v>
      </c>
      <c r="E7" s="113" t="s">
        <v>3357</v>
      </c>
      <c r="F7" s="113" t="s">
        <v>3357</v>
      </c>
      <c r="G7" s="26" t="s">
        <v>205</v>
      </c>
      <c r="H7" s="113" t="s">
        <v>3357</v>
      </c>
      <c r="I7" s="12" t="s">
        <v>201</v>
      </c>
      <c r="J7" s="12" t="s">
        <v>201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14" t="s">
        <v>3357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9" t="s">
        <v>215</v>
      </c>
      <c r="B9" s="115" t="s">
        <v>3357</v>
      </c>
      <c r="C9" s="115" t="s">
        <v>3357</v>
      </c>
      <c r="D9" s="115" t="s">
        <v>3357</v>
      </c>
      <c r="E9" s="115" t="s">
        <v>3357</v>
      </c>
      <c r="F9" s="115" t="s">
        <v>3357</v>
      </c>
      <c r="G9" s="115" t="s">
        <v>3357</v>
      </c>
      <c r="H9" s="115" t="s">
        <v>3357</v>
      </c>
      <c r="I9" s="61">
        <v>0.20524820800000002</v>
      </c>
      <c r="J9" s="61">
        <v>148571.04647813801</v>
      </c>
      <c r="K9" s="115" t="s">
        <v>3357</v>
      </c>
      <c r="L9" s="62">
        <f>IFERROR(J9/$J$9,0)</f>
        <v>1</v>
      </c>
      <c r="M9" s="62">
        <f>J9/'סכום נכסי הקרן'!$C$41</f>
        <v>0.1603192686474072</v>
      </c>
    </row>
    <row r="10" spans="1:13">
      <c r="A10" s="63" t="s">
        <v>190</v>
      </c>
      <c r="B10" s="116" t="s">
        <v>3357</v>
      </c>
      <c r="C10" s="116" t="s">
        <v>3357</v>
      </c>
      <c r="D10" s="116" t="s">
        <v>3357</v>
      </c>
      <c r="E10" s="116" t="s">
        <v>3357</v>
      </c>
      <c r="F10" s="116" t="s">
        <v>3357</v>
      </c>
      <c r="G10" s="116" t="s">
        <v>3357</v>
      </c>
      <c r="H10" s="116" t="s">
        <v>3357</v>
      </c>
      <c r="I10" s="116" t="s">
        <v>3357</v>
      </c>
      <c r="J10" s="66">
        <v>34776.38779075299</v>
      </c>
      <c r="K10" s="116" t="s">
        <v>3357</v>
      </c>
      <c r="L10" s="67">
        <f t="shared" ref="L10:L73" si="0">IFERROR(J10/$J$9,0)</f>
        <v>0.23407244288253887</v>
      </c>
      <c r="M10" s="67">
        <f>J10/'סכום נכסי הקרן'!$C$41</f>
        <v>3.7526322853440632E-2</v>
      </c>
    </row>
    <row r="11" spans="1:13">
      <c r="A11" s="68" t="s">
        <v>216</v>
      </c>
      <c r="B11" s="116" t="s">
        <v>3357</v>
      </c>
      <c r="C11" s="116" t="s">
        <v>3357</v>
      </c>
      <c r="D11" s="116" t="s">
        <v>3357</v>
      </c>
      <c r="E11" s="116" t="s">
        <v>3357</v>
      </c>
      <c r="F11" s="116" t="s">
        <v>3357</v>
      </c>
      <c r="G11" s="116" t="s">
        <v>3357</v>
      </c>
      <c r="H11" s="116" t="s">
        <v>3357</v>
      </c>
      <c r="I11" s="116" t="s">
        <v>3357</v>
      </c>
      <c r="J11" s="66">
        <v>32766.629080291998</v>
      </c>
      <c r="K11" s="116" t="s">
        <v>3357</v>
      </c>
      <c r="L11" s="67">
        <f t="shared" si="0"/>
        <v>0.22054518600374504</v>
      </c>
      <c r="M11" s="67">
        <f>J11/'סכום נכסי הקרן'!$C$41</f>
        <v>3.5357642923826794E-2</v>
      </c>
    </row>
    <row r="12" spans="1:13">
      <c r="A12" s="69" t="s">
        <v>1672</v>
      </c>
      <c r="B12" s="54" t="s">
        <v>1673</v>
      </c>
      <c r="C12" s="70" t="s">
        <v>123</v>
      </c>
      <c r="D12" s="54" t="s">
        <v>1674</v>
      </c>
      <c r="E12" s="70" t="s">
        <v>1675</v>
      </c>
      <c r="F12" s="70" t="s">
        <v>135</v>
      </c>
      <c r="G12" s="72">
        <v>150554.554668</v>
      </c>
      <c r="H12" s="80">
        <v>1855</v>
      </c>
      <c r="I12" s="117" t="s">
        <v>3357</v>
      </c>
      <c r="J12" s="72">
        <v>2792.7869890910001</v>
      </c>
      <c r="K12" s="73">
        <v>1.4723028188548377E-3</v>
      </c>
      <c r="L12" s="73">
        <f t="shared" si="0"/>
        <v>1.8797653077727728E-2</v>
      </c>
      <c r="M12" s="73">
        <f>J12/'סכום נכסי הקרן'!$C$41</f>
        <v>3.0136259937089921E-3</v>
      </c>
    </row>
    <row r="13" spans="1:13">
      <c r="A13" s="69" t="s">
        <v>1676</v>
      </c>
      <c r="B13" s="54" t="s">
        <v>1677</v>
      </c>
      <c r="C13" s="70" t="s">
        <v>123</v>
      </c>
      <c r="D13" s="54" t="s">
        <v>1674</v>
      </c>
      <c r="E13" s="70" t="s">
        <v>1675</v>
      </c>
      <c r="F13" s="70" t="s">
        <v>135</v>
      </c>
      <c r="G13" s="72">
        <v>256664</v>
      </c>
      <c r="H13" s="80">
        <v>1850</v>
      </c>
      <c r="I13" s="117" t="s">
        <v>3357</v>
      </c>
      <c r="J13" s="72">
        <v>4748.2839999999997</v>
      </c>
      <c r="K13" s="73">
        <v>5.26553486032969E-3</v>
      </c>
      <c r="L13" s="73">
        <f t="shared" si="0"/>
        <v>3.1959686039491564E-2</v>
      </c>
      <c r="M13" s="73">
        <f>J13/'סכום נכסי הקרן'!$C$41</f>
        <v>5.1237534920520371E-3</v>
      </c>
    </row>
    <row r="14" spans="1:13">
      <c r="A14" s="69" t="s">
        <v>1678</v>
      </c>
      <c r="B14" s="54" t="s">
        <v>1679</v>
      </c>
      <c r="C14" s="70" t="s">
        <v>123</v>
      </c>
      <c r="D14" s="54" t="s">
        <v>1674</v>
      </c>
      <c r="E14" s="70" t="s">
        <v>1675</v>
      </c>
      <c r="F14" s="70" t="s">
        <v>135</v>
      </c>
      <c r="G14" s="72">
        <v>67814.332469000001</v>
      </c>
      <c r="H14" s="80">
        <v>3429</v>
      </c>
      <c r="I14" s="117" t="s">
        <v>3357</v>
      </c>
      <c r="J14" s="72">
        <v>2325.3534603449998</v>
      </c>
      <c r="K14" s="73">
        <v>9.8891476329749815E-4</v>
      </c>
      <c r="L14" s="73">
        <f t="shared" si="0"/>
        <v>1.5651457773686556E-2</v>
      </c>
      <c r="M14" s="73">
        <f>J14/'סכום נכסי הקרן'!$C$41</f>
        <v>2.5092302635432049E-3</v>
      </c>
    </row>
    <row r="15" spans="1:13">
      <c r="A15" s="69" t="s">
        <v>1680</v>
      </c>
      <c r="B15" s="54" t="s">
        <v>1681</v>
      </c>
      <c r="C15" s="70" t="s">
        <v>123</v>
      </c>
      <c r="D15" s="54" t="s">
        <v>1682</v>
      </c>
      <c r="E15" s="70" t="s">
        <v>1675</v>
      </c>
      <c r="F15" s="70" t="s">
        <v>135</v>
      </c>
      <c r="G15" s="72">
        <v>34623.025079999999</v>
      </c>
      <c r="H15" s="80">
        <v>1848</v>
      </c>
      <c r="I15" s="117" t="s">
        <v>3357</v>
      </c>
      <c r="J15" s="72">
        <v>639.83350347800001</v>
      </c>
      <c r="K15" s="73">
        <v>5.134665081654062E-4</v>
      </c>
      <c r="L15" s="73">
        <f t="shared" si="0"/>
        <v>4.3065827336159369E-3</v>
      </c>
      <c r="M15" s="73">
        <f>J15/'סכום נכסי הקרן'!$C$41</f>
        <v>6.904281942228587E-4</v>
      </c>
    </row>
    <row r="16" spans="1:13">
      <c r="A16" s="69" t="s">
        <v>1683</v>
      </c>
      <c r="B16" s="54" t="s">
        <v>1684</v>
      </c>
      <c r="C16" s="70" t="s">
        <v>123</v>
      </c>
      <c r="D16" s="54" t="s">
        <v>1682</v>
      </c>
      <c r="E16" s="70" t="s">
        <v>1675</v>
      </c>
      <c r="F16" s="70" t="s">
        <v>135</v>
      </c>
      <c r="G16" s="72">
        <v>66138.288912000004</v>
      </c>
      <c r="H16" s="80">
        <v>3393</v>
      </c>
      <c r="I16" s="117" t="s">
        <v>3357</v>
      </c>
      <c r="J16" s="72">
        <v>2244.072142771</v>
      </c>
      <c r="K16" s="73">
        <v>5.179750928514346E-4</v>
      </c>
      <c r="L16" s="73">
        <f t="shared" si="0"/>
        <v>1.5104370575334217E-2</v>
      </c>
      <c r="M16" s="73">
        <f>J16/'סכום נכסי הקרן'!$C$41</f>
        <v>2.4215216440169988E-3</v>
      </c>
    </row>
    <row r="17" spans="1:13">
      <c r="A17" s="69" t="s">
        <v>1685</v>
      </c>
      <c r="B17" s="54" t="s">
        <v>1686</v>
      </c>
      <c r="C17" s="70" t="s">
        <v>123</v>
      </c>
      <c r="D17" s="54" t="s">
        <v>1687</v>
      </c>
      <c r="E17" s="70" t="s">
        <v>1675</v>
      </c>
      <c r="F17" s="70" t="s">
        <v>135</v>
      </c>
      <c r="G17" s="72">
        <v>22653</v>
      </c>
      <c r="H17" s="80">
        <v>17740</v>
      </c>
      <c r="I17" s="117" t="s">
        <v>3357</v>
      </c>
      <c r="J17" s="72">
        <v>4018.64246</v>
      </c>
      <c r="K17" s="73">
        <v>2.0797657603332767E-3</v>
      </c>
      <c r="L17" s="73">
        <f t="shared" si="0"/>
        <v>2.7048624582390195E-2</v>
      </c>
      <c r="M17" s="73">
        <f>J17/'סכום נכסי הקרן'!$C$41</f>
        <v>4.3364157109670757E-3</v>
      </c>
    </row>
    <row r="18" spans="1:13">
      <c r="A18" s="69" t="s">
        <v>1688</v>
      </c>
      <c r="B18" s="54" t="s">
        <v>1689</v>
      </c>
      <c r="C18" s="70" t="s">
        <v>123</v>
      </c>
      <c r="D18" s="54" t="s">
        <v>1687</v>
      </c>
      <c r="E18" s="70" t="s">
        <v>1675</v>
      </c>
      <c r="F18" s="70" t="s">
        <v>135</v>
      </c>
      <c r="G18" s="72">
        <v>3289.1873829999995</v>
      </c>
      <c r="H18" s="80">
        <v>18340</v>
      </c>
      <c r="I18" s="117" t="s">
        <v>3357</v>
      </c>
      <c r="J18" s="72">
        <v>603.23696596900004</v>
      </c>
      <c r="K18" s="73">
        <v>3.161346938685281E-4</v>
      </c>
      <c r="L18" s="73">
        <f t="shared" si="0"/>
        <v>4.0602592515074287E-3</v>
      </c>
      <c r="M18" s="73">
        <f>J18/'סכום נכסי הקרן'!$C$41</f>
        <v>6.509377937205399E-4</v>
      </c>
    </row>
    <row r="19" spans="1:13">
      <c r="A19" s="69" t="s">
        <v>1690</v>
      </c>
      <c r="B19" s="54" t="s">
        <v>1691</v>
      </c>
      <c r="C19" s="70" t="s">
        <v>123</v>
      </c>
      <c r="D19" s="54" t="s">
        <v>1687</v>
      </c>
      <c r="E19" s="70" t="s">
        <v>1675</v>
      </c>
      <c r="F19" s="70" t="s">
        <v>135</v>
      </c>
      <c r="G19" s="72">
        <v>4710.9185180000004</v>
      </c>
      <c r="H19" s="80">
        <v>33260</v>
      </c>
      <c r="I19" s="117" t="s">
        <v>3357</v>
      </c>
      <c r="J19" s="72">
        <v>1566.8514992400001</v>
      </c>
      <c r="K19" s="73">
        <v>5.6387965946394004E-4</v>
      </c>
      <c r="L19" s="73">
        <f t="shared" si="0"/>
        <v>1.0546142982647428E-2</v>
      </c>
      <c r="M19" s="73">
        <f>J19/'סכום נכסי הקרן'!$C$41</f>
        <v>1.6907499300290213E-3</v>
      </c>
    </row>
    <row r="20" spans="1:13">
      <c r="A20" s="69" t="s">
        <v>1692</v>
      </c>
      <c r="B20" s="54" t="s">
        <v>1693</v>
      </c>
      <c r="C20" s="70" t="s">
        <v>123</v>
      </c>
      <c r="D20" s="54" t="s">
        <v>1687</v>
      </c>
      <c r="E20" s="70" t="s">
        <v>1675</v>
      </c>
      <c r="F20" s="70" t="s">
        <v>135</v>
      </c>
      <c r="G20" s="72">
        <v>14399.693888999998</v>
      </c>
      <c r="H20" s="80">
        <v>18500</v>
      </c>
      <c r="I20" s="117" t="s">
        <v>3357</v>
      </c>
      <c r="J20" s="72">
        <v>2663.9433694650002</v>
      </c>
      <c r="K20" s="73">
        <v>4.5964849641790543E-4</v>
      </c>
      <c r="L20" s="73">
        <f t="shared" si="0"/>
        <v>1.7930434176870357E-2</v>
      </c>
      <c r="M20" s="73">
        <f>J20/'סכום נכסי הקרן'!$C$41</f>
        <v>2.8745940937663305E-3</v>
      </c>
    </row>
    <row r="21" spans="1:13">
      <c r="A21" s="69" t="s">
        <v>1694</v>
      </c>
      <c r="B21" s="54" t="s">
        <v>1695</v>
      </c>
      <c r="C21" s="70" t="s">
        <v>123</v>
      </c>
      <c r="D21" s="54" t="s">
        <v>1696</v>
      </c>
      <c r="E21" s="70" t="s">
        <v>1675</v>
      </c>
      <c r="F21" s="70" t="s">
        <v>135</v>
      </c>
      <c r="G21" s="72">
        <v>182511</v>
      </c>
      <c r="H21" s="80">
        <v>1833</v>
      </c>
      <c r="I21" s="117" t="s">
        <v>3357</v>
      </c>
      <c r="J21" s="72">
        <v>3345.4266299999999</v>
      </c>
      <c r="K21" s="73">
        <v>2.8374689554908177E-3</v>
      </c>
      <c r="L21" s="73">
        <f t="shared" si="0"/>
        <v>2.2517352534716609E-2</v>
      </c>
      <c r="M21" s="73">
        <f>J21/'סכום נכסי הקרן'!$C$41</f>
        <v>3.6099654902416074E-3</v>
      </c>
    </row>
    <row r="22" spans="1:13">
      <c r="A22" s="69" t="s">
        <v>1697</v>
      </c>
      <c r="B22" s="54" t="s">
        <v>1698</v>
      </c>
      <c r="C22" s="70" t="s">
        <v>123</v>
      </c>
      <c r="D22" s="54" t="s">
        <v>1696</v>
      </c>
      <c r="E22" s="70" t="s">
        <v>1675</v>
      </c>
      <c r="F22" s="70" t="s">
        <v>135</v>
      </c>
      <c r="G22" s="72">
        <v>14885.305910999998</v>
      </c>
      <c r="H22" s="80">
        <v>2759</v>
      </c>
      <c r="I22" s="117" t="s">
        <v>3357</v>
      </c>
      <c r="J22" s="72">
        <v>410.68559008400001</v>
      </c>
      <c r="K22" s="73">
        <v>2.2401186103754561E-3</v>
      </c>
      <c r="L22" s="73">
        <f t="shared" si="0"/>
        <v>2.7642370422721074E-3</v>
      </c>
      <c r="M22" s="73">
        <f>J22/'סכום נכסי הקרן'!$C$41</f>
        <v>4.431604609851363E-4</v>
      </c>
    </row>
    <row r="23" spans="1:13">
      <c r="A23" s="69" t="s">
        <v>1699</v>
      </c>
      <c r="B23" s="54" t="s">
        <v>1700</v>
      </c>
      <c r="C23" s="70" t="s">
        <v>123</v>
      </c>
      <c r="D23" s="54" t="s">
        <v>1696</v>
      </c>
      <c r="E23" s="70" t="s">
        <v>1675</v>
      </c>
      <c r="F23" s="70" t="s">
        <v>135</v>
      </c>
      <c r="G23" s="72">
        <v>145494.551538</v>
      </c>
      <c r="H23" s="80">
        <v>1860</v>
      </c>
      <c r="I23" s="117" t="s">
        <v>3357</v>
      </c>
      <c r="J23" s="72">
        <v>2706.1986586070002</v>
      </c>
      <c r="K23" s="73">
        <v>7.0979080407430298E-4</v>
      </c>
      <c r="L23" s="73">
        <f t="shared" si="0"/>
        <v>1.8214845508308465E-2</v>
      </c>
      <c r="M23" s="73">
        <f>J23/'סכום נכסי הקרן'!$C$41</f>
        <v>2.920190710417523E-3</v>
      </c>
    </row>
    <row r="24" spans="1:13">
      <c r="A24" s="69" t="s">
        <v>1701</v>
      </c>
      <c r="B24" s="54" t="s">
        <v>1702</v>
      </c>
      <c r="C24" s="70" t="s">
        <v>123</v>
      </c>
      <c r="D24" s="54" t="s">
        <v>1696</v>
      </c>
      <c r="E24" s="70" t="s">
        <v>1675</v>
      </c>
      <c r="F24" s="70" t="s">
        <v>135</v>
      </c>
      <c r="G24" s="72">
        <v>30647.317083000002</v>
      </c>
      <c r="H24" s="80">
        <v>1841</v>
      </c>
      <c r="I24" s="117" t="s">
        <v>3357</v>
      </c>
      <c r="J24" s="72">
        <v>564.21710751500007</v>
      </c>
      <c r="K24" s="73">
        <v>4.1681305134556792E-4</v>
      </c>
      <c r="L24" s="73">
        <f t="shared" si="0"/>
        <v>3.7976249133980736E-3</v>
      </c>
      <c r="M24" s="73">
        <f>J24/'סכום נכסי הקרן'!$C$41</f>
        <v>6.0883244871315226E-4</v>
      </c>
    </row>
    <row r="25" spans="1:13">
      <c r="A25" s="69" t="s">
        <v>1703</v>
      </c>
      <c r="B25" s="54" t="s">
        <v>1704</v>
      </c>
      <c r="C25" s="70" t="s">
        <v>123</v>
      </c>
      <c r="D25" s="54" t="s">
        <v>1696</v>
      </c>
      <c r="E25" s="70" t="s">
        <v>1675</v>
      </c>
      <c r="F25" s="70" t="s">
        <v>135</v>
      </c>
      <c r="G25" s="72">
        <v>122363.10865799998</v>
      </c>
      <c r="H25" s="80">
        <v>3381</v>
      </c>
      <c r="I25" s="117" t="s">
        <v>3357</v>
      </c>
      <c r="J25" s="72">
        <v>4137.0967037270002</v>
      </c>
      <c r="K25" s="73">
        <v>7.7258859548287573E-4</v>
      </c>
      <c r="L25" s="73">
        <f t="shared" si="0"/>
        <v>2.7845914811778397E-2</v>
      </c>
      <c r="M25" s="73">
        <f>J25/'סכום נכסי הקרן'!$C$41</f>
        <v>4.4642366974423165E-3</v>
      </c>
    </row>
    <row r="26" spans="1:13">
      <c r="A26" s="118" t="s">
        <v>3357</v>
      </c>
      <c r="B26" s="117" t="s">
        <v>3357</v>
      </c>
      <c r="C26" s="117" t="s">
        <v>3357</v>
      </c>
      <c r="D26" s="117" t="s">
        <v>3357</v>
      </c>
      <c r="E26" s="117" t="s">
        <v>3357</v>
      </c>
      <c r="F26" s="117" t="s">
        <v>3357</v>
      </c>
      <c r="G26" s="117" t="s">
        <v>3357</v>
      </c>
      <c r="H26" s="117" t="s">
        <v>3357</v>
      </c>
      <c r="I26" s="117" t="s">
        <v>3357</v>
      </c>
      <c r="J26" s="117" t="s">
        <v>3357</v>
      </c>
      <c r="K26" s="117" t="s">
        <v>3357</v>
      </c>
      <c r="L26" s="117" t="s">
        <v>3357</v>
      </c>
      <c r="M26" s="117" t="s">
        <v>3357</v>
      </c>
    </row>
    <row r="27" spans="1:13">
      <c r="A27" s="68" t="s">
        <v>217</v>
      </c>
      <c r="B27" s="116" t="s">
        <v>3357</v>
      </c>
      <c r="C27" s="116" t="s">
        <v>3357</v>
      </c>
      <c r="D27" s="116" t="s">
        <v>3357</v>
      </c>
      <c r="E27" s="116" t="s">
        <v>3357</v>
      </c>
      <c r="F27" s="116" t="s">
        <v>3357</v>
      </c>
      <c r="G27" s="116" t="s">
        <v>3357</v>
      </c>
      <c r="H27" s="116" t="s">
        <v>3357</v>
      </c>
      <c r="I27" s="116" t="s">
        <v>3357</v>
      </c>
      <c r="J27" s="66">
        <v>2009.758710461</v>
      </c>
      <c r="K27" s="116" t="s">
        <v>3357</v>
      </c>
      <c r="L27" s="67">
        <f t="shared" si="0"/>
        <v>1.3527256878793895E-2</v>
      </c>
      <c r="M27" s="67">
        <f>J27/'סכום נכסי הקרן'!$C$41</f>
        <v>2.1686799296138457E-3</v>
      </c>
    </row>
    <row r="28" spans="1:13">
      <c r="A28" s="69" t="s">
        <v>1705</v>
      </c>
      <c r="B28" s="54" t="s">
        <v>1706</v>
      </c>
      <c r="C28" s="70" t="s">
        <v>123</v>
      </c>
      <c r="D28" s="54" t="s">
        <v>1674</v>
      </c>
      <c r="E28" s="70" t="s">
        <v>1707</v>
      </c>
      <c r="F28" s="70" t="s">
        <v>135</v>
      </c>
      <c r="G28" s="72">
        <v>150204.70699999999</v>
      </c>
      <c r="H28" s="80">
        <v>381.09</v>
      </c>
      <c r="I28" s="117" t="s">
        <v>3357</v>
      </c>
      <c r="J28" s="72">
        <v>572.41511790599998</v>
      </c>
      <c r="K28" s="73">
        <v>1.6553417836434258E-3</v>
      </c>
      <c r="L28" s="73">
        <f t="shared" si="0"/>
        <v>3.8528039713998374E-3</v>
      </c>
      <c r="M28" s="73">
        <f>J28/'סכום נכסי הקרן'!$C$41</f>
        <v>6.1767871493664795E-4</v>
      </c>
    </row>
    <row r="29" spans="1:13">
      <c r="A29" s="69" t="s">
        <v>1708</v>
      </c>
      <c r="B29" s="54" t="s">
        <v>1709</v>
      </c>
      <c r="C29" s="70" t="s">
        <v>123</v>
      </c>
      <c r="D29" s="54" t="s">
        <v>1674</v>
      </c>
      <c r="E29" s="70" t="s">
        <v>1707</v>
      </c>
      <c r="F29" s="70" t="s">
        <v>135</v>
      </c>
      <c r="G29" s="72">
        <v>260.73770000000002</v>
      </c>
      <c r="H29" s="80">
        <v>352.49</v>
      </c>
      <c r="I29" s="117" t="s">
        <v>3357</v>
      </c>
      <c r="J29" s="72">
        <v>0.91907432800000011</v>
      </c>
      <c r="K29" s="73">
        <v>1.6628989943664512E-6</v>
      </c>
      <c r="L29" s="73">
        <f t="shared" si="0"/>
        <v>6.1860931169737728E-6</v>
      </c>
      <c r="M29" s="73">
        <f>J29/'סכום נכסי הקרן'!$C$41</f>
        <v>9.9174992429799489E-7</v>
      </c>
    </row>
    <row r="30" spans="1:13">
      <c r="A30" s="69" t="s">
        <v>1710</v>
      </c>
      <c r="B30" s="54" t="s">
        <v>1711</v>
      </c>
      <c r="C30" s="70" t="s">
        <v>123</v>
      </c>
      <c r="D30" s="54" t="s">
        <v>1687</v>
      </c>
      <c r="E30" s="70" t="s">
        <v>1707</v>
      </c>
      <c r="F30" s="70" t="s">
        <v>135</v>
      </c>
      <c r="G30" s="72">
        <v>17238.128336000002</v>
      </c>
      <c r="H30" s="80">
        <v>3822.41</v>
      </c>
      <c r="I30" s="117" t="s">
        <v>3357</v>
      </c>
      <c r="J30" s="72">
        <v>658.91194136900003</v>
      </c>
      <c r="K30" s="73">
        <v>1.5930046873984917E-3</v>
      </c>
      <c r="L30" s="73">
        <f t="shared" si="0"/>
        <v>4.4349956265937575E-3</v>
      </c>
      <c r="M30" s="73">
        <f>J30/'סכום נכסי הקרן'!$C$41</f>
        <v>7.1101525530996074E-4</v>
      </c>
    </row>
    <row r="31" spans="1:13">
      <c r="A31" s="69" t="s">
        <v>1712</v>
      </c>
      <c r="B31" s="54" t="s">
        <v>1713</v>
      </c>
      <c r="C31" s="70" t="s">
        <v>123</v>
      </c>
      <c r="D31" s="54" t="s">
        <v>1696</v>
      </c>
      <c r="E31" s="70" t="s">
        <v>1707</v>
      </c>
      <c r="F31" s="70" t="s">
        <v>135</v>
      </c>
      <c r="G31" s="72">
        <v>20321.813300000002</v>
      </c>
      <c r="H31" s="80">
        <v>3826</v>
      </c>
      <c r="I31" s="117" t="s">
        <v>3357</v>
      </c>
      <c r="J31" s="72">
        <v>777.51257685799999</v>
      </c>
      <c r="K31" s="73">
        <v>1.1962583588599664E-3</v>
      </c>
      <c r="L31" s="73">
        <f t="shared" si="0"/>
        <v>5.2332711876833266E-3</v>
      </c>
      <c r="M31" s="73">
        <f>J31/'סכום נכסי הקרן'!$C$41</f>
        <v>8.3899420944293893E-4</v>
      </c>
    </row>
    <row r="32" spans="1:13">
      <c r="A32" s="118" t="s">
        <v>3357</v>
      </c>
      <c r="B32" s="117" t="s">
        <v>3357</v>
      </c>
      <c r="C32" s="117" t="s">
        <v>3357</v>
      </c>
      <c r="D32" s="117" t="s">
        <v>3357</v>
      </c>
      <c r="E32" s="117" t="s">
        <v>3357</v>
      </c>
      <c r="F32" s="117" t="s">
        <v>3357</v>
      </c>
      <c r="G32" s="117" t="s">
        <v>3357</v>
      </c>
      <c r="H32" s="117" t="s">
        <v>3357</v>
      </c>
      <c r="I32" s="117" t="s">
        <v>3357</v>
      </c>
      <c r="J32" s="117" t="s">
        <v>3357</v>
      </c>
      <c r="K32" s="117" t="s">
        <v>3357</v>
      </c>
      <c r="L32" s="117" t="s">
        <v>3357</v>
      </c>
      <c r="M32" s="117" t="s">
        <v>3357</v>
      </c>
    </row>
    <row r="33" spans="1:13">
      <c r="A33" s="63" t="s">
        <v>189</v>
      </c>
      <c r="B33" s="116" t="s">
        <v>3357</v>
      </c>
      <c r="C33" s="116" t="s">
        <v>3357</v>
      </c>
      <c r="D33" s="116" t="s">
        <v>3357</v>
      </c>
      <c r="E33" s="116" t="s">
        <v>3357</v>
      </c>
      <c r="F33" s="116" t="s">
        <v>3357</v>
      </c>
      <c r="G33" s="116" t="s">
        <v>3357</v>
      </c>
      <c r="H33" s="116" t="s">
        <v>3357</v>
      </c>
      <c r="I33" s="66">
        <v>0.20524820800000002</v>
      </c>
      <c r="J33" s="66">
        <v>113794.65868738499</v>
      </c>
      <c r="K33" s="116" t="s">
        <v>3357</v>
      </c>
      <c r="L33" s="67">
        <f t="shared" si="0"/>
        <v>0.76592755711746086</v>
      </c>
      <c r="M33" s="67">
        <f>J33/'סכום נכסי הקרן'!$C$41</f>
        <v>0.12279294579396653</v>
      </c>
    </row>
    <row r="34" spans="1:13">
      <c r="A34" s="68" t="s">
        <v>218</v>
      </c>
      <c r="B34" s="116" t="s">
        <v>3357</v>
      </c>
      <c r="C34" s="116" t="s">
        <v>3357</v>
      </c>
      <c r="D34" s="116" t="s">
        <v>3357</v>
      </c>
      <c r="E34" s="116" t="s">
        <v>3357</v>
      </c>
      <c r="F34" s="116" t="s">
        <v>3357</v>
      </c>
      <c r="G34" s="116" t="s">
        <v>3357</v>
      </c>
      <c r="H34" s="116" t="s">
        <v>3357</v>
      </c>
      <c r="I34" s="66">
        <v>0.20524820800000002</v>
      </c>
      <c r="J34" s="66">
        <v>113794.65868738499</v>
      </c>
      <c r="K34" s="116" t="s">
        <v>3357</v>
      </c>
      <c r="L34" s="67">
        <f t="shared" si="0"/>
        <v>0.76592755711746086</v>
      </c>
      <c r="M34" s="67">
        <f>J34/'סכום נכסי הקרן'!$C$41</f>
        <v>0.12279294579396653</v>
      </c>
    </row>
    <row r="35" spans="1:13">
      <c r="A35" s="69" t="s">
        <v>1714</v>
      </c>
      <c r="B35" s="54" t="s">
        <v>1715</v>
      </c>
      <c r="C35" s="70" t="s">
        <v>29</v>
      </c>
      <c r="D35" s="117" t="s">
        <v>3357</v>
      </c>
      <c r="E35" s="70" t="s">
        <v>1675</v>
      </c>
      <c r="F35" s="70" t="s">
        <v>134</v>
      </c>
      <c r="G35" s="72">
        <v>34968.085550999996</v>
      </c>
      <c r="H35" s="80">
        <v>6579.6</v>
      </c>
      <c r="I35" s="117" t="s">
        <v>3357</v>
      </c>
      <c r="J35" s="72">
        <v>8344.8570895649991</v>
      </c>
      <c r="K35" s="73">
        <v>7.8208346074663197E-4</v>
      </c>
      <c r="L35" s="73">
        <f t="shared" si="0"/>
        <v>5.6167451784038765E-2</v>
      </c>
      <c r="M35" s="73">
        <f>J35/'סכום נכסי הקרן'!$C$41</f>
        <v>9.0047247918056024E-3</v>
      </c>
    </row>
    <row r="36" spans="1:13">
      <c r="A36" s="69" t="s">
        <v>1716</v>
      </c>
      <c r="B36" s="54" t="s">
        <v>1717</v>
      </c>
      <c r="C36" s="70" t="s">
        <v>29</v>
      </c>
      <c r="D36" s="117" t="s">
        <v>3357</v>
      </c>
      <c r="E36" s="70" t="s">
        <v>1675</v>
      </c>
      <c r="F36" s="70" t="s">
        <v>134</v>
      </c>
      <c r="G36" s="72">
        <v>26616.587800000001</v>
      </c>
      <c r="H36" s="80">
        <v>1866.48</v>
      </c>
      <c r="I36" s="117" t="s">
        <v>3357</v>
      </c>
      <c r="J36" s="72">
        <v>1801.8692554649999</v>
      </c>
      <c r="K36" s="73">
        <v>1.7561807606913456E-3</v>
      </c>
      <c r="L36" s="73">
        <f t="shared" si="0"/>
        <v>1.2127997333115252E-2</v>
      </c>
      <c r="M36" s="73">
        <f>J36/'סכום נכסי הקרן'!$C$41</f>
        <v>1.9443516626027422E-3</v>
      </c>
    </row>
    <row r="37" spans="1:13">
      <c r="A37" s="69" t="s">
        <v>1718</v>
      </c>
      <c r="B37" s="54" t="s">
        <v>1719</v>
      </c>
      <c r="C37" s="70" t="s">
        <v>29</v>
      </c>
      <c r="D37" s="117" t="s">
        <v>3357</v>
      </c>
      <c r="E37" s="70" t="s">
        <v>1675</v>
      </c>
      <c r="F37" s="70" t="s">
        <v>134</v>
      </c>
      <c r="G37" s="72">
        <v>3783.51496</v>
      </c>
      <c r="H37" s="80">
        <v>4831.8</v>
      </c>
      <c r="I37" s="117" t="s">
        <v>3357</v>
      </c>
      <c r="J37" s="72">
        <v>663.05867366199993</v>
      </c>
      <c r="K37" s="73">
        <v>2.0497506178211608E-4</v>
      </c>
      <c r="L37" s="73">
        <f t="shared" si="0"/>
        <v>4.4629063965001279E-3</v>
      </c>
      <c r="M37" s="73">
        <f>J37/'סכום נכסי הקרן'!$C$41</f>
        <v>7.1548988952873597E-4</v>
      </c>
    </row>
    <row r="38" spans="1:13">
      <c r="A38" s="69" t="s">
        <v>1720</v>
      </c>
      <c r="B38" s="54" t="s">
        <v>1721</v>
      </c>
      <c r="C38" s="70" t="s">
        <v>1527</v>
      </c>
      <c r="D38" s="117" t="s">
        <v>3357</v>
      </c>
      <c r="E38" s="70" t="s">
        <v>1675</v>
      </c>
      <c r="F38" s="70" t="s">
        <v>134</v>
      </c>
      <c r="G38" s="72">
        <v>9401.9158910000006</v>
      </c>
      <c r="H38" s="80">
        <v>7266</v>
      </c>
      <c r="I38" s="117" t="s">
        <v>3357</v>
      </c>
      <c r="J38" s="72">
        <v>2477.760417688</v>
      </c>
      <c r="K38" s="73">
        <v>4.170288707473941E-5</v>
      </c>
      <c r="L38" s="73">
        <f t="shared" si="0"/>
        <v>1.6677276470907797E-2</v>
      </c>
      <c r="M38" s="73">
        <f>J38/'סכום נכסי הקרן'!$C$41</f>
        <v>2.6736887668465503E-3</v>
      </c>
    </row>
    <row r="39" spans="1:13">
      <c r="A39" s="69" t="s">
        <v>1722</v>
      </c>
      <c r="B39" s="54" t="s">
        <v>1723</v>
      </c>
      <c r="C39" s="70" t="s">
        <v>1527</v>
      </c>
      <c r="D39" s="117" t="s">
        <v>3357</v>
      </c>
      <c r="E39" s="70" t="s">
        <v>1675</v>
      </c>
      <c r="F39" s="70" t="s">
        <v>134</v>
      </c>
      <c r="G39" s="72">
        <v>2956.0426410000005</v>
      </c>
      <c r="H39" s="80">
        <v>17881</v>
      </c>
      <c r="I39" s="117" t="s">
        <v>3357</v>
      </c>
      <c r="J39" s="72">
        <v>1917.12333397</v>
      </c>
      <c r="K39" s="73">
        <v>2.7019696279229436E-5</v>
      </c>
      <c r="L39" s="73">
        <f t="shared" si="0"/>
        <v>1.2903747933498614E-2</v>
      </c>
      <c r="M39" s="73">
        <f>J39/'סכום נכסי הקרן'!$C$41</f>
        <v>2.0687194315089897E-3</v>
      </c>
    </row>
    <row r="40" spans="1:13">
      <c r="A40" s="69" t="s">
        <v>1724</v>
      </c>
      <c r="B40" s="54" t="s">
        <v>1725</v>
      </c>
      <c r="C40" s="70" t="s">
        <v>1527</v>
      </c>
      <c r="D40" s="117" t="s">
        <v>3357</v>
      </c>
      <c r="E40" s="70" t="s">
        <v>1675</v>
      </c>
      <c r="F40" s="70" t="s">
        <v>134</v>
      </c>
      <c r="G40" s="72">
        <v>11163.806420000001</v>
      </c>
      <c r="H40" s="80">
        <v>3760</v>
      </c>
      <c r="I40" s="117" t="s">
        <v>3357</v>
      </c>
      <c r="J40" s="72">
        <v>1522.466333223</v>
      </c>
      <c r="K40" s="73">
        <v>1.2337804985115984E-5</v>
      </c>
      <c r="L40" s="73">
        <f t="shared" si="0"/>
        <v>1.0247395904605333E-2</v>
      </c>
      <c r="M40" s="73">
        <f>J40/'סכום נכסי הקרן'!$C$41</f>
        <v>1.6428550169667626E-3</v>
      </c>
    </row>
    <row r="41" spans="1:13">
      <c r="A41" s="69" t="s">
        <v>1726</v>
      </c>
      <c r="B41" s="54" t="s">
        <v>1727</v>
      </c>
      <c r="C41" s="70" t="s">
        <v>1527</v>
      </c>
      <c r="D41" s="117" t="s">
        <v>3357</v>
      </c>
      <c r="E41" s="70" t="s">
        <v>1675</v>
      </c>
      <c r="F41" s="70" t="s">
        <v>134</v>
      </c>
      <c r="G41" s="72">
        <v>12164.44054</v>
      </c>
      <c r="H41" s="80">
        <v>3487.98</v>
      </c>
      <c r="I41" s="72">
        <v>0.20524820800000002</v>
      </c>
      <c r="J41" s="72">
        <v>1539.1168773759998</v>
      </c>
      <c r="K41" s="73">
        <v>6.2865325788113698E-4</v>
      </c>
      <c r="L41" s="73">
        <f t="shared" si="0"/>
        <v>1.0359467163088727E-2</v>
      </c>
      <c r="M41" s="73">
        <f>J41/'סכום נכסי הקרן'!$C$41</f>
        <v>1.6608221991632149E-3</v>
      </c>
    </row>
    <row r="42" spans="1:13">
      <c r="A42" s="69" t="s">
        <v>1728</v>
      </c>
      <c r="B42" s="54" t="s">
        <v>1729</v>
      </c>
      <c r="C42" s="70" t="s">
        <v>29</v>
      </c>
      <c r="D42" s="117" t="s">
        <v>3357</v>
      </c>
      <c r="E42" s="70" t="s">
        <v>1675</v>
      </c>
      <c r="F42" s="70" t="s">
        <v>142</v>
      </c>
      <c r="G42" s="72">
        <v>16997.198989</v>
      </c>
      <c r="H42" s="80">
        <v>5340</v>
      </c>
      <c r="I42" s="117" t="s">
        <v>3357</v>
      </c>
      <c r="J42" s="72">
        <v>2486.1452818629996</v>
      </c>
      <c r="K42" s="73">
        <v>2.4343586587692988E-4</v>
      </c>
      <c r="L42" s="73">
        <f t="shared" si="0"/>
        <v>1.6733713201844021E-2</v>
      </c>
      <c r="M42" s="73">
        <f>J42/'סכום נכסי הקרן'!$C$41</f>
        <v>2.6827366622750961E-3</v>
      </c>
    </row>
    <row r="43" spans="1:13">
      <c r="A43" s="69" t="s">
        <v>1730</v>
      </c>
      <c r="B43" s="54" t="s">
        <v>1731</v>
      </c>
      <c r="C43" s="70" t="s">
        <v>124</v>
      </c>
      <c r="D43" s="117" t="s">
        <v>3357</v>
      </c>
      <c r="E43" s="70" t="s">
        <v>1675</v>
      </c>
      <c r="F43" s="70" t="s">
        <v>134</v>
      </c>
      <c r="G43" s="72">
        <v>41134.850004</v>
      </c>
      <c r="H43" s="80">
        <v>1022.25</v>
      </c>
      <c r="I43" s="117" t="s">
        <v>3357</v>
      </c>
      <c r="J43" s="72">
        <v>1525.1571421389995</v>
      </c>
      <c r="K43" s="73">
        <v>2.1232929124198331E-4</v>
      </c>
      <c r="L43" s="73">
        <f t="shared" si="0"/>
        <v>1.0265507165041231E-2</v>
      </c>
      <c r="M43" s="73">
        <f>J43/'סכום נכסי הקרן'!$C$41</f>
        <v>1.6457586009941286E-3</v>
      </c>
    </row>
    <row r="44" spans="1:13">
      <c r="A44" s="69" t="s">
        <v>1732</v>
      </c>
      <c r="B44" s="54" t="s">
        <v>1733</v>
      </c>
      <c r="C44" s="70" t="s">
        <v>1527</v>
      </c>
      <c r="D44" s="117" t="s">
        <v>3357</v>
      </c>
      <c r="E44" s="70" t="s">
        <v>1675</v>
      </c>
      <c r="F44" s="70" t="s">
        <v>134</v>
      </c>
      <c r="G44" s="72">
        <v>13405.081491999999</v>
      </c>
      <c r="H44" s="80">
        <v>11399</v>
      </c>
      <c r="I44" s="117" t="s">
        <v>3357</v>
      </c>
      <c r="J44" s="72">
        <v>5542.2200828430005</v>
      </c>
      <c r="K44" s="73">
        <v>9.9130947391773763E-5</v>
      </c>
      <c r="L44" s="73">
        <f t="shared" si="0"/>
        <v>3.7303500340212847E-2</v>
      </c>
      <c r="M44" s="73">
        <f>J44/'סכום נכסי הקרן'!$C$41</f>
        <v>5.9804698925312299E-3</v>
      </c>
    </row>
    <row r="45" spans="1:13">
      <c r="A45" s="69" t="s">
        <v>1734</v>
      </c>
      <c r="B45" s="54" t="s">
        <v>1735</v>
      </c>
      <c r="C45" s="70" t="s">
        <v>29</v>
      </c>
      <c r="D45" s="117" t="s">
        <v>3357</v>
      </c>
      <c r="E45" s="70" t="s">
        <v>1675</v>
      </c>
      <c r="F45" s="70" t="s">
        <v>134</v>
      </c>
      <c r="G45" s="72">
        <v>5829.2526990000006</v>
      </c>
      <c r="H45" s="80">
        <v>4819</v>
      </c>
      <c r="I45" s="117" t="s">
        <v>3357</v>
      </c>
      <c r="J45" s="72">
        <v>1018.866690976</v>
      </c>
      <c r="K45" s="73">
        <v>6.9251681813899612E-4</v>
      </c>
      <c r="L45" s="73">
        <f t="shared" si="0"/>
        <v>6.8577742105755748E-3</v>
      </c>
      <c r="M45" s="73">
        <f>J45/'סכום נכסי הקרן'!$C$41</f>
        <v>1.0994333459885264E-3</v>
      </c>
    </row>
    <row r="46" spans="1:13">
      <c r="A46" s="69" t="s">
        <v>1736</v>
      </c>
      <c r="B46" s="54" t="s">
        <v>1737</v>
      </c>
      <c r="C46" s="70" t="s">
        <v>29</v>
      </c>
      <c r="D46" s="117" t="s">
        <v>3357</v>
      </c>
      <c r="E46" s="70" t="s">
        <v>1675</v>
      </c>
      <c r="F46" s="70" t="s">
        <v>134</v>
      </c>
      <c r="G46" s="72">
        <v>16471.488384</v>
      </c>
      <c r="H46" s="80">
        <v>6526.5</v>
      </c>
      <c r="I46" s="117" t="s">
        <v>3357</v>
      </c>
      <c r="J46" s="72">
        <v>3899.0673973880002</v>
      </c>
      <c r="K46" s="73">
        <v>4.2795385104955875E-4</v>
      </c>
      <c r="L46" s="73">
        <f t="shared" si="0"/>
        <v>2.6243790360336066E-2</v>
      </c>
      <c r="M46" s="73">
        <f>J46/'סכום נכסי הקרן'!$C$41</f>
        <v>4.2073852771049537E-3</v>
      </c>
    </row>
    <row r="47" spans="1:13">
      <c r="A47" s="69" t="s">
        <v>1738</v>
      </c>
      <c r="B47" s="54" t="s">
        <v>1739</v>
      </c>
      <c r="C47" s="70" t="s">
        <v>1527</v>
      </c>
      <c r="D47" s="117" t="s">
        <v>3357</v>
      </c>
      <c r="E47" s="70" t="s">
        <v>1675</v>
      </c>
      <c r="F47" s="70" t="s">
        <v>134</v>
      </c>
      <c r="G47" s="72">
        <v>4854.7776260000001</v>
      </c>
      <c r="H47" s="80">
        <v>5335</v>
      </c>
      <c r="I47" s="117" t="s">
        <v>3357</v>
      </c>
      <c r="J47" s="72">
        <v>939.40165530299998</v>
      </c>
      <c r="K47" s="73">
        <v>1.476154714789589E-4</v>
      </c>
      <c r="L47" s="73">
        <f t="shared" si="0"/>
        <v>6.3229120179969346E-3</v>
      </c>
      <c r="M47" s="73">
        <f>J47/'סכום נכסי הקרן'!$C$41</f>
        <v>1.0136846304471701E-3</v>
      </c>
    </row>
    <row r="48" spans="1:13">
      <c r="A48" s="69" t="s">
        <v>1740</v>
      </c>
      <c r="B48" s="54" t="s">
        <v>1741</v>
      </c>
      <c r="C48" s="70" t="s">
        <v>124</v>
      </c>
      <c r="D48" s="117" t="s">
        <v>3357</v>
      </c>
      <c r="E48" s="70" t="s">
        <v>1675</v>
      </c>
      <c r="F48" s="70" t="s">
        <v>134</v>
      </c>
      <c r="G48" s="72">
        <v>225408.84298099999</v>
      </c>
      <c r="H48" s="80">
        <v>855.35</v>
      </c>
      <c r="I48" s="117" t="s">
        <v>3357</v>
      </c>
      <c r="J48" s="72">
        <v>6992.9812709890002</v>
      </c>
      <c r="K48" s="73">
        <v>2.2510826514399209E-4</v>
      </c>
      <c r="L48" s="73">
        <f t="shared" si="0"/>
        <v>4.7068264219421826E-2</v>
      </c>
      <c r="M48" s="73">
        <f>J48/'סכום נכסי הקרן'!$C$41</f>
        <v>7.5459496961606315E-3</v>
      </c>
    </row>
    <row r="49" spans="1:13">
      <c r="A49" s="69" t="s">
        <v>1742</v>
      </c>
      <c r="B49" s="54" t="s">
        <v>1743</v>
      </c>
      <c r="C49" s="70" t="s">
        <v>29</v>
      </c>
      <c r="D49" s="117" t="s">
        <v>3357</v>
      </c>
      <c r="E49" s="70" t="s">
        <v>1675</v>
      </c>
      <c r="F49" s="70" t="s">
        <v>136</v>
      </c>
      <c r="G49" s="72">
        <v>75333.473977999995</v>
      </c>
      <c r="H49" s="80">
        <v>2972.5</v>
      </c>
      <c r="I49" s="117" t="s">
        <v>3357</v>
      </c>
      <c r="J49" s="72">
        <v>8983.1257915130009</v>
      </c>
      <c r="K49" s="73">
        <v>3.1198241350963933E-4</v>
      </c>
      <c r="L49" s="73">
        <f t="shared" si="0"/>
        <v>6.0463502172577434E-2</v>
      </c>
      <c r="M49" s="73">
        <f>J49/'סכום נכסי הקרן'!$C$41</f>
        <v>9.6934644481685307E-3</v>
      </c>
    </row>
    <row r="50" spans="1:13">
      <c r="A50" s="69" t="s">
        <v>1744</v>
      </c>
      <c r="B50" s="54" t="s">
        <v>1745</v>
      </c>
      <c r="C50" s="70" t="s">
        <v>1527</v>
      </c>
      <c r="D50" s="117" t="s">
        <v>3357</v>
      </c>
      <c r="E50" s="70" t="s">
        <v>1675</v>
      </c>
      <c r="F50" s="70" t="s">
        <v>134</v>
      </c>
      <c r="G50" s="72">
        <v>1539.8026</v>
      </c>
      <c r="H50" s="80">
        <v>5397</v>
      </c>
      <c r="I50" s="117" t="s">
        <v>3357</v>
      </c>
      <c r="J50" s="72">
        <v>301.41511171000002</v>
      </c>
      <c r="K50" s="73">
        <v>1.5444359077231694E-5</v>
      </c>
      <c r="L50" s="73">
        <f t="shared" si="0"/>
        <v>2.0287607771165075E-3</v>
      </c>
      <c r="M50" s="73">
        <f>J50/'סכום נכסי הקרן'!$C$41</f>
        <v>3.2524944404786397E-4</v>
      </c>
    </row>
    <row r="51" spans="1:13">
      <c r="A51" s="69" t="s">
        <v>1746</v>
      </c>
      <c r="B51" s="54" t="s">
        <v>1747</v>
      </c>
      <c r="C51" s="70" t="s">
        <v>29</v>
      </c>
      <c r="D51" s="117" t="s">
        <v>3357</v>
      </c>
      <c r="E51" s="70" t="s">
        <v>1675</v>
      </c>
      <c r="F51" s="70" t="s">
        <v>134</v>
      </c>
      <c r="G51" s="72">
        <v>11499.157827999999</v>
      </c>
      <c r="H51" s="80">
        <v>4281.5</v>
      </c>
      <c r="I51" s="117" t="s">
        <v>3357</v>
      </c>
      <c r="J51" s="72">
        <v>1785.7042766229999</v>
      </c>
      <c r="K51" s="73">
        <v>1.4879862613871635E-4</v>
      </c>
      <c r="L51" s="73">
        <f t="shared" si="0"/>
        <v>1.2019194311091854E-2</v>
      </c>
      <c r="M51" s="73">
        <f>J51/'סכום נכסי הקרן'!$C$41</f>
        <v>1.9269084416853235E-3</v>
      </c>
    </row>
    <row r="52" spans="1:13">
      <c r="A52" s="69" t="s">
        <v>1748</v>
      </c>
      <c r="B52" s="54" t="s">
        <v>1749</v>
      </c>
      <c r="C52" s="70" t="s">
        <v>124</v>
      </c>
      <c r="D52" s="117" t="s">
        <v>3357</v>
      </c>
      <c r="E52" s="70" t="s">
        <v>1675</v>
      </c>
      <c r="F52" s="70" t="s">
        <v>134</v>
      </c>
      <c r="G52" s="72">
        <v>71778.052178999991</v>
      </c>
      <c r="H52" s="80">
        <v>491.97</v>
      </c>
      <c r="I52" s="117" t="s">
        <v>3357</v>
      </c>
      <c r="J52" s="72">
        <v>1280.7897548750002</v>
      </c>
      <c r="K52" s="73">
        <v>4.9729657919743637E-4</v>
      </c>
      <c r="L52" s="73">
        <f t="shared" si="0"/>
        <v>8.620722443813884E-3</v>
      </c>
      <c r="M52" s="73">
        <f>J52/'סכום נכסי הקרן'!$C$41</f>
        <v>1.3820679174045309E-3</v>
      </c>
    </row>
    <row r="53" spans="1:13">
      <c r="A53" s="69" t="s">
        <v>1750</v>
      </c>
      <c r="B53" s="54" t="s">
        <v>1751</v>
      </c>
      <c r="C53" s="70" t="s">
        <v>124</v>
      </c>
      <c r="D53" s="117" t="s">
        <v>3357</v>
      </c>
      <c r="E53" s="70" t="s">
        <v>1675</v>
      </c>
      <c r="F53" s="70" t="s">
        <v>134</v>
      </c>
      <c r="G53" s="72">
        <v>8385.3250169999992</v>
      </c>
      <c r="H53" s="80">
        <v>3962.75</v>
      </c>
      <c r="I53" s="117" t="s">
        <v>3357</v>
      </c>
      <c r="J53" s="72">
        <v>1205.21389709</v>
      </c>
      <c r="K53" s="73">
        <v>8.1869440643382742E-5</v>
      </c>
      <c r="L53" s="73">
        <f t="shared" si="0"/>
        <v>8.1120374774188951E-3</v>
      </c>
      <c r="M53" s="73">
        <f>J53/'סכום נכסי הקרן'!$C$41</f>
        <v>1.3005159156201551E-3</v>
      </c>
    </row>
    <row r="54" spans="1:13">
      <c r="A54" s="69" t="s">
        <v>1752</v>
      </c>
      <c r="B54" s="54" t="s">
        <v>1753</v>
      </c>
      <c r="C54" s="70" t="s">
        <v>29</v>
      </c>
      <c r="D54" s="117" t="s">
        <v>3357</v>
      </c>
      <c r="E54" s="70" t="s">
        <v>1675</v>
      </c>
      <c r="F54" s="70" t="s">
        <v>136</v>
      </c>
      <c r="G54" s="72">
        <v>63791.822002000001</v>
      </c>
      <c r="H54" s="80">
        <v>690</v>
      </c>
      <c r="I54" s="117" t="s">
        <v>3357</v>
      </c>
      <c r="J54" s="72">
        <v>1765.7601846310004</v>
      </c>
      <c r="K54" s="73">
        <v>3.0236385472521388E-4</v>
      </c>
      <c r="L54" s="73">
        <f t="shared" si="0"/>
        <v>1.1884954885141965E-2</v>
      </c>
      <c r="M54" s="73">
        <f>J54/'סכום נכסי הקרן'!$C$41</f>
        <v>1.9053872750933894E-3</v>
      </c>
    </row>
    <row r="55" spans="1:13">
      <c r="A55" s="69" t="s">
        <v>1754</v>
      </c>
      <c r="B55" s="54" t="s">
        <v>1755</v>
      </c>
      <c r="C55" s="70" t="s">
        <v>124</v>
      </c>
      <c r="D55" s="117" t="s">
        <v>3357</v>
      </c>
      <c r="E55" s="70" t="s">
        <v>1675</v>
      </c>
      <c r="F55" s="70" t="s">
        <v>134</v>
      </c>
      <c r="G55" s="72">
        <v>65111.652800000003</v>
      </c>
      <c r="H55" s="80">
        <v>1064</v>
      </c>
      <c r="I55" s="117" t="s">
        <v>3357</v>
      </c>
      <c r="J55" s="72">
        <v>2512.7420244680002</v>
      </c>
      <c r="K55" s="73">
        <v>3.3360261398449818E-4</v>
      </c>
      <c r="L55" s="73">
        <f t="shared" si="0"/>
        <v>1.6912730199001094E-2</v>
      </c>
      <c r="M55" s="73">
        <f>J55/'סכום נכסי הקרן'!$C$41</f>
        <v>2.7114365363347733E-3</v>
      </c>
    </row>
    <row r="56" spans="1:13">
      <c r="A56" s="69" t="s">
        <v>1756</v>
      </c>
      <c r="B56" s="54" t="s">
        <v>1757</v>
      </c>
      <c r="C56" s="70" t="s">
        <v>1527</v>
      </c>
      <c r="D56" s="117" t="s">
        <v>3357</v>
      </c>
      <c r="E56" s="70" t="s">
        <v>1675</v>
      </c>
      <c r="F56" s="70" t="s">
        <v>134</v>
      </c>
      <c r="G56" s="72">
        <v>3019.284533</v>
      </c>
      <c r="H56" s="80">
        <v>40564</v>
      </c>
      <c r="I56" s="117" t="s">
        <v>3357</v>
      </c>
      <c r="J56" s="72">
        <v>4442.1413302669998</v>
      </c>
      <c r="K56" s="73">
        <v>1.6364685815718159E-4</v>
      </c>
      <c r="L56" s="73">
        <f t="shared" si="0"/>
        <v>2.9899105078462603E-2</v>
      </c>
      <c r="M56" s="73">
        <f>J56/'סכום נכסי הקרן'!$C$41</f>
        <v>4.7934026593911029E-3</v>
      </c>
    </row>
    <row r="57" spans="1:13">
      <c r="A57" s="69" t="s">
        <v>1758</v>
      </c>
      <c r="B57" s="54" t="s">
        <v>1759</v>
      </c>
      <c r="C57" s="70" t="s">
        <v>29</v>
      </c>
      <c r="D57" s="117" t="s">
        <v>3357</v>
      </c>
      <c r="E57" s="70" t="s">
        <v>1675</v>
      </c>
      <c r="F57" s="70" t="s">
        <v>134</v>
      </c>
      <c r="G57" s="72">
        <v>41354.698400000001</v>
      </c>
      <c r="H57" s="80">
        <v>772.45</v>
      </c>
      <c r="I57" s="117" t="s">
        <v>3357</v>
      </c>
      <c r="J57" s="72">
        <v>1158.6247219769998</v>
      </c>
      <c r="K57" s="73">
        <v>8.7853065894031606E-5</v>
      </c>
      <c r="L57" s="73">
        <f t="shared" si="0"/>
        <v>7.7984556846174566E-3</v>
      </c>
      <c r="M57" s="73">
        <f>J57/'סכום נכסי הקרן'!$C$41</f>
        <v>1.250242711937086E-3</v>
      </c>
    </row>
    <row r="58" spans="1:13">
      <c r="A58" s="69" t="s">
        <v>1760</v>
      </c>
      <c r="B58" s="54" t="s">
        <v>1761</v>
      </c>
      <c r="C58" s="70" t="s">
        <v>29</v>
      </c>
      <c r="D58" s="117" t="s">
        <v>3357</v>
      </c>
      <c r="E58" s="70" t="s">
        <v>1675</v>
      </c>
      <c r="F58" s="70" t="s">
        <v>134</v>
      </c>
      <c r="G58" s="72">
        <v>42674.529199999997</v>
      </c>
      <c r="H58" s="80">
        <v>567.15</v>
      </c>
      <c r="I58" s="117" t="s">
        <v>3357</v>
      </c>
      <c r="J58" s="72">
        <v>877.83770448199994</v>
      </c>
      <c r="K58" s="73">
        <v>1.4614564794520547E-3</v>
      </c>
      <c r="L58" s="73">
        <f t="shared" si="0"/>
        <v>5.9085382064073457E-3</v>
      </c>
      <c r="M58" s="73">
        <f>J58/'סכום נכסי הקרן'!$C$41</f>
        <v>9.4725252402648875E-4</v>
      </c>
    </row>
    <row r="59" spans="1:13">
      <c r="A59" s="69" t="s">
        <v>1762</v>
      </c>
      <c r="B59" s="54" t="s">
        <v>1763</v>
      </c>
      <c r="C59" s="70" t="s">
        <v>29</v>
      </c>
      <c r="D59" s="117" t="s">
        <v>3357</v>
      </c>
      <c r="E59" s="70" t="s">
        <v>1675</v>
      </c>
      <c r="F59" s="70" t="s">
        <v>136</v>
      </c>
      <c r="G59" s="72">
        <v>14256.059997999997</v>
      </c>
      <c r="H59" s="80">
        <v>21775</v>
      </c>
      <c r="I59" s="117" t="s">
        <v>3357</v>
      </c>
      <c r="J59" s="72">
        <v>12453.037640240002</v>
      </c>
      <c r="K59" s="73">
        <v>4.6317057305453492E-4</v>
      </c>
      <c r="L59" s="73">
        <f t="shared" si="0"/>
        <v>8.3818738142040661E-2</v>
      </c>
      <c r="M59" s="73">
        <f>J59/'סכום נכסי הקרן'!$C$41</f>
        <v>1.3437758797880492E-2</v>
      </c>
    </row>
    <row r="60" spans="1:13">
      <c r="A60" s="69" t="s">
        <v>1764</v>
      </c>
      <c r="B60" s="54" t="s">
        <v>1765</v>
      </c>
      <c r="C60" s="70" t="s">
        <v>29</v>
      </c>
      <c r="D60" s="117" t="s">
        <v>3357</v>
      </c>
      <c r="E60" s="70" t="s">
        <v>1675</v>
      </c>
      <c r="F60" s="70" t="s">
        <v>136</v>
      </c>
      <c r="G60" s="72">
        <v>8776.8748190000006</v>
      </c>
      <c r="H60" s="80">
        <v>9116.7000000000007</v>
      </c>
      <c r="I60" s="117" t="s">
        <v>3357</v>
      </c>
      <c r="J60" s="72">
        <v>3209.9272584629994</v>
      </c>
      <c r="K60" s="73">
        <v>1.9332629986642961E-3</v>
      </c>
      <c r="L60" s="73">
        <f t="shared" si="0"/>
        <v>2.1605335188477216E-2</v>
      </c>
      <c r="M60" s="73">
        <f>J60/'סכום נכסי הקרן'!$C$41</f>
        <v>3.463751536298759E-3</v>
      </c>
    </row>
    <row r="61" spans="1:13">
      <c r="A61" s="69" t="s">
        <v>1766</v>
      </c>
      <c r="B61" s="54" t="s">
        <v>1767</v>
      </c>
      <c r="C61" s="70" t="s">
        <v>29</v>
      </c>
      <c r="D61" s="117" t="s">
        <v>3357</v>
      </c>
      <c r="E61" s="70" t="s">
        <v>1675</v>
      </c>
      <c r="F61" s="70" t="s">
        <v>136</v>
      </c>
      <c r="G61" s="72">
        <v>13711.277840000001</v>
      </c>
      <c r="H61" s="80">
        <v>2553.8000000000002</v>
      </c>
      <c r="I61" s="117" t="s">
        <v>3357</v>
      </c>
      <c r="J61" s="72">
        <v>1404.6962936000002</v>
      </c>
      <c r="K61" s="73">
        <v>6.7119731616585956E-4</v>
      </c>
      <c r="L61" s="73">
        <f t="shared" si="0"/>
        <v>9.4547109069915512E-3</v>
      </c>
      <c r="M61" s="73">
        <f>J61/'סכום נכסי הקרן'!$C$41</f>
        <v>1.5157723378815496E-3</v>
      </c>
    </row>
    <row r="62" spans="1:13">
      <c r="A62" s="69" t="s">
        <v>1768</v>
      </c>
      <c r="B62" s="54" t="s">
        <v>1769</v>
      </c>
      <c r="C62" s="70" t="s">
        <v>125</v>
      </c>
      <c r="D62" s="117" t="s">
        <v>3357</v>
      </c>
      <c r="E62" s="70" t="s">
        <v>1675</v>
      </c>
      <c r="F62" s="70" t="s">
        <v>143</v>
      </c>
      <c r="G62" s="72">
        <v>97974.819399999993</v>
      </c>
      <c r="H62" s="80">
        <v>247450</v>
      </c>
      <c r="I62" s="117" t="s">
        <v>3357</v>
      </c>
      <c r="J62" s="72">
        <v>6215.4007110599996</v>
      </c>
      <c r="K62" s="73">
        <v>1.2161014335508693E-5</v>
      </c>
      <c r="L62" s="73">
        <f t="shared" si="0"/>
        <v>4.1834535452199201E-2</v>
      </c>
      <c r="M62" s="73">
        <f>J62/'סכום נכסי הקרן'!$C$41</f>
        <v>6.7068821279006041E-3</v>
      </c>
    </row>
    <row r="63" spans="1:13">
      <c r="A63" s="69" t="s">
        <v>1770</v>
      </c>
      <c r="B63" s="54" t="s">
        <v>1771</v>
      </c>
      <c r="C63" s="70" t="s">
        <v>1527</v>
      </c>
      <c r="D63" s="117" t="s">
        <v>3357</v>
      </c>
      <c r="E63" s="70" t="s">
        <v>1675</v>
      </c>
      <c r="F63" s="70" t="s">
        <v>134</v>
      </c>
      <c r="G63" s="72">
        <v>24196.898000000001</v>
      </c>
      <c r="H63" s="80">
        <v>4006</v>
      </c>
      <c r="I63" s="117" t="s">
        <v>3357</v>
      </c>
      <c r="J63" s="72">
        <v>3515.751690783</v>
      </c>
      <c r="K63" s="73">
        <v>1.6914993358965396E-4</v>
      </c>
      <c r="L63" s="73">
        <f t="shared" si="0"/>
        <v>2.3663774161409957E-2</v>
      </c>
      <c r="M63" s="73">
        <f>J63/'סכום נכסי הקרן'!$C$41</f>
        <v>3.7937589669946557E-3</v>
      </c>
    </row>
    <row r="64" spans="1:13">
      <c r="A64" s="69" t="s">
        <v>1772</v>
      </c>
      <c r="B64" s="54" t="s">
        <v>1773</v>
      </c>
      <c r="C64" s="70" t="s">
        <v>124</v>
      </c>
      <c r="D64" s="117" t="s">
        <v>3357</v>
      </c>
      <c r="E64" s="70" t="s">
        <v>1675</v>
      </c>
      <c r="F64" s="70" t="s">
        <v>134</v>
      </c>
      <c r="G64" s="72">
        <v>991.63287400000002</v>
      </c>
      <c r="H64" s="80">
        <v>93137</v>
      </c>
      <c r="I64" s="117" t="s">
        <v>3357</v>
      </c>
      <c r="J64" s="72">
        <v>3349.814178822</v>
      </c>
      <c r="K64" s="73">
        <v>5.198809189214496E-5</v>
      </c>
      <c r="L64" s="73">
        <f t="shared" si="0"/>
        <v>2.2546884189275196E-2</v>
      </c>
      <c r="M64" s="73">
        <f>J64/'סכום נכסי הקרן'!$C$41</f>
        <v>3.6146999835023879E-3</v>
      </c>
    </row>
    <row r="65" spans="1:13">
      <c r="A65" s="69" t="s">
        <v>1774</v>
      </c>
      <c r="B65" s="54" t="s">
        <v>1775</v>
      </c>
      <c r="C65" s="70" t="s">
        <v>124</v>
      </c>
      <c r="D65" s="117" t="s">
        <v>3357</v>
      </c>
      <c r="E65" s="70" t="s">
        <v>1675</v>
      </c>
      <c r="F65" s="70" t="s">
        <v>134</v>
      </c>
      <c r="G65" s="72">
        <v>8545.9044300000005</v>
      </c>
      <c r="H65" s="80">
        <v>5893.5</v>
      </c>
      <c r="I65" s="117" t="s">
        <v>3357</v>
      </c>
      <c r="J65" s="72">
        <v>1826.7489869789999</v>
      </c>
      <c r="K65" s="73">
        <v>1.2121850255319149E-3</v>
      </c>
      <c r="L65" s="73">
        <f t="shared" si="0"/>
        <v>1.2295457495130474E-2</v>
      </c>
      <c r="M65" s="73">
        <f>J65/'סכום נכסי הקרן'!$C$41</f>
        <v>1.9711987533045988E-3</v>
      </c>
    </row>
    <row r="66" spans="1:13">
      <c r="A66" s="69" t="s">
        <v>1776</v>
      </c>
      <c r="B66" s="54" t="s">
        <v>1777</v>
      </c>
      <c r="C66" s="70" t="s">
        <v>29</v>
      </c>
      <c r="D66" s="117" t="s">
        <v>3357</v>
      </c>
      <c r="E66" s="70" t="s">
        <v>1675</v>
      </c>
      <c r="F66" s="70" t="s">
        <v>136</v>
      </c>
      <c r="G66" s="72">
        <v>1683.2154149999999</v>
      </c>
      <c r="H66" s="80">
        <v>19498</v>
      </c>
      <c r="I66" s="117" t="s">
        <v>3357</v>
      </c>
      <c r="J66" s="72">
        <v>1316.5804090019999</v>
      </c>
      <c r="K66" s="73">
        <v>3.2310498416354737E-4</v>
      </c>
      <c r="L66" s="73">
        <f t="shared" si="0"/>
        <v>8.8616216969013041E-3</v>
      </c>
      <c r="M66" s="73">
        <f>J66/'סכום נכסי הקרן'!$C$41</f>
        <v>1.4206887094772127E-3</v>
      </c>
    </row>
    <row r="67" spans="1:13">
      <c r="A67" s="69" t="s">
        <v>1778</v>
      </c>
      <c r="B67" s="54" t="s">
        <v>1779</v>
      </c>
      <c r="C67" s="70" t="s">
        <v>1527</v>
      </c>
      <c r="D67" s="117" t="s">
        <v>3357</v>
      </c>
      <c r="E67" s="70" t="s">
        <v>1675</v>
      </c>
      <c r="F67" s="70" t="s">
        <v>134</v>
      </c>
      <c r="G67" s="72">
        <v>3431.5600800000002</v>
      </c>
      <c r="H67" s="80">
        <v>4602</v>
      </c>
      <c r="I67" s="117" t="s">
        <v>3357</v>
      </c>
      <c r="J67" s="72">
        <v>572.77727223600004</v>
      </c>
      <c r="K67" s="73">
        <v>7.7809416772228491E-5</v>
      </c>
      <c r="L67" s="73">
        <f t="shared" si="0"/>
        <v>3.8552415548899245E-3</v>
      </c>
      <c r="M67" s="73">
        <f>J67/'סכום נכסי הקרן'!$C$41</f>
        <v>6.1806950653904569E-4</v>
      </c>
    </row>
    <row r="68" spans="1:13">
      <c r="A68" s="69" t="s">
        <v>1780</v>
      </c>
      <c r="B68" s="54" t="s">
        <v>1781</v>
      </c>
      <c r="C68" s="70" t="s">
        <v>29</v>
      </c>
      <c r="D68" s="117" t="s">
        <v>3357</v>
      </c>
      <c r="E68" s="70" t="s">
        <v>1675</v>
      </c>
      <c r="F68" s="70" t="s">
        <v>136</v>
      </c>
      <c r="G68" s="72">
        <v>3911.0986050000006</v>
      </c>
      <c r="H68" s="80">
        <v>20075</v>
      </c>
      <c r="I68" s="117" t="s">
        <v>3357</v>
      </c>
      <c r="J68" s="72">
        <v>3149.7199543310012</v>
      </c>
      <c r="K68" s="73">
        <v>9.5357761916372078E-4</v>
      </c>
      <c r="L68" s="73">
        <f t="shared" si="0"/>
        <v>2.1200092676162696E-2</v>
      </c>
      <c r="M68" s="73">
        <f>J68/'סכום נכסי הקרן'!$C$41</f>
        <v>3.398783353099657E-3</v>
      </c>
    </row>
    <row r="69" spans="1:13">
      <c r="A69" s="69" t="s">
        <v>1782</v>
      </c>
      <c r="B69" s="54" t="s">
        <v>1783</v>
      </c>
      <c r="C69" s="70" t="s">
        <v>1527</v>
      </c>
      <c r="D69" s="117" t="s">
        <v>3357</v>
      </c>
      <c r="E69" s="70" t="s">
        <v>1675</v>
      </c>
      <c r="F69" s="70" t="s">
        <v>134</v>
      </c>
      <c r="G69" s="72">
        <v>2635.2929600000002</v>
      </c>
      <c r="H69" s="80">
        <v>8929</v>
      </c>
      <c r="I69" s="117" t="s">
        <v>3357</v>
      </c>
      <c r="J69" s="72">
        <v>853.452353561</v>
      </c>
      <c r="K69" s="73">
        <v>3.3656359642401022E-5</v>
      </c>
      <c r="L69" s="73">
        <f t="shared" si="0"/>
        <v>5.744405614633563E-3</v>
      </c>
      <c r="M69" s="73">
        <f>J69/'סכום נכסי הקרן'!$C$41</f>
        <v>9.2093890695211242E-4</v>
      </c>
    </row>
    <row r="70" spans="1:13">
      <c r="A70" s="69" t="s">
        <v>1784</v>
      </c>
      <c r="B70" s="54" t="s">
        <v>1785</v>
      </c>
      <c r="C70" s="70" t="s">
        <v>124</v>
      </c>
      <c r="D70" s="117" t="s">
        <v>3357</v>
      </c>
      <c r="E70" s="70" t="s">
        <v>1675</v>
      </c>
      <c r="F70" s="70" t="s">
        <v>134</v>
      </c>
      <c r="G70" s="72">
        <v>18213.66504</v>
      </c>
      <c r="H70" s="80">
        <v>3163.375</v>
      </c>
      <c r="I70" s="117" t="s">
        <v>3357</v>
      </c>
      <c r="J70" s="72">
        <v>2089.7559914889998</v>
      </c>
      <c r="K70" s="73">
        <v>7.2854660160000001E-4</v>
      </c>
      <c r="L70" s="73">
        <f t="shared" si="0"/>
        <v>1.4065701501244416E-2</v>
      </c>
      <c r="M70" s="73">
        <f>J70/'סכום נכסי הקרן'!$C$41</f>
        <v>2.2550029776922426E-3</v>
      </c>
    </row>
    <row r="71" spans="1:13">
      <c r="A71" s="69" t="s">
        <v>1786</v>
      </c>
      <c r="B71" s="54" t="s">
        <v>1787</v>
      </c>
      <c r="C71" s="70" t="s">
        <v>1527</v>
      </c>
      <c r="D71" s="117" t="s">
        <v>3357</v>
      </c>
      <c r="E71" s="70" t="s">
        <v>1675</v>
      </c>
      <c r="F71" s="70" t="s">
        <v>134</v>
      </c>
      <c r="G71" s="72">
        <v>4104.4626150000004</v>
      </c>
      <c r="H71" s="80">
        <v>19248</v>
      </c>
      <c r="I71" s="117" t="s">
        <v>3357</v>
      </c>
      <c r="J71" s="72">
        <v>2865.42779896</v>
      </c>
      <c r="K71" s="73">
        <v>1.3512371794381988E-5</v>
      </c>
      <c r="L71" s="73">
        <f t="shared" si="0"/>
        <v>1.9286582863112856E-2</v>
      </c>
      <c r="M71" s="73">
        <f>J71/'סכום נכסי הקרן'!$C$41</f>
        <v>3.0920108593218698E-3</v>
      </c>
    </row>
    <row r="72" spans="1:13">
      <c r="A72" s="69" t="s">
        <v>1788</v>
      </c>
      <c r="B72" s="54" t="s">
        <v>1789</v>
      </c>
      <c r="C72" s="70" t="s">
        <v>1527</v>
      </c>
      <c r="D72" s="117" t="s">
        <v>3357</v>
      </c>
      <c r="E72" s="70" t="s">
        <v>1675</v>
      </c>
      <c r="F72" s="70" t="s">
        <v>134</v>
      </c>
      <c r="G72" s="72">
        <v>11746.494119999999</v>
      </c>
      <c r="H72" s="80">
        <v>6333</v>
      </c>
      <c r="I72" s="117" t="s">
        <v>3357</v>
      </c>
      <c r="J72" s="72">
        <v>2698.1451491910002</v>
      </c>
      <c r="K72" s="73">
        <v>5.2270722115503731E-5</v>
      </c>
      <c r="L72" s="73">
        <f t="shared" si="0"/>
        <v>1.8160639055524373E-2</v>
      </c>
      <c r="M72" s="73">
        <f>J72/'סכום נכסי הקרן'!$C$41</f>
        <v>2.9115003715512074E-3</v>
      </c>
    </row>
    <row r="73" spans="1:13">
      <c r="A73" s="69" t="s">
        <v>1790</v>
      </c>
      <c r="B73" s="54" t="s">
        <v>1791</v>
      </c>
      <c r="C73" s="70" t="s">
        <v>126</v>
      </c>
      <c r="D73" s="117" t="s">
        <v>3357</v>
      </c>
      <c r="E73" s="70" t="s">
        <v>1675</v>
      </c>
      <c r="F73" s="70" t="s">
        <v>138</v>
      </c>
      <c r="G73" s="72">
        <v>14078.1952</v>
      </c>
      <c r="H73" s="80">
        <v>9441</v>
      </c>
      <c r="I73" s="117" t="s">
        <v>3357</v>
      </c>
      <c r="J73" s="72">
        <v>3289.9766985820002</v>
      </c>
      <c r="K73" s="73">
        <v>9.4069981549830167E-5</v>
      </c>
      <c r="L73" s="73">
        <f t="shared" si="0"/>
        <v>2.2144130882635431E-2</v>
      </c>
      <c r="M73" s="73">
        <f>J73/'סכום נכסי הקרן'!$C$41</f>
        <v>3.5501308679365762E-3</v>
      </c>
    </row>
    <row r="74" spans="1:13">
      <c r="A74" s="119" t="s">
        <v>3357</v>
      </c>
      <c r="B74" s="119" t="s">
        <v>3357</v>
      </c>
      <c r="C74" s="120" t="s">
        <v>3357</v>
      </c>
      <c r="D74" s="120" t="s">
        <v>3357</v>
      </c>
      <c r="E74" s="120" t="s">
        <v>3357</v>
      </c>
      <c r="F74" s="120" t="s">
        <v>3357</v>
      </c>
      <c r="G74" s="120" t="s">
        <v>3357</v>
      </c>
      <c r="H74" s="120" t="s">
        <v>3357</v>
      </c>
      <c r="I74" s="120" t="s">
        <v>3357</v>
      </c>
      <c r="J74" s="120" t="s">
        <v>3357</v>
      </c>
      <c r="K74" s="120" t="s">
        <v>3357</v>
      </c>
      <c r="L74" s="120" t="s">
        <v>3357</v>
      </c>
      <c r="M74" s="120" t="s">
        <v>3357</v>
      </c>
    </row>
    <row r="75" spans="1:13">
      <c r="A75" s="119" t="s">
        <v>3357</v>
      </c>
      <c r="B75" s="119" t="s">
        <v>3357</v>
      </c>
      <c r="C75" s="120" t="s">
        <v>3357</v>
      </c>
      <c r="D75" s="120" t="s">
        <v>3357</v>
      </c>
      <c r="E75" s="120" t="s">
        <v>3357</v>
      </c>
      <c r="F75" s="120" t="s">
        <v>3357</v>
      </c>
      <c r="G75" s="120" t="s">
        <v>3357</v>
      </c>
      <c r="H75" s="120" t="s">
        <v>3357</v>
      </c>
      <c r="I75" s="120" t="s">
        <v>3357</v>
      </c>
      <c r="J75" s="120" t="s">
        <v>3357</v>
      </c>
      <c r="K75" s="120" t="s">
        <v>3357</v>
      </c>
      <c r="L75" s="120" t="s">
        <v>3357</v>
      </c>
      <c r="M75" s="120" t="s">
        <v>3357</v>
      </c>
    </row>
    <row r="76" spans="1:13">
      <c r="A76" s="119" t="s">
        <v>3357</v>
      </c>
      <c r="B76" s="119" t="s">
        <v>3357</v>
      </c>
      <c r="C76" s="120" t="s">
        <v>3357</v>
      </c>
      <c r="D76" s="120" t="s">
        <v>3357</v>
      </c>
      <c r="E76" s="120" t="s">
        <v>3357</v>
      </c>
      <c r="F76" s="120" t="s">
        <v>3357</v>
      </c>
      <c r="G76" s="120" t="s">
        <v>3357</v>
      </c>
      <c r="H76" s="120" t="s">
        <v>3357</v>
      </c>
      <c r="I76" s="120" t="s">
        <v>3357</v>
      </c>
      <c r="J76" s="120" t="s">
        <v>3357</v>
      </c>
      <c r="K76" s="120" t="s">
        <v>3357</v>
      </c>
      <c r="L76" s="120" t="s">
        <v>3357</v>
      </c>
      <c r="M76" s="120" t="s">
        <v>3357</v>
      </c>
    </row>
    <row r="77" spans="1:13">
      <c r="A77" s="86" t="s">
        <v>213</v>
      </c>
      <c r="B77" s="119" t="s">
        <v>3357</v>
      </c>
      <c r="C77" s="120" t="s">
        <v>3357</v>
      </c>
      <c r="D77" s="120" t="s">
        <v>3357</v>
      </c>
      <c r="E77" s="120" t="s">
        <v>3357</v>
      </c>
      <c r="F77" s="120" t="s">
        <v>3357</v>
      </c>
      <c r="G77" s="120" t="s">
        <v>3357</v>
      </c>
      <c r="H77" s="120" t="s">
        <v>3357</v>
      </c>
      <c r="I77" s="120" t="s">
        <v>3357</v>
      </c>
      <c r="J77" s="120" t="s">
        <v>3357</v>
      </c>
      <c r="K77" s="120" t="s">
        <v>3357</v>
      </c>
      <c r="L77" s="120" t="s">
        <v>3357</v>
      </c>
      <c r="M77" s="120" t="s">
        <v>3357</v>
      </c>
    </row>
    <row r="78" spans="1:13">
      <c r="A78" s="86" t="s">
        <v>115</v>
      </c>
      <c r="B78" s="119" t="s">
        <v>3357</v>
      </c>
      <c r="C78" s="120" t="s">
        <v>3357</v>
      </c>
      <c r="D78" s="120" t="s">
        <v>3357</v>
      </c>
      <c r="E78" s="120" t="s">
        <v>3357</v>
      </c>
      <c r="F78" s="120" t="s">
        <v>3357</v>
      </c>
      <c r="G78" s="120" t="s">
        <v>3357</v>
      </c>
      <c r="H78" s="120" t="s">
        <v>3357</v>
      </c>
      <c r="I78" s="120" t="s">
        <v>3357</v>
      </c>
      <c r="J78" s="120" t="s">
        <v>3357</v>
      </c>
      <c r="K78" s="120" t="s">
        <v>3357</v>
      </c>
      <c r="L78" s="120" t="s">
        <v>3357</v>
      </c>
      <c r="M78" s="120" t="s">
        <v>3357</v>
      </c>
    </row>
    <row r="79" spans="1:13">
      <c r="A79" s="86" t="s">
        <v>196</v>
      </c>
      <c r="B79" s="119" t="s">
        <v>3357</v>
      </c>
      <c r="C79" s="120" t="s">
        <v>3357</v>
      </c>
      <c r="D79" s="120" t="s">
        <v>3357</v>
      </c>
      <c r="E79" s="120" t="s">
        <v>3357</v>
      </c>
      <c r="F79" s="120" t="s">
        <v>3357</v>
      </c>
      <c r="G79" s="120" t="s">
        <v>3357</v>
      </c>
      <c r="H79" s="120" t="s">
        <v>3357</v>
      </c>
      <c r="I79" s="120" t="s">
        <v>3357</v>
      </c>
      <c r="J79" s="120" t="s">
        <v>3357</v>
      </c>
      <c r="K79" s="120" t="s">
        <v>3357</v>
      </c>
      <c r="L79" s="120" t="s">
        <v>3357</v>
      </c>
      <c r="M79" s="120" t="s">
        <v>3357</v>
      </c>
    </row>
    <row r="80" spans="1:13">
      <c r="A80" s="86" t="s">
        <v>204</v>
      </c>
      <c r="B80" s="119" t="s">
        <v>3357</v>
      </c>
      <c r="C80" s="120" t="s">
        <v>3357</v>
      </c>
      <c r="D80" s="120" t="s">
        <v>3357</v>
      </c>
      <c r="E80" s="120" t="s">
        <v>3357</v>
      </c>
      <c r="F80" s="120" t="s">
        <v>3357</v>
      </c>
      <c r="G80" s="120" t="s">
        <v>3357</v>
      </c>
      <c r="H80" s="120" t="s">
        <v>3357</v>
      </c>
      <c r="I80" s="120" t="s">
        <v>3357</v>
      </c>
      <c r="J80" s="120" t="s">
        <v>3357</v>
      </c>
      <c r="K80" s="120" t="s">
        <v>3357</v>
      </c>
      <c r="L80" s="120" t="s">
        <v>3357</v>
      </c>
      <c r="M80" s="120" t="s">
        <v>3357</v>
      </c>
    </row>
    <row r="81" spans="1:13">
      <c r="A81" s="86" t="s">
        <v>211</v>
      </c>
      <c r="B81" s="119" t="s">
        <v>3357</v>
      </c>
      <c r="C81" s="120" t="s">
        <v>3357</v>
      </c>
      <c r="D81" s="120" t="s">
        <v>3357</v>
      </c>
      <c r="E81" s="120" t="s">
        <v>3357</v>
      </c>
      <c r="F81" s="120" t="s">
        <v>3357</v>
      </c>
      <c r="G81" s="120" t="s">
        <v>3357</v>
      </c>
      <c r="H81" s="120" t="s">
        <v>3357</v>
      </c>
      <c r="I81" s="120" t="s">
        <v>3357</v>
      </c>
      <c r="J81" s="120" t="s">
        <v>3357</v>
      </c>
      <c r="K81" s="120" t="s">
        <v>3357</v>
      </c>
      <c r="L81" s="120" t="s">
        <v>3357</v>
      </c>
      <c r="M81" s="120" t="s">
        <v>3357</v>
      </c>
    </row>
    <row r="82" spans="1:13" hidden="1">
      <c r="C82" s="1"/>
      <c r="D82" s="1"/>
      <c r="E82" s="1"/>
      <c r="F82" s="1"/>
    </row>
    <row r="83" spans="1:13" hidden="1">
      <c r="C83" s="1"/>
      <c r="D83" s="1"/>
      <c r="E83" s="1"/>
      <c r="F83" s="1"/>
    </row>
    <row r="84" spans="1:13" hidden="1">
      <c r="C84" s="1"/>
      <c r="D84" s="1"/>
      <c r="E84" s="1"/>
      <c r="F84" s="1"/>
    </row>
    <row r="85" spans="1:13" hidden="1">
      <c r="C85" s="1"/>
      <c r="D85" s="1"/>
      <c r="E85" s="1"/>
      <c r="F85" s="1"/>
    </row>
    <row r="86" spans="1:13" hidden="1">
      <c r="C86" s="1"/>
      <c r="D86" s="1"/>
      <c r="E86" s="1"/>
      <c r="F86" s="1"/>
    </row>
    <row r="87" spans="1:13" hidden="1">
      <c r="C87" s="1"/>
      <c r="D87" s="1"/>
      <c r="E87" s="1"/>
      <c r="F87" s="1"/>
    </row>
    <row r="88" spans="1:13" hidden="1">
      <c r="C88" s="1"/>
      <c r="D88" s="1"/>
      <c r="E88" s="1"/>
      <c r="F88" s="1"/>
    </row>
    <row r="89" spans="1:13" hidden="1">
      <c r="C89" s="1"/>
      <c r="D89" s="1"/>
      <c r="E89" s="1"/>
      <c r="F89" s="1"/>
    </row>
    <row r="90" spans="1:13" hidden="1">
      <c r="C90" s="1"/>
      <c r="D90" s="1"/>
      <c r="E90" s="1"/>
      <c r="F90" s="1"/>
    </row>
    <row r="91" spans="1:13" hidden="1">
      <c r="C91" s="1"/>
      <c r="D91" s="1"/>
      <c r="E91" s="1"/>
      <c r="F91" s="1"/>
    </row>
    <row r="92" spans="1:13" hidden="1">
      <c r="C92" s="1"/>
      <c r="D92" s="1"/>
      <c r="E92" s="1"/>
      <c r="F92" s="1"/>
    </row>
    <row r="93" spans="1:13" hidden="1">
      <c r="C93" s="1"/>
      <c r="D93" s="1"/>
      <c r="E93" s="1"/>
      <c r="F93" s="1"/>
    </row>
    <row r="94" spans="1:13" hidden="1">
      <c r="C94" s="1"/>
      <c r="D94" s="1"/>
      <c r="E94" s="1"/>
      <c r="F94" s="1"/>
    </row>
    <row r="95" spans="1:13" hidden="1">
      <c r="C95" s="1"/>
      <c r="D95" s="1"/>
      <c r="E95" s="1"/>
      <c r="F95" s="1"/>
    </row>
    <row r="96" spans="1:13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4" type="noConversion"/>
  <dataValidations count="1">
    <dataValidation allowBlank="1" showInputMessage="1" showErrorMessage="1" sqref="I1:I5 A1:A41 I7:I1048576 C1:H1048576 B5:B1048576 A43:A1048576 J1:AY1048576 BA1:XFD1048576 AZ1:AZ9999 AZ10001:AZ1048576" xr:uid="{00000000-0002-0000-0600-000000000000}"/>
  </dataValidations>
  <pageMargins left="0" right="0" top="0.5" bottom="0.5" header="0" footer="0.25"/>
  <pageSetup paperSize="9" scale="3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4" style="2" bestFit="1" customWidth="1"/>
    <col min="2" max="2" width="59.28515625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.28515625" style="1" bestFit="1" customWidth="1"/>
    <col min="9" max="9" width="14.28515625" style="1" customWidth="1"/>
    <col min="10" max="10" width="11.85546875" style="1" bestFit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148</v>
      </c>
      <c r="B1" s="36" t="s" vm="1">
        <v>221</v>
      </c>
    </row>
    <row r="2" spans="1:14">
      <c r="A2" s="36" t="s">
        <v>147</v>
      </c>
      <c r="B2" s="36" t="s">
        <v>222</v>
      </c>
    </row>
    <row r="3" spans="1:14">
      <c r="A3" s="36" t="s">
        <v>149</v>
      </c>
      <c r="B3" s="36" t="s">
        <v>223</v>
      </c>
    </row>
    <row r="4" spans="1:14">
      <c r="A4" s="36" t="s">
        <v>150</v>
      </c>
      <c r="B4" s="36">
        <v>9453</v>
      </c>
    </row>
    <row r="5" spans="1:14" ht="18.75">
      <c r="A5" s="145" t="s">
        <v>96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7"/>
    </row>
    <row r="6" spans="1:14" s="3" customFormat="1">
      <c r="A6" s="37" t="s">
        <v>118</v>
      </c>
      <c r="B6" s="38" t="s">
        <v>48</v>
      </c>
      <c r="C6" s="38" t="s">
        <v>122</v>
      </c>
      <c r="D6" s="38" t="s">
        <v>120</v>
      </c>
      <c r="E6" s="38" t="s">
        <v>70</v>
      </c>
      <c r="F6" s="38" t="s">
        <v>14</v>
      </c>
      <c r="G6" s="38" t="s">
        <v>71</v>
      </c>
      <c r="H6" s="38" t="s">
        <v>106</v>
      </c>
      <c r="I6" s="38" t="s">
        <v>198</v>
      </c>
      <c r="J6" s="38" t="s">
        <v>197</v>
      </c>
      <c r="K6" s="38" t="s">
        <v>66</v>
      </c>
      <c r="L6" s="38" t="s">
        <v>63</v>
      </c>
      <c r="M6" s="38" t="s">
        <v>151</v>
      </c>
      <c r="N6" s="129" t="s">
        <v>153</v>
      </c>
    </row>
    <row r="7" spans="1:14" s="3" customFormat="1">
      <c r="A7" s="112" t="s">
        <v>3357</v>
      </c>
      <c r="B7" s="113" t="s">
        <v>3357</v>
      </c>
      <c r="C7" s="113" t="s">
        <v>3357</v>
      </c>
      <c r="D7" s="113" t="s">
        <v>3357</v>
      </c>
      <c r="E7" s="113" t="s">
        <v>3357</v>
      </c>
      <c r="F7" s="113" t="s">
        <v>3357</v>
      </c>
      <c r="G7" s="113" t="s">
        <v>3357</v>
      </c>
      <c r="H7" s="113" t="s">
        <v>3357</v>
      </c>
      <c r="I7" s="26" t="s">
        <v>205</v>
      </c>
      <c r="J7" s="113" t="s">
        <v>3357</v>
      </c>
      <c r="K7" s="26" t="s">
        <v>201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14" t="s">
        <v>3357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4" t="s">
        <v>32</v>
      </c>
      <c r="B9" s="117" t="s">
        <v>3357</v>
      </c>
      <c r="C9" s="117" t="s">
        <v>3357</v>
      </c>
      <c r="D9" s="117" t="s">
        <v>3357</v>
      </c>
      <c r="E9" s="117" t="s">
        <v>3357</v>
      </c>
      <c r="F9" s="117" t="s">
        <v>3357</v>
      </c>
      <c r="G9" s="117" t="s">
        <v>3357</v>
      </c>
      <c r="H9" s="117" t="s">
        <v>3357</v>
      </c>
      <c r="I9" s="117" t="s">
        <v>3357</v>
      </c>
      <c r="J9" s="117" t="s">
        <v>3357</v>
      </c>
      <c r="K9" s="72">
        <v>10687.754903898001</v>
      </c>
      <c r="L9" s="117" t="s">
        <v>3357</v>
      </c>
      <c r="M9" s="73">
        <f>IFERROR(K9/$K$9,0)</f>
        <v>1</v>
      </c>
      <c r="N9" s="73">
        <f>K9/'סכום נכסי הקרן'!$C$41</f>
        <v>1.1532886725192443E-2</v>
      </c>
    </row>
    <row r="10" spans="1:14" s="4" customFormat="1" ht="20.25">
      <c r="A10" s="88" t="s">
        <v>189</v>
      </c>
      <c r="B10" s="117" t="s">
        <v>3357</v>
      </c>
      <c r="C10" s="117" t="s">
        <v>3357</v>
      </c>
      <c r="D10" s="117" t="s">
        <v>3357</v>
      </c>
      <c r="E10" s="117" t="s">
        <v>3357</v>
      </c>
      <c r="F10" s="117" t="s">
        <v>3357</v>
      </c>
      <c r="G10" s="117" t="s">
        <v>3357</v>
      </c>
      <c r="H10" s="117" t="s">
        <v>3357</v>
      </c>
      <c r="I10" s="117" t="s">
        <v>3357</v>
      </c>
      <c r="J10" s="117" t="s">
        <v>3357</v>
      </c>
      <c r="K10" s="72">
        <v>10687.754903898001</v>
      </c>
      <c r="L10" s="117" t="s">
        <v>3357</v>
      </c>
      <c r="M10" s="73">
        <f t="shared" ref="M10:M23" si="0">IFERROR(K10/$K$9,0)</f>
        <v>1</v>
      </c>
      <c r="N10" s="73">
        <f>K10/'סכום נכסי הקרן'!$C$41</f>
        <v>1.1532886725192443E-2</v>
      </c>
    </row>
    <row r="11" spans="1:14">
      <c r="A11" s="68" t="s">
        <v>56</v>
      </c>
      <c r="B11" s="116" t="s">
        <v>3357</v>
      </c>
      <c r="C11" s="116" t="s">
        <v>3357</v>
      </c>
      <c r="D11" s="116" t="s">
        <v>3357</v>
      </c>
      <c r="E11" s="116" t="s">
        <v>3357</v>
      </c>
      <c r="F11" s="116" t="s">
        <v>3357</v>
      </c>
      <c r="G11" s="116" t="s">
        <v>3357</v>
      </c>
      <c r="H11" s="116" t="s">
        <v>3357</v>
      </c>
      <c r="I11" s="116" t="s">
        <v>3357</v>
      </c>
      <c r="J11" s="116" t="s">
        <v>3357</v>
      </c>
      <c r="K11" s="66">
        <v>4821.7235743630008</v>
      </c>
      <c r="L11" s="116" t="s">
        <v>3357</v>
      </c>
      <c r="M11" s="67">
        <f t="shared" si="0"/>
        <v>0.4511446620659722</v>
      </c>
      <c r="N11" s="67">
        <f>K11/'סכום נכסי הקרן'!$C$41</f>
        <v>5.2030002842820815E-3</v>
      </c>
    </row>
    <row r="12" spans="1:14">
      <c r="A12" s="69" t="s">
        <v>1792</v>
      </c>
      <c r="B12" s="54" t="s">
        <v>1793</v>
      </c>
      <c r="C12" s="70" t="s">
        <v>29</v>
      </c>
      <c r="D12" s="117" t="s">
        <v>3357</v>
      </c>
      <c r="E12" s="70" t="s">
        <v>1707</v>
      </c>
      <c r="F12" s="54" t="s">
        <v>804</v>
      </c>
      <c r="G12" s="54" t="s">
        <v>805</v>
      </c>
      <c r="H12" s="70" t="s">
        <v>136</v>
      </c>
      <c r="I12" s="72">
        <v>117.82288800000001</v>
      </c>
      <c r="J12" s="80">
        <v>109226.59639999999</v>
      </c>
      <c r="K12" s="72">
        <v>516.26856979399997</v>
      </c>
      <c r="L12" s="73">
        <v>3.8008821522945248E-4</v>
      </c>
      <c r="M12" s="73">
        <f t="shared" si="0"/>
        <v>4.8304678993500147E-2</v>
      </c>
      <c r="N12" s="73">
        <f>K12/'סכום נכסי הקרן'!$C$41</f>
        <v>5.5709239112882011E-4</v>
      </c>
    </row>
    <row r="13" spans="1:14">
      <c r="A13" s="69" t="s">
        <v>1794</v>
      </c>
      <c r="B13" s="54" t="s">
        <v>1795</v>
      </c>
      <c r="C13" s="70" t="s">
        <v>29</v>
      </c>
      <c r="D13" s="117" t="s">
        <v>3357</v>
      </c>
      <c r="E13" s="70" t="s">
        <v>1707</v>
      </c>
      <c r="F13" s="54" t="s">
        <v>817</v>
      </c>
      <c r="G13" s="54" t="s">
        <v>805</v>
      </c>
      <c r="H13" s="70" t="s">
        <v>134</v>
      </c>
      <c r="I13" s="72">
        <v>20.594002</v>
      </c>
      <c r="J13" s="80">
        <v>1016194</v>
      </c>
      <c r="K13" s="72">
        <v>759.04015871700005</v>
      </c>
      <c r="L13" s="73">
        <v>1.432094843157428E-4</v>
      </c>
      <c r="M13" s="73">
        <f t="shared" si="0"/>
        <v>7.1019607536112708E-2</v>
      </c>
      <c r="N13" s="73">
        <f>K13/'סכום נכסי הקרן'!$C$41</f>
        <v>8.1906108898161152E-4</v>
      </c>
    </row>
    <row r="14" spans="1:14">
      <c r="A14" s="69" t="s">
        <v>1796</v>
      </c>
      <c r="B14" s="54" t="s">
        <v>1797</v>
      </c>
      <c r="C14" s="70" t="s">
        <v>29</v>
      </c>
      <c r="D14" s="117" t="s">
        <v>3357</v>
      </c>
      <c r="E14" s="70" t="s">
        <v>1707</v>
      </c>
      <c r="F14" s="54" t="s">
        <v>1798</v>
      </c>
      <c r="G14" s="54" t="s">
        <v>805</v>
      </c>
      <c r="H14" s="70" t="s">
        <v>136</v>
      </c>
      <c r="I14" s="72">
        <v>71.225345000000004</v>
      </c>
      <c r="J14" s="80">
        <v>244579</v>
      </c>
      <c r="K14" s="72">
        <v>698.82969308800023</v>
      </c>
      <c r="L14" s="73">
        <v>2.8052024912118769E-4</v>
      </c>
      <c r="M14" s="73">
        <f t="shared" si="0"/>
        <v>6.5386014122865543E-2</v>
      </c>
      <c r="N14" s="73">
        <f>K14/'סכום נכסי הקרן'!$C$41</f>
        <v>7.5408949429084165E-4</v>
      </c>
    </row>
    <row r="15" spans="1:14">
      <c r="A15" s="69" t="s">
        <v>1799</v>
      </c>
      <c r="B15" s="54" t="s">
        <v>1800</v>
      </c>
      <c r="C15" s="70" t="s">
        <v>29</v>
      </c>
      <c r="D15" s="117" t="s">
        <v>3357</v>
      </c>
      <c r="E15" s="70" t="s">
        <v>1707</v>
      </c>
      <c r="F15" s="54" t="s">
        <v>1801</v>
      </c>
      <c r="G15" s="54" t="s">
        <v>805</v>
      </c>
      <c r="H15" s="70" t="s">
        <v>134</v>
      </c>
      <c r="I15" s="72">
        <v>277.75131199999998</v>
      </c>
      <c r="J15" s="80">
        <v>129297.8</v>
      </c>
      <c r="K15" s="72">
        <v>1302.5511555190001</v>
      </c>
      <c r="L15" s="73">
        <v>4.9985756709086183E-4</v>
      </c>
      <c r="M15" s="73">
        <f t="shared" si="0"/>
        <v>0.12187322475405364</v>
      </c>
      <c r="N15" s="73">
        <f>K15/'סכום נכסי הקרן'!$C$41</f>
        <v>1.4055500959224204E-3</v>
      </c>
    </row>
    <row r="16" spans="1:14">
      <c r="A16" s="69" t="s">
        <v>1802</v>
      </c>
      <c r="B16" s="54" t="s">
        <v>1803</v>
      </c>
      <c r="C16" s="70" t="s">
        <v>29</v>
      </c>
      <c r="D16" s="117" t="s">
        <v>3357</v>
      </c>
      <c r="E16" s="70" t="s">
        <v>1707</v>
      </c>
      <c r="F16" s="54" t="s">
        <v>1801</v>
      </c>
      <c r="G16" s="54" t="s">
        <v>805</v>
      </c>
      <c r="H16" s="70" t="s">
        <v>137</v>
      </c>
      <c r="I16" s="72">
        <v>45711.179773000003</v>
      </c>
      <c r="J16" s="80">
        <v>129.5</v>
      </c>
      <c r="K16" s="72">
        <v>279.87549765</v>
      </c>
      <c r="L16" s="73">
        <v>2.015433520833788E-4</v>
      </c>
      <c r="M16" s="73">
        <f t="shared" si="0"/>
        <v>2.6186556500086354E-2</v>
      </c>
      <c r="N16" s="73">
        <f>K16/'סכום נכסי הקרן'!$C$41</f>
        <v>3.0200658983834777E-4</v>
      </c>
    </row>
    <row r="17" spans="1:14">
      <c r="A17" s="69" t="s">
        <v>1804</v>
      </c>
      <c r="B17" s="54" t="s">
        <v>1805</v>
      </c>
      <c r="C17" s="70" t="s">
        <v>29</v>
      </c>
      <c r="D17" s="117" t="s">
        <v>3357</v>
      </c>
      <c r="E17" s="70" t="s">
        <v>1707</v>
      </c>
      <c r="F17" s="54" t="s">
        <v>646</v>
      </c>
      <c r="G17" s="117" t="s">
        <v>3357</v>
      </c>
      <c r="H17" s="70" t="s">
        <v>137</v>
      </c>
      <c r="I17" s="72">
        <v>1641.9771619999999</v>
      </c>
      <c r="J17" s="80">
        <v>16674.439999999999</v>
      </c>
      <c r="K17" s="72">
        <v>1265.158499595</v>
      </c>
      <c r="L17" s="73">
        <v>2.1813504823042741E-3</v>
      </c>
      <c r="M17" s="73">
        <f t="shared" si="0"/>
        <v>0.11837458015935373</v>
      </c>
      <c r="N17" s="73">
        <f>K17/'סכום נכסי הקרן'!$C$41</f>
        <v>1.3652006241200395E-3</v>
      </c>
    </row>
    <row r="18" spans="1:14">
      <c r="A18" s="118" t="s">
        <v>3357</v>
      </c>
      <c r="B18" s="117" t="s">
        <v>3357</v>
      </c>
      <c r="C18" s="117" t="s">
        <v>3357</v>
      </c>
      <c r="D18" s="117" t="s">
        <v>3357</v>
      </c>
      <c r="E18" s="117" t="s">
        <v>3357</v>
      </c>
      <c r="F18" s="117" t="s">
        <v>3357</v>
      </c>
      <c r="G18" s="117" t="s">
        <v>3357</v>
      </c>
      <c r="H18" s="117" t="s">
        <v>3357</v>
      </c>
      <c r="I18" s="117" t="s">
        <v>3357</v>
      </c>
      <c r="J18" s="117" t="s">
        <v>3357</v>
      </c>
      <c r="K18" s="117" t="s">
        <v>3357</v>
      </c>
      <c r="L18" s="117" t="s">
        <v>3357</v>
      </c>
      <c r="M18" s="117" t="s">
        <v>3357</v>
      </c>
      <c r="N18" s="117" t="s">
        <v>3357</v>
      </c>
    </row>
    <row r="19" spans="1:14">
      <c r="A19" s="68" t="s">
        <v>31</v>
      </c>
      <c r="B19" s="116" t="s">
        <v>3357</v>
      </c>
      <c r="C19" s="116" t="s">
        <v>3357</v>
      </c>
      <c r="D19" s="116" t="s">
        <v>3357</v>
      </c>
      <c r="E19" s="116" t="s">
        <v>3357</v>
      </c>
      <c r="F19" s="116" t="s">
        <v>3357</v>
      </c>
      <c r="G19" s="116" t="s">
        <v>3357</v>
      </c>
      <c r="H19" s="116" t="s">
        <v>3357</v>
      </c>
      <c r="I19" s="116" t="s">
        <v>3357</v>
      </c>
      <c r="J19" s="116" t="s">
        <v>3357</v>
      </c>
      <c r="K19" s="66">
        <v>5866.0313295349997</v>
      </c>
      <c r="L19" s="116" t="s">
        <v>3357</v>
      </c>
      <c r="M19" s="67">
        <f t="shared" si="0"/>
        <v>0.54885533793402774</v>
      </c>
      <c r="N19" s="67">
        <f>K19/'סכום נכסי הקרן'!$C$41</f>
        <v>6.329886440910361E-3</v>
      </c>
    </row>
    <row r="20" spans="1:14">
      <c r="A20" s="69" t="s">
        <v>1806</v>
      </c>
      <c r="B20" s="54" t="s">
        <v>1807</v>
      </c>
      <c r="C20" s="70" t="s">
        <v>29</v>
      </c>
      <c r="D20" s="117" t="s">
        <v>3357</v>
      </c>
      <c r="E20" s="70" t="s">
        <v>1675</v>
      </c>
      <c r="F20" s="54" t="s">
        <v>646</v>
      </c>
      <c r="G20" s="117" t="s">
        <v>3357</v>
      </c>
      <c r="H20" s="70" t="s">
        <v>134</v>
      </c>
      <c r="I20" s="72">
        <v>999.55185899999992</v>
      </c>
      <c r="J20" s="80">
        <v>22796</v>
      </c>
      <c r="K20" s="72">
        <v>826.44039227499991</v>
      </c>
      <c r="L20" s="73">
        <v>1.1724894194939255E-4</v>
      </c>
      <c r="M20" s="73">
        <f t="shared" si="0"/>
        <v>7.7325911728531815E-2</v>
      </c>
      <c r="N20" s="73">
        <f>K20/'סכום נכסי הקרן'!$C$41</f>
        <v>8.9179098088738732E-4</v>
      </c>
    </row>
    <row r="21" spans="1:14">
      <c r="A21" s="69" t="s">
        <v>1808</v>
      </c>
      <c r="B21" s="54" t="s">
        <v>1809</v>
      </c>
      <c r="C21" s="70" t="s">
        <v>29</v>
      </c>
      <c r="D21" s="117" t="s">
        <v>3357</v>
      </c>
      <c r="E21" s="70" t="s">
        <v>1675</v>
      </c>
      <c r="F21" s="54" t="s">
        <v>646</v>
      </c>
      <c r="G21" s="117" t="s">
        <v>3357</v>
      </c>
      <c r="H21" s="70" t="s">
        <v>134</v>
      </c>
      <c r="I21" s="72">
        <v>5619.1356370000003</v>
      </c>
      <c r="J21" s="80">
        <v>4107</v>
      </c>
      <c r="K21" s="72">
        <v>837.03144544899999</v>
      </c>
      <c r="L21" s="73">
        <v>7.7792576162618459E-5</v>
      </c>
      <c r="M21" s="73">
        <f t="shared" si="0"/>
        <v>7.8316863829251987E-2</v>
      </c>
      <c r="N21" s="73">
        <f>K21/'סכום נכסי הקרן'!$C$41</f>
        <v>9.0321951921508458E-4</v>
      </c>
    </row>
    <row r="22" spans="1:14">
      <c r="A22" s="69" t="s">
        <v>1810</v>
      </c>
      <c r="B22" s="54" t="s">
        <v>1811</v>
      </c>
      <c r="C22" s="70" t="s">
        <v>29</v>
      </c>
      <c r="D22" s="117" t="s">
        <v>3357</v>
      </c>
      <c r="E22" s="70" t="s">
        <v>1675</v>
      </c>
      <c r="F22" s="54" t="s">
        <v>646</v>
      </c>
      <c r="G22" s="117" t="s">
        <v>3357</v>
      </c>
      <c r="H22" s="70" t="s">
        <v>134</v>
      </c>
      <c r="I22" s="72">
        <v>14782.104960000001</v>
      </c>
      <c r="J22" s="80">
        <v>1264.03</v>
      </c>
      <c r="K22" s="72">
        <v>677.70582530699994</v>
      </c>
      <c r="L22" s="73">
        <v>4.8323846508778436E-5</v>
      </c>
      <c r="M22" s="73">
        <f t="shared" si="0"/>
        <v>6.3409559014104014E-2</v>
      </c>
      <c r="N22" s="73">
        <f>K22/'סכום נכסי הקרן'!$C$41</f>
        <v>7.3129526140406709E-4</v>
      </c>
    </row>
    <row r="23" spans="1:14">
      <c r="A23" s="69" t="s">
        <v>1812</v>
      </c>
      <c r="B23" s="54" t="s">
        <v>1813</v>
      </c>
      <c r="C23" s="70" t="s">
        <v>127</v>
      </c>
      <c r="D23" s="117" t="s">
        <v>3357</v>
      </c>
      <c r="E23" s="70" t="s">
        <v>1675</v>
      </c>
      <c r="F23" s="54" t="s">
        <v>646</v>
      </c>
      <c r="G23" s="117" t="s">
        <v>3357</v>
      </c>
      <c r="H23" s="70" t="s">
        <v>134</v>
      </c>
      <c r="I23" s="72">
        <v>7624.7047239999993</v>
      </c>
      <c r="J23" s="80">
        <v>12745.9</v>
      </c>
      <c r="K23" s="72">
        <v>3524.8536665039996</v>
      </c>
      <c r="L23" s="73">
        <v>8.3328094946443908E-5</v>
      </c>
      <c r="M23" s="73">
        <f t="shared" si="0"/>
        <v>0.32980300336213991</v>
      </c>
      <c r="N23" s="73">
        <f>K23/'סכום נכסי הקרן'!$C$41</f>
        <v>3.8035806794038218E-3</v>
      </c>
    </row>
    <row r="24" spans="1:14">
      <c r="A24" s="118" t="s">
        <v>3357</v>
      </c>
      <c r="B24" s="117" t="s">
        <v>3357</v>
      </c>
      <c r="C24" s="117" t="s">
        <v>3357</v>
      </c>
      <c r="D24" s="117" t="s">
        <v>3357</v>
      </c>
      <c r="E24" s="117" t="s">
        <v>3357</v>
      </c>
      <c r="F24" s="117" t="s">
        <v>3357</v>
      </c>
      <c r="G24" s="117" t="s">
        <v>3357</v>
      </c>
      <c r="H24" s="117" t="s">
        <v>3357</v>
      </c>
      <c r="I24" s="117" t="s">
        <v>3357</v>
      </c>
      <c r="J24" s="117" t="s">
        <v>3357</v>
      </c>
      <c r="K24" s="117" t="s">
        <v>3357</v>
      </c>
      <c r="L24" s="117" t="s">
        <v>3357</v>
      </c>
      <c r="M24" s="117" t="s">
        <v>3357</v>
      </c>
      <c r="N24" s="117" t="s">
        <v>3357</v>
      </c>
    </row>
    <row r="25" spans="1:14">
      <c r="A25" s="117" t="s">
        <v>3357</v>
      </c>
      <c r="B25" s="117" t="s">
        <v>3357</v>
      </c>
      <c r="C25" s="117" t="s">
        <v>3357</v>
      </c>
      <c r="D25" s="117" t="s">
        <v>3357</v>
      </c>
      <c r="E25" s="117" t="s">
        <v>3357</v>
      </c>
      <c r="F25" s="117" t="s">
        <v>3357</v>
      </c>
      <c r="G25" s="117" t="s">
        <v>3357</v>
      </c>
      <c r="H25" s="117" t="s">
        <v>3357</v>
      </c>
      <c r="I25" s="117" t="s">
        <v>3357</v>
      </c>
      <c r="J25" s="117" t="s">
        <v>3357</v>
      </c>
      <c r="K25" s="117" t="s">
        <v>3357</v>
      </c>
      <c r="L25" s="117" t="s">
        <v>3357</v>
      </c>
      <c r="M25" s="117" t="s">
        <v>3357</v>
      </c>
      <c r="N25" s="117" t="s">
        <v>3357</v>
      </c>
    </row>
    <row r="26" spans="1:14">
      <c r="A26" s="117" t="s">
        <v>3357</v>
      </c>
      <c r="B26" s="117" t="s">
        <v>3357</v>
      </c>
      <c r="C26" s="117" t="s">
        <v>3357</v>
      </c>
      <c r="D26" s="117" t="s">
        <v>3357</v>
      </c>
      <c r="E26" s="117" t="s">
        <v>3357</v>
      </c>
      <c r="F26" s="117" t="s">
        <v>3357</v>
      </c>
      <c r="G26" s="117" t="s">
        <v>3357</v>
      </c>
      <c r="H26" s="117" t="s">
        <v>3357</v>
      </c>
      <c r="I26" s="117" t="s">
        <v>3357</v>
      </c>
      <c r="J26" s="117" t="s">
        <v>3357</v>
      </c>
      <c r="K26" s="117" t="s">
        <v>3357</v>
      </c>
      <c r="L26" s="117" t="s">
        <v>3357</v>
      </c>
      <c r="M26" s="117" t="s">
        <v>3357</v>
      </c>
      <c r="N26" s="117" t="s">
        <v>3357</v>
      </c>
    </row>
    <row r="27" spans="1:14">
      <c r="A27" s="86" t="s">
        <v>213</v>
      </c>
      <c r="B27" s="117" t="s">
        <v>3357</v>
      </c>
      <c r="C27" s="117" t="s">
        <v>3357</v>
      </c>
      <c r="D27" s="117" t="s">
        <v>3357</v>
      </c>
      <c r="E27" s="117" t="s">
        <v>3357</v>
      </c>
      <c r="F27" s="117" t="s">
        <v>3357</v>
      </c>
      <c r="G27" s="117" t="s">
        <v>3357</v>
      </c>
      <c r="H27" s="117" t="s">
        <v>3357</v>
      </c>
      <c r="I27" s="117" t="s">
        <v>3357</v>
      </c>
      <c r="J27" s="117" t="s">
        <v>3357</v>
      </c>
      <c r="K27" s="117" t="s">
        <v>3357</v>
      </c>
      <c r="L27" s="117" t="s">
        <v>3357</v>
      </c>
      <c r="M27" s="117" t="s">
        <v>3357</v>
      </c>
      <c r="N27" s="117" t="s">
        <v>3357</v>
      </c>
    </row>
    <row r="28" spans="1:14">
      <c r="A28" s="86" t="s">
        <v>115</v>
      </c>
      <c r="B28" s="117" t="s">
        <v>3357</v>
      </c>
      <c r="C28" s="117" t="s">
        <v>3357</v>
      </c>
      <c r="D28" s="117" t="s">
        <v>3357</v>
      </c>
      <c r="E28" s="117" t="s">
        <v>3357</v>
      </c>
      <c r="F28" s="117" t="s">
        <v>3357</v>
      </c>
      <c r="G28" s="117" t="s">
        <v>3357</v>
      </c>
      <c r="H28" s="117" t="s">
        <v>3357</v>
      </c>
      <c r="I28" s="117" t="s">
        <v>3357</v>
      </c>
      <c r="J28" s="117" t="s">
        <v>3357</v>
      </c>
      <c r="K28" s="117" t="s">
        <v>3357</v>
      </c>
      <c r="L28" s="117" t="s">
        <v>3357</v>
      </c>
      <c r="M28" s="117" t="s">
        <v>3357</v>
      </c>
      <c r="N28" s="117" t="s">
        <v>3357</v>
      </c>
    </row>
    <row r="29" spans="1:14">
      <c r="A29" s="86" t="s">
        <v>196</v>
      </c>
      <c r="B29" s="117" t="s">
        <v>3357</v>
      </c>
      <c r="C29" s="117" t="s">
        <v>3357</v>
      </c>
      <c r="D29" s="117" t="s">
        <v>3357</v>
      </c>
      <c r="E29" s="117" t="s">
        <v>3357</v>
      </c>
      <c r="F29" s="117" t="s">
        <v>3357</v>
      </c>
      <c r="G29" s="117" t="s">
        <v>3357</v>
      </c>
      <c r="H29" s="117" t="s">
        <v>3357</v>
      </c>
      <c r="I29" s="117" t="s">
        <v>3357</v>
      </c>
      <c r="J29" s="117" t="s">
        <v>3357</v>
      </c>
      <c r="K29" s="117" t="s">
        <v>3357</v>
      </c>
      <c r="L29" s="117" t="s">
        <v>3357</v>
      </c>
      <c r="M29" s="117" t="s">
        <v>3357</v>
      </c>
      <c r="N29" s="117" t="s">
        <v>3357</v>
      </c>
    </row>
    <row r="30" spans="1:14">
      <c r="A30" s="86" t="s">
        <v>204</v>
      </c>
      <c r="B30" s="117" t="s">
        <v>3357</v>
      </c>
      <c r="C30" s="117" t="s">
        <v>3357</v>
      </c>
      <c r="D30" s="117" t="s">
        <v>3357</v>
      </c>
      <c r="E30" s="117" t="s">
        <v>3357</v>
      </c>
      <c r="F30" s="117" t="s">
        <v>3357</v>
      </c>
      <c r="G30" s="117" t="s">
        <v>3357</v>
      </c>
      <c r="H30" s="117" t="s">
        <v>3357</v>
      </c>
      <c r="I30" s="117" t="s">
        <v>3357</v>
      </c>
      <c r="J30" s="117" t="s">
        <v>3357</v>
      </c>
      <c r="K30" s="117" t="s">
        <v>3357</v>
      </c>
      <c r="L30" s="117" t="s">
        <v>3357</v>
      </c>
      <c r="M30" s="117" t="s">
        <v>3357</v>
      </c>
      <c r="N30" s="117" t="s">
        <v>3357</v>
      </c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1:14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1:14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</row>
    <row r="112" spans="1:14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</row>
    <row r="113" spans="1:14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1:14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</row>
    <row r="115" spans="1:14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1:14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</row>
    <row r="117" spans="1:14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</row>
    <row r="118" spans="1:14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</row>
    <row r="119" spans="1:14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</row>
    <row r="120" spans="1:14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</row>
    <row r="121" spans="1:14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</row>
    <row r="122" spans="1:14" hidden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</row>
    <row r="123" spans="1:14" hidden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B127" s="1"/>
      <c r="C127" s="1"/>
      <c r="D127" s="1"/>
    </row>
    <row r="128" spans="1:1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4" type="noConversion"/>
  <dataValidations count="1">
    <dataValidation allowBlank="1" showInputMessage="1" showErrorMessage="1" sqref="A1:A35 A37:A1048576 B5:B1048576 C1:AY1048576 BA1:XFD1048576 AZ1:AZ9999 AZ10001:AZ1048576" xr:uid="{00000000-0002-0000-07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28515625" style="2" bestFit="1" customWidth="1"/>
    <col min="2" max="2" width="59.285156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148</v>
      </c>
      <c r="B1" s="36" t="s" vm="1">
        <v>221</v>
      </c>
    </row>
    <row r="2" spans="1:11">
      <c r="A2" s="36" t="s">
        <v>147</v>
      </c>
      <c r="B2" s="36" t="s">
        <v>222</v>
      </c>
    </row>
    <row r="3" spans="1:11">
      <c r="A3" s="36" t="s">
        <v>149</v>
      </c>
      <c r="B3" s="36" t="s">
        <v>223</v>
      </c>
    </row>
    <row r="4" spans="1:11">
      <c r="A4" s="36" t="s">
        <v>150</v>
      </c>
      <c r="B4" s="36">
        <v>9453</v>
      </c>
    </row>
    <row r="5" spans="1:11" ht="18.75">
      <c r="A5" s="148" t="s">
        <v>97</v>
      </c>
      <c r="B5" s="149"/>
      <c r="C5" s="149"/>
      <c r="D5" s="149"/>
      <c r="E5" s="149"/>
      <c r="F5" s="149"/>
      <c r="G5" s="149"/>
      <c r="H5" s="149"/>
      <c r="I5" s="149"/>
      <c r="J5" s="149"/>
      <c r="K5" s="150"/>
    </row>
    <row r="6" spans="1:11" s="3" customFormat="1">
      <c r="A6" s="17" t="s">
        <v>119</v>
      </c>
      <c r="B6" s="25" t="s">
        <v>48</v>
      </c>
      <c r="C6" s="25" t="s">
        <v>122</v>
      </c>
      <c r="D6" s="25" t="s">
        <v>70</v>
      </c>
      <c r="E6" s="25" t="s">
        <v>106</v>
      </c>
      <c r="F6" s="25" t="s">
        <v>198</v>
      </c>
      <c r="G6" s="25" t="s">
        <v>197</v>
      </c>
      <c r="H6" s="25" t="s">
        <v>66</v>
      </c>
      <c r="I6" s="25" t="s">
        <v>63</v>
      </c>
      <c r="J6" s="25" t="s">
        <v>151</v>
      </c>
      <c r="K6" s="52" t="s">
        <v>153</v>
      </c>
    </row>
    <row r="7" spans="1:11" s="3" customFormat="1">
      <c r="A7" s="112" t="s">
        <v>3357</v>
      </c>
      <c r="B7" s="113" t="s">
        <v>3357</v>
      </c>
      <c r="C7" s="113" t="s">
        <v>3357</v>
      </c>
      <c r="D7" s="113" t="s">
        <v>3357</v>
      </c>
      <c r="E7" s="113" t="s">
        <v>3357</v>
      </c>
      <c r="F7" s="12" t="s">
        <v>205</v>
      </c>
      <c r="G7" s="113" t="s">
        <v>3357</v>
      </c>
      <c r="H7" s="12" t="s">
        <v>201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14" t="s">
        <v>3357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54" t="s">
        <v>52</v>
      </c>
      <c r="B9" s="117" t="s">
        <v>3357</v>
      </c>
      <c r="C9" s="117" t="s">
        <v>3357</v>
      </c>
      <c r="D9" s="117" t="s">
        <v>3357</v>
      </c>
      <c r="E9" s="117" t="s">
        <v>3357</v>
      </c>
      <c r="F9" s="117" t="s">
        <v>3357</v>
      </c>
      <c r="G9" s="117" t="s">
        <v>3357</v>
      </c>
      <c r="H9" s="72">
        <v>17.6302044</v>
      </c>
      <c r="I9" s="117" t="s">
        <v>3357</v>
      </c>
      <c r="J9" s="73">
        <f>IFERROR(H9/$H$9,0)</f>
        <v>1</v>
      </c>
      <c r="K9" s="73">
        <f>H9/'סכום נכסי הקרן'!$C$41</f>
        <v>1.9024308857703372E-5</v>
      </c>
    </row>
    <row r="10" spans="1:11" s="4" customFormat="1" ht="20.25">
      <c r="A10" s="88" t="s">
        <v>27</v>
      </c>
      <c r="B10" s="117" t="s">
        <v>3357</v>
      </c>
      <c r="C10" s="117" t="s">
        <v>3357</v>
      </c>
      <c r="D10" s="117" t="s">
        <v>3357</v>
      </c>
      <c r="E10" s="117" t="s">
        <v>3357</v>
      </c>
      <c r="F10" s="117" t="s">
        <v>3357</v>
      </c>
      <c r="G10" s="117" t="s">
        <v>3357</v>
      </c>
      <c r="H10" s="72">
        <v>17.23469995</v>
      </c>
      <c r="I10" s="117" t="s">
        <v>3357</v>
      </c>
      <c r="J10" s="73">
        <f t="shared" ref="J10:J20" si="0">IFERROR(H10/$H$9,0)</f>
        <v>0.9775666554382092</v>
      </c>
      <c r="K10" s="73">
        <f>H10/'סכום נכסי הקרן'!$C$41</f>
        <v>1.8597529982048585E-5</v>
      </c>
    </row>
    <row r="11" spans="1:11">
      <c r="A11" s="68" t="s">
        <v>1814</v>
      </c>
      <c r="B11" s="116" t="s">
        <v>3357</v>
      </c>
      <c r="C11" s="116" t="s">
        <v>3357</v>
      </c>
      <c r="D11" s="116" t="s">
        <v>3357</v>
      </c>
      <c r="E11" s="116" t="s">
        <v>3357</v>
      </c>
      <c r="F11" s="116" t="s">
        <v>3357</v>
      </c>
      <c r="G11" s="116" t="s">
        <v>3357</v>
      </c>
      <c r="H11" s="66">
        <v>17.23469995</v>
      </c>
      <c r="I11" s="116" t="s">
        <v>3357</v>
      </c>
      <c r="J11" s="67">
        <f t="shared" si="0"/>
        <v>0.9775666554382092</v>
      </c>
      <c r="K11" s="67">
        <f>H11/'סכום נכסי הקרן'!$C$41</f>
        <v>1.8597529982048585E-5</v>
      </c>
    </row>
    <row r="12" spans="1:11">
      <c r="A12" s="69" t="s">
        <v>1815</v>
      </c>
      <c r="B12" s="54" t="s">
        <v>1816</v>
      </c>
      <c r="C12" s="70" t="s">
        <v>123</v>
      </c>
      <c r="D12" s="70" t="s">
        <v>1392</v>
      </c>
      <c r="E12" s="70" t="s">
        <v>135</v>
      </c>
      <c r="F12" s="72">
        <v>2483.6645400000002</v>
      </c>
      <c r="G12" s="80">
        <v>90</v>
      </c>
      <c r="H12" s="72">
        <v>2.2352980859999998</v>
      </c>
      <c r="I12" s="73">
        <v>7.5262561818181827E-4</v>
      </c>
      <c r="J12" s="73">
        <f t="shared" si="0"/>
        <v>0.1267879847155941</v>
      </c>
      <c r="K12" s="73">
        <f>H12/'סכום נכסי הקרן'!$C$41</f>
        <v>2.4120537806752367E-6</v>
      </c>
    </row>
    <row r="13" spans="1:11">
      <c r="A13" s="69" t="s">
        <v>1817</v>
      </c>
      <c r="B13" s="54" t="s">
        <v>1818</v>
      </c>
      <c r="C13" s="70" t="s">
        <v>123</v>
      </c>
      <c r="D13" s="70" t="s">
        <v>333</v>
      </c>
      <c r="E13" s="70" t="s">
        <v>135</v>
      </c>
      <c r="F13" s="72">
        <v>54871.934309000004</v>
      </c>
      <c r="G13" s="80">
        <v>17.3</v>
      </c>
      <c r="H13" s="72">
        <v>9.4928446349999991</v>
      </c>
      <c r="I13" s="73">
        <v>6.2839261425932567E-4</v>
      </c>
      <c r="J13" s="73">
        <f t="shared" si="0"/>
        <v>0.53844212010383719</v>
      </c>
      <c r="K13" s="73">
        <f>H13/'סכום נכסי הקרן'!$C$41</f>
        <v>1.0243489194852014E-5</v>
      </c>
    </row>
    <row r="14" spans="1:11">
      <c r="A14" s="69" t="s">
        <v>1819</v>
      </c>
      <c r="B14" s="54" t="s">
        <v>1820</v>
      </c>
      <c r="C14" s="70" t="s">
        <v>123</v>
      </c>
      <c r="D14" s="70" t="s">
        <v>160</v>
      </c>
      <c r="E14" s="70" t="s">
        <v>135</v>
      </c>
      <c r="F14" s="72">
        <v>14735.17395</v>
      </c>
      <c r="G14" s="80">
        <v>12.9</v>
      </c>
      <c r="H14" s="72">
        <v>1.9008374400000001</v>
      </c>
      <c r="I14" s="73">
        <v>9.8264968242150834E-4</v>
      </c>
      <c r="J14" s="73">
        <f t="shared" si="0"/>
        <v>0.10781709598330012</v>
      </c>
      <c r="K14" s="73">
        <f>H14/'סכום נכסי הקרן'!$C$41</f>
        <v>2.0511457341269514E-6</v>
      </c>
    </row>
    <row r="15" spans="1:11">
      <c r="A15" s="69" t="s">
        <v>1821</v>
      </c>
      <c r="B15" s="54" t="s">
        <v>1822</v>
      </c>
      <c r="C15" s="70" t="s">
        <v>123</v>
      </c>
      <c r="D15" s="70" t="s">
        <v>333</v>
      </c>
      <c r="E15" s="70" t="s">
        <v>135</v>
      </c>
      <c r="F15" s="72">
        <v>10667.809982999999</v>
      </c>
      <c r="G15" s="80">
        <v>33.799999999999997</v>
      </c>
      <c r="H15" s="72">
        <v>3.6057197890000006</v>
      </c>
      <c r="I15" s="73">
        <v>6.4841698057321981E-4</v>
      </c>
      <c r="J15" s="73">
        <f t="shared" si="0"/>
        <v>0.20451945463547777</v>
      </c>
      <c r="K15" s="73">
        <f>H15/'סכום נכסי הקרן'!$C$41</f>
        <v>3.8908412723943826E-6</v>
      </c>
    </row>
    <row r="16" spans="1:11">
      <c r="A16" s="118" t="s">
        <v>3357</v>
      </c>
      <c r="B16" s="117" t="s">
        <v>3357</v>
      </c>
      <c r="C16" s="117" t="s">
        <v>3357</v>
      </c>
      <c r="D16" s="117" t="s">
        <v>3357</v>
      </c>
      <c r="E16" s="117" t="s">
        <v>3357</v>
      </c>
      <c r="F16" s="117" t="s">
        <v>3357</v>
      </c>
      <c r="G16" s="117" t="s">
        <v>3357</v>
      </c>
      <c r="H16" s="117" t="s">
        <v>3357</v>
      </c>
      <c r="I16" s="117" t="s">
        <v>3357</v>
      </c>
      <c r="J16" s="117" t="s">
        <v>3357</v>
      </c>
      <c r="K16" s="117" t="s">
        <v>3357</v>
      </c>
    </row>
    <row r="17" spans="1:11">
      <c r="A17" s="88" t="s">
        <v>43</v>
      </c>
      <c r="B17" s="117" t="s">
        <v>3357</v>
      </c>
      <c r="C17" s="117" t="s">
        <v>3357</v>
      </c>
      <c r="D17" s="117" t="s">
        <v>3357</v>
      </c>
      <c r="E17" s="117" t="s">
        <v>3357</v>
      </c>
      <c r="F17" s="117" t="s">
        <v>3357</v>
      </c>
      <c r="G17" s="117" t="s">
        <v>3357</v>
      </c>
      <c r="H17" s="72">
        <v>0.39550445000000001</v>
      </c>
      <c r="I17" s="117" t="s">
        <v>3357</v>
      </c>
      <c r="J17" s="73">
        <f t="shared" si="0"/>
        <v>2.2433344561790788E-2</v>
      </c>
      <c r="K17" s="73">
        <f>H17/'סכום נכסי הקרן'!$C$41</f>
        <v>4.2677887565478824E-7</v>
      </c>
    </row>
    <row r="18" spans="1:11">
      <c r="A18" s="68" t="s">
        <v>1823</v>
      </c>
      <c r="B18" s="116" t="s">
        <v>3357</v>
      </c>
      <c r="C18" s="116" t="s">
        <v>3357</v>
      </c>
      <c r="D18" s="116" t="s">
        <v>3357</v>
      </c>
      <c r="E18" s="116" t="s">
        <v>3357</v>
      </c>
      <c r="F18" s="116" t="s">
        <v>3357</v>
      </c>
      <c r="G18" s="116" t="s">
        <v>3357</v>
      </c>
      <c r="H18" s="66">
        <v>0.39550445000000001</v>
      </c>
      <c r="I18" s="116" t="s">
        <v>3357</v>
      </c>
      <c r="J18" s="67">
        <f t="shared" si="0"/>
        <v>2.2433344561790788E-2</v>
      </c>
      <c r="K18" s="67">
        <f>H18/'סכום נכסי הקרן'!$C$41</f>
        <v>4.2677887565478824E-7</v>
      </c>
    </row>
    <row r="19" spans="1:11">
      <c r="A19" s="69" t="s">
        <v>1824</v>
      </c>
      <c r="B19" s="54" t="s">
        <v>1825</v>
      </c>
      <c r="C19" s="70" t="s">
        <v>1502</v>
      </c>
      <c r="D19" s="70" t="s">
        <v>3115</v>
      </c>
      <c r="E19" s="70" t="s">
        <v>134</v>
      </c>
      <c r="F19" s="72">
        <v>2224.1772000000001</v>
      </c>
      <c r="G19" s="80">
        <v>4.1100000000000003</v>
      </c>
      <c r="H19" s="72">
        <v>0.33155742800000004</v>
      </c>
      <c r="I19" s="73">
        <v>6.6592131736526949E-5</v>
      </c>
      <c r="J19" s="73">
        <f t="shared" si="0"/>
        <v>1.8806215769114964E-2</v>
      </c>
      <c r="K19" s="73">
        <f>H19/'סכום נכסי הקרן'!$C$41</f>
        <v>3.5777525723625466E-7</v>
      </c>
    </row>
    <row r="20" spans="1:11">
      <c r="A20" s="69" t="s">
        <v>1826</v>
      </c>
      <c r="B20" s="54" t="s">
        <v>1827</v>
      </c>
      <c r="C20" s="70" t="s">
        <v>1527</v>
      </c>
      <c r="D20" s="70" t="s">
        <v>962</v>
      </c>
      <c r="E20" s="70" t="s">
        <v>134</v>
      </c>
      <c r="F20" s="72">
        <v>587.69434200000001</v>
      </c>
      <c r="G20" s="80">
        <v>3</v>
      </c>
      <c r="H20" s="72">
        <v>6.3947021999999992E-2</v>
      </c>
      <c r="I20" s="73">
        <v>2.3229025375494072E-5</v>
      </c>
      <c r="J20" s="73">
        <f t="shared" si="0"/>
        <v>3.6271287926758237E-3</v>
      </c>
      <c r="K20" s="73">
        <f>H20/'סכום נכסי הקרן'!$C$41</f>
        <v>6.9003618418533608E-8</v>
      </c>
    </row>
    <row r="21" spans="1:11">
      <c r="A21" s="118" t="s">
        <v>3357</v>
      </c>
      <c r="B21" s="117" t="s">
        <v>3357</v>
      </c>
      <c r="C21" s="117" t="s">
        <v>3357</v>
      </c>
      <c r="D21" s="117" t="s">
        <v>3357</v>
      </c>
      <c r="E21" s="117" t="s">
        <v>3357</v>
      </c>
      <c r="F21" s="117" t="s">
        <v>3357</v>
      </c>
      <c r="G21" s="117" t="s">
        <v>3357</v>
      </c>
      <c r="H21" s="117" t="s">
        <v>3357</v>
      </c>
      <c r="I21" s="117" t="s">
        <v>3357</v>
      </c>
      <c r="J21" s="117" t="s">
        <v>3357</v>
      </c>
      <c r="K21" s="117" t="s">
        <v>3357</v>
      </c>
    </row>
    <row r="22" spans="1:11">
      <c r="A22" s="117" t="s">
        <v>3357</v>
      </c>
      <c r="B22" s="117" t="s">
        <v>3357</v>
      </c>
      <c r="C22" s="117" t="s">
        <v>3357</v>
      </c>
      <c r="D22" s="117" t="s">
        <v>3357</v>
      </c>
      <c r="E22" s="117" t="s">
        <v>3357</v>
      </c>
      <c r="F22" s="117" t="s">
        <v>3357</v>
      </c>
      <c r="G22" s="117" t="s">
        <v>3357</v>
      </c>
      <c r="H22" s="117" t="s">
        <v>3357</v>
      </c>
      <c r="I22" s="117" t="s">
        <v>3357</v>
      </c>
      <c r="J22" s="117" t="s">
        <v>3357</v>
      </c>
      <c r="K22" s="117" t="s">
        <v>3357</v>
      </c>
    </row>
    <row r="23" spans="1:11">
      <c r="A23" s="117" t="s">
        <v>3357</v>
      </c>
      <c r="B23" s="117" t="s">
        <v>3357</v>
      </c>
      <c r="C23" s="117" t="s">
        <v>3357</v>
      </c>
      <c r="D23" s="117" t="s">
        <v>3357</v>
      </c>
      <c r="E23" s="117" t="s">
        <v>3357</v>
      </c>
      <c r="F23" s="117" t="s">
        <v>3357</v>
      </c>
      <c r="G23" s="117" t="s">
        <v>3357</v>
      </c>
      <c r="H23" s="117" t="s">
        <v>3357</v>
      </c>
      <c r="I23" s="117" t="s">
        <v>3357</v>
      </c>
      <c r="J23" s="117" t="s">
        <v>3357</v>
      </c>
      <c r="K23" s="117" t="s">
        <v>3357</v>
      </c>
    </row>
    <row r="24" spans="1:11">
      <c r="A24" s="86" t="s">
        <v>213</v>
      </c>
      <c r="B24" s="117" t="s">
        <v>3357</v>
      </c>
      <c r="C24" s="117" t="s">
        <v>3357</v>
      </c>
      <c r="D24" s="117" t="s">
        <v>3357</v>
      </c>
      <c r="E24" s="117" t="s">
        <v>3357</v>
      </c>
      <c r="F24" s="117" t="s">
        <v>3357</v>
      </c>
      <c r="G24" s="117" t="s">
        <v>3357</v>
      </c>
      <c r="H24" s="117" t="s">
        <v>3357</v>
      </c>
      <c r="I24" s="117" t="s">
        <v>3357</v>
      </c>
      <c r="J24" s="117" t="s">
        <v>3357</v>
      </c>
      <c r="K24" s="117" t="s">
        <v>3357</v>
      </c>
    </row>
    <row r="25" spans="1:11">
      <c r="A25" s="86" t="s">
        <v>115</v>
      </c>
      <c r="B25" s="117" t="s">
        <v>3357</v>
      </c>
      <c r="C25" s="117" t="s">
        <v>3357</v>
      </c>
      <c r="D25" s="117" t="s">
        <v>3357</v>
      </c>
      <c r="E25" s="117" t="s">
        <v>3357</v>
      </c>
      <c r="F25" s="117" t="s">
        <v>3357</v>
      </c>
      <c r="G25" s="117" t="s">
        <v>3357</v>
      </c>
      <c r="H25" s="117" t="s">
        <v>3357</v>
      </c>
      <c r="I25" s="117" t="s">
        <v>3357</v>
      </c>
      <c r="J25" s="117" t="s">
        <v>3357</v>
      </c>
      <c r="K25" s="117" t="s">
        <v>3357</v>
      </c>
    </row>
    <row r="26" spans="1:11">
      <c r="A26" s="86" t="s">
        <v>196</v>
      </c>
      <c r="B26" s="117" t="s">
        <v>3357</v>
      </c>
      <c r="C26" s="117" t="s">
        <v>3357</v>
      </c>
      <c r="D26" s="117" t="s">
        <v>3357</v>
      </c>
      <c r="E26" s="117" t="s">
        <v>3357</v>
      </c>
      <c r="F26" s="117" t="s">
        <v>3357</v>
      </c>
      <c r="G26" s="117" t="s">
        <v>3357</v>
      </c>
      <c r="H26" s="117" t="s">
        <v>3357</v>
      </c>
      <c r="I26" s="117" t="s">
        <v>3357</v>
      </c>
      <c r="J26" s="117" t="s">
        <v>3357</v>
      </c>
      <c r="K26" s="117" t="s">
        <v>3357</v>
      </c>
    </row>
    <row r="27" spans="1:11">
      <c r="A27" s="86" t="s">
        <v>204</v>
      </c>
      <c r="B27" s="117" t="s">
        <v>3357</v>
      </c>
      <c r="C27" s="117" t="s">
        <v>3357</v>
      </c>
      <c r="D27" s="117" t="s">
        <v>3357</v>
      </c>
      <c r="E27" s="117" t="s">
        <v>3357</v>
      </c>
      <c r="F27" s="117" t="s">
        <v>3357</v>
      </c>
      <c r="G27" s="117" t="s">
        <v>3357</v>
      </c>
      <c r="H27" s="117" t="s">
        <v>3357</v>
      </c>
      <c r="I27" s="117" t="s">
        <v>3357</v>
      </c>
      <c r="J27" s="117" t="s">
        <v>3357</v>
      </c>
      <c r="K27" s="117" t="s">
        <v>3357</v>
      </c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1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</row>
    <row r="121" spans="1:11" hidden="1">
      <c r="C121" s="1"/>
      <c r="D121" s="1"/>
    </row>
    <row r="122" spans="1:11" hidden="1">
      <c r="C122" s="1"/>
      <c r="D122" s="1"/>
    </row>
    <row r="123" spans="1:11" hidden="1">
      <c r="C123" s="1"/>
      <c r="D123" s="1"/>
    </row>
    <row r="124" spans="1:11" hidden="1">
      <c r="C124" s="1"/>
      <c r="D124" s="1"/>
    </row>
    <row r="125" spans="1:11" hidden="1">
      <c r="C125" s="1"/>
      <c r="D125" s="1"/>
    </row>
    <row r="126" spans="1:11" hidden="1">
      <c r="C126" s="1"/>
      <c r="D126" s="1"/>
    </row>
    <row r="127" spans="1:11" hidden="1">
      <c r="C127" s="1"/>
      <c r="D127" s="1"/>
    </row>
    <row r="128" spans="1:11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A1:A17 A19:A1048576 B5:B1048576 C1:AY1048576 BA1:XFD1048576 AZ1:AZ9999 AZ10001:AZ1048576" xr:uid="{00000000-0002-0000-08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7109375" style="2" bestFit="1" customWidth="1"/>
    <col min="2" max="2" width="59.285156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148</v>
      </c>
      <c r="B1" s="36" t="s" vm="1">
        <v>221</v>
      </c>
    </row>
    <row r="2" spans="1:12">
      <c r="A2" s="36" t="s">
        <v>147</v>
      </c>
      <c r="B2" s="36" t="s">
        <v>222</v>
      </c>
    </row>
    <row r="3" spans="1:12">
      <c r="A3" s="36" t="s">
        <v>149</v>
      </c>
      <c r="B3" s="36" t="s">
        <v>223</v>
      </c>
    </row>
    <row r="4" spans="1:12">
      <c r="A4" s="36" t="s">
        <v>150</v>
      </c>
      <c r="B4" s="36">
        <v>9453</v>
      </c>
    </row>
    <row r="5" spans="1:12" ht="18.75">
      <c r="A5" s="145" t="s">
        <v>98</v>
      </c>
      <c r="B5" s="146"/>
      <c r="C5" s="146"/>
      <c r="D5" s="146"/>
      <c r="E5" s="146"/>
      <c r="F5" s="146"/>
      <c r="G5" s="146"/>
      <c r="H5" s="146"/>
      <c r="I5" s="146"/>
      <c r="J5" s="146"/>
      <c r="K5" s="147"/>
      <c r="L5" s="3"/>
    </row>
    <row r="6" spans="1:12" s="3" customFormat="1">
      <c r="A6" s="37" t="s">
        <v>119</v>
      </c>
      <c r="B6" s="38" t="s">
        <v>48</v>
      </c>
      <c r="C6" s="38" t="s">
        <v>122</v>
      </c>
      <c r="D6" s="38" t="s">
        <v>70</v>
      </c>
      <c r="E6" s="38" t="s">
        <v>106</v>
      </c>
      <c r="F6" s="38" t="s">
        <v>198</v>
      </c>
      <c r="G6" s="38" t="s">
        <v>197</v>
      </c>
      <c r="H6" s="38" t="s">
        <v>66</v>
      </c>
      <c r="I6" s="38" t="s">
        <v>63</v>
      </c>
      <c r="J6" s="38" t="s">
        <v>151</v>
      </c>
      <c r="K6" s="40" t="s">
        <v>153</v>
      </c>
    </row>
    <row r="7" spans="1:12" s="3" customFormat="1">
      <c r="A7" s="112" t="s">
        <v>3357</v>
      </c>
      <c r="B7" s="130" t="s">
        <v>3357</v>
      </c>
      <c r="C7" s="130" t="s">
        <v>3357</v>
      </c>
      <c r="D7" s="130" t="s">
        <v>3357</v>
      </c>
      <c r="E7" s="130" t="s">
        <v>3357</v>
      </c>
      <c r="F7" s="12" t="s">
        <v>205</v>
      </c>
      <c r="G7" s="113" t="s">
        <v>3357</v>
      </c>
      <c r="H7" s="12" t="s">
        <v>201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14" t="s">
        <v>3357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64" t="s">
        <v>54</v>
      </c>
      <c r="B9" s="116" t="s">
        <v>3357</v>
      </c>
      <c r="C9" s="116" t="s">
        <v>3357</v>
      </c>
      <c r="D9" s="116" t="s">
        <v>3357</v>
      </c>
      <c r="E9" s="116" t="s">
        <v>3357</v>
      </c>
      <c r="F9" s="116" t="s">
        <v>3357</v>
      </c>
      <c r="G9" s="116" t="s">
        <v>3357</v>
      </c>
      <c r="H9" s="66">
        <v>453.66094553800002</v>
      </c>
      <c r="I9" s="116" t="s">
        <v>3357</v>
      </c>
      <c r="J9" s="67">
        <f>IFERROR(H9/$H$9,0)</f>
        <v>1</v>
      </c>
      <c r="K9" s="67">
        <f>H9/'סכום נכסי הקרן'!$C$41</f>
        <v>4.8953408303040776E-4</v>
      </c>
    </row>
    <row r="10" spans="1:12">
      <c r="A10" s="88" t="s">
        <v>190</v>
      </c>
      <c r="B10" s="117" t="s">
        <v>3357</v>
      </c>
      <c r="C10" s="117" t="s">
        <v>3357</v>
      </c>
      <c r="D10" s="117" t="s">
        <v>3357</v>
      </c>
      <c r="E10" s="117" t="s">
        <v>3357</v>
      </c>
      <c r="F10" s="117" t="s">
        <v>3357</v>
      </c>
      <c r="G10" s="117" t="s">
        <v>3357</v>
      </c>
      <c r="H10" s="72">
        <v>220.85189925100002</v>
      </c>
      <c r="I10" s="117" t="s">
        <v>3357</v>
      </c>
      <c r="J10" s="73">
        <f t="shared" ref="J10:J18" si="0">IFERROR(H10/$H$9,0)</f>
        <v>0.48682149394431573</v>
      </c>
      <c r="K10" s="73">
        <f>H10/'סכום נכסי הקרן'!$C$41</f>
        <v>2.3831571363752381E-4</v>
      </c>
    </row>
    <row r="11" spans="1:12">
      <c r="A11" s="68" t="s">
        <v>182</v>
      </c>
      <c r="B11" s="116" t="s">
        <v>3357</v>
      </c>
      <c r="C11" s="116" t="s">
        <v>3357</v>
      </c>
      <c r="D11" s="116" t="s">
        <v>3357</v>
      </c>
      <c r="E11" s="116" t="s">
        <v>3357</v>
      </c>
      <c r="F11" s="116" t="s">
        <v>3357</v>
      </c>
      <c r="G11" s="116" t="s">
        <v>3357</v>
      </c>
      <c r="H11" s="66">
        <v>220.85189925100002</v>
      </c>
      <c r="I11" s="116" t="s">
        <v>3357</v>
      </c>
      <c r="J11" s="67">
        <f t="shared" si="0"/>
        <v>0.48682149394431573</v>
      </c>
      <c r="K11" s="67">
        <f>H11/'סכום נכסי הקרן'!$C$41</f>
        <v>2.3831571363752381E-4</v>
      </c>
    </row>
    <row r="12" spans="1:12">
      <c r="A12" s="69" t="s">
        <v>1828</v>
      </c>
      <c r="B12" s="54" t="s">
        <v>1829</v>
      </c>
      <c r="C12" s="70" t="s">
        <v>123</v>
      </c>
      <c r="D12" s="70" t="s">
        <v>1836</v>
      </c>
      <c r="E12" s="70" t="s">
        <v>135</v>
      </c>
      <c r="F12" s="72">
        <v>8.0626420000000003</v>
      </c>
      <c r="G12" s="80">
        <v>2988900</v>
      </c>
      <c r="H12" s="72">
        <v>240.984317199</v>
      </c>
      <c r="I12" s="117" t="s">
        <v>3357</v>
      </c>
      <c r="J12" s="73">
        <f t="shared" si="0"/>
        <v>0.53119916882687546</v>
      </c>
      <c r="K12" s="73">
        <f>H12/'סכום נכסי הקרן'!$C$41</f>
        <v>2.6004009801817925E-4</v>
      </c>
    </row>
    <row r="13" spans="1:12">
      <c r="A13" s="69" t="s">
        <v>1830</v>
      </c>
      <c r="B13" s="54" t="s">
        <v>1831</v>
      </c>
      <c r="C13" s="70" t="s">
        <v>123</v>
      </c>
      <c r="D13" s="70" t="s">
        <v>1836</v>
      </c>
      <c r="E13" s="70" t="s">
        <v>135</v>
      </c>
      <c r="F13" s="72">
        <v>-8.0626420000000003</v>
      </c>
      <c r="G13" s="80">
        <v>249700</v>
      </c>
      <c r="H13" s="72">
        <v>-20.132417947999997</v>
      </c>
      <c r="I13" s="117" t="s">
        <v>3357</v>
      </c>
      <c r="J13" s="73">
        <f t="shared" si="0"/>
        <v>-4.4377674882559719E-2</v>
      </c>
      <c r="K13" s="73">
        <f>H13/'סכום נכסי הקרן'!$C$41</f>
        <v>-2.1724384380655435E-5</v>
      </c>
    </row>
    <row r="14" spans="1:12">
      <c r="A14" s="118" t="s">
        <v>3357</v>
      </c>
      <c r="B14" s="117" t="s">
        <v>3357</v>
      </c>
      <c r="C14" s="117" t="s">
        <v>3357</v>
      </c>
      <c r="D14" s="117" t="s">
        <v>3357</v>
      </c>
      <c r="E14" s="117" t="s">
        <v>3357</v>
      </c>
      <c r="F14" s="117" t="s">
        <v>3357</v>
      </c>
      <c r="G14" s="117" t="s">
        <v>3357</v>
      </c>
      <c r="H14" s="117" t="s">
        <v>3357</v>
      </c>
      <c r="I14" s="117" t="s">
        <v>3357</v>
      </c>
      <c r="J14" s="117" t="s">
        <v>3357</v>
      </c>
      <c r="K14" s="117" t="s">
        <v>3357</v>
      </c>
    </row>
    <row r="15" spans="1:12">
      <c r="A15" s="88" t="s">
        <v>189</v>
      </c>
      <c r="B15" s="117" t="s">
        <v>3357</v>
      </c>
      <c r="C15" s="117" t="s">
        <v>3357</v>
      </c>
      <c r="D15" s="117" t="s">
        <v>3357</v>
      </c>
      <c r="E15" s="117" t="s">
        <v>3357</v>
      </c>
      <c r="F15" s="117" t="s">
        <v>3357</v>
      </c>
      <c r="G15" s="117" t="s">
        <v>3357</v>
      </c>
      <c r="H15" s="72">
        <v>232.809046287</v>
      </c>
      <c r="I15" s="117" t="s">
        <v>3357</v>
      </c>
      <c r="J15" s="73">
        <f t="shared" si="0"/>
        <v>0.51317850605568427</v>
      </c>
      <c r="K15" s="73">
        <f>H15/'סכום נכסי הקרן'!$C$41</f>
        <v>2.51218369392884E-4</v>
      </c>
    </row>
    <row r="16" spans="1:12">
      <c r="A16" s="68" t="s">
        <v>182</v>
      </c>
      <c r="B16" s="116" t="s">
        <v>3357</v>
      </c>
      <c r="C16" s="116" t="s">
        <v>3357</v>
      </c>
      <c r="D16" s="116" t="s">
        <v>3357</v>
      </c>
      <c r="E16" s="116" t="s">
        <v>3357</v>
      </c>
      <c r="F16" s="116" t="s">
        <v>3357</v>
      </c>
      <c r="G16" s="116" t="s">
        <v>3357</v>
      </c>
      <c r="H16" s="66">
        <v>232.809046287</v>
      </c>
      <c r="I16" s="116" t="s">
        <v>3357</v>
      </c>
      <c r="J16" s="67">
        <f t="shared" si="0"/>
        <v>0.51317850605568427</v>
      </c>
      <c r="K16" s="67">
        <f>H16/'סכום נכסי הקרן'!$C$41</f>
        <v>2.51218369392884E-4</v>
      </c>
    </row>
    <row r="17" spans="1:11">
      <c r="A17" s="69" t="s">
        <v>1832</v>
      </c>
      <c r="B17" s="54" t="s">
        <v>1832</v>
      </c>
      <c r="C17" s="70" t="s">
        <v>1502</v>
      </c>
      <c r="D17" s="70" t="s">
        <v>1836</v>
      </c>
      <c r="E17" s="70" t="s">
        <v>134</v>
      </c>
      <c r="F17" s="72">
        <v>252.96756999999997</v>
      </c>
      <c r="G17" s="80">
        <v>160</v>
      </c>
      <c r="H17" s="72">
        <v>146.80214022199999</v>
      </c>
      <c r="I17" s="117" t="s">
        <v>3357</v>
      </c>
      <c r="J17" s="73">
        <f t="shared" si="0"/>
        <v>0.32359439723846228</v>
      </c>
      <c r="K17" s="73">
        <f>H17/'סכום נכסי הקרן'!$C$41</f>
        <v>1.5841048652590818E-4</v>
      </c>
    </row>
    <row r="18" spans="1:11">
      <c r="A18" s="69" t="s">
        <v>1833</v>
      </c>
      <c r="B18" s="54" t="s">
        <v>1833</v>
      </c>
      <c r="C18" s="70" t="s">
        <v>1502</v>
      </c>
      <c r="D18" s="70" t="s">
        <v>1836</v>
      </c>
      <c r="E18" s="70" t="s">
        <v>134</v>
      </c>
      <c r="F18" s="72">
        <v>169.378286</v>
      </c>
      <c r="G18" s="80">
        <v>140</v>
      </c>
      <c r="H18" s="72">
        <v>86.00690606500001</v>
      </c>
      <c r="I18" s="117" t="s">
        <v>3357</v>
      </c>
      <c r="J18" s="73">
        <f t="shared" si="0"/>
        <v>0.18958410881722199</v>
      </c>
      <c r="K18" s="73">
        <f>H18/'סכום נכסי הקרן'!$C$41</f>
        <v>9.280788286697581E-5</v>
      </c>
    </row>
    <row r="19" spans="1:11">
      <c r="A19" s="118" t="s">
        <v>3357</v>
      </c>
      <c r="B19" s="117" t="s">
        <v>3357</v>
      </c>
      <c r="C19" s="117" t="s">
        <v>3357</v>
      </c>
      <c r="D19" s="117" t="s">
        <v>3357</v>
      </c>
      <c r="E19" s="117" t="s">
        <v>3357</v>
      </c>
      <c r="F19" s="117" t="s">
        <v>3357</v>
      </c>
      <c r="G19" s="117" t="s">
        <v>3357</v>
      </c>
      <c r="H19" s="117" t="s">
        <v>3357</v>
      </c>
      <c r="I19" s="117" t="s">
        <v>3357</v>
      </c>
      <c r="J19" s="117" t="s">
        <v>3357</v>
      </c>
      <c r="K19" s="117" t="s">
        <v>3357</v>
      </c>
    </row>
    <row r="20" spans="1:11">
      <c r="A20" s="117" t="s">
        <v>3357</v>
      </c>
      <c r="B20" s="117" t="s">
        <v>3357</v>
      </c>
      <c r="C20" s="117" t="s">
        <v>3357</v>
      </c>
      <c r="D20" s="117" t="s">
        <v>3357</v>
      </c>
      <c r="E20" s="117" t="s">
        <v>3357</v>
      </c>
      <c r="F20" s="117" t="s">
        <v>3357</v>
      </c>
      <c r="G20" s="117" t="s">
        <v>3357</v>
      </c>
      <c r="H20" s="117" t="s">
        <v>3357</v>
      </c>
      <c r="I20" s="117" t="s">
        <v>3357</v>
      </c>
      <c r="J20" s="117" t="s">
        <v>3357</v>
      </c>
      <c r="K20" s="117" t="s">
        <v>3357</v>
      </c>
    </row>
    <row r="21" spans="1:11">
      <c r="A21" s="117" t="s">
        <v>3357</v>
      </c>
      <c r="B21" s="117" t="s">
        <v>3357</v>
      </c>
      <c r="C21" s="117" t="s">
        <v>3357</v>
      </c>
      <c r="D21" s="117" t="s">
        <v>3357</v>
      </c>
      <c r="E21" s="117" t="s">
        <v>3357</v>
      </c>
      <c r="F21" s="117" t="s">
        <v>3357</v>
      </c>
      <c r="G21" s="117" t="s">
        <v>3357</v>
      </c>
      <c r="H21" s="117" t="s">
        <v>3357</v>
      </c>
      <c r="I21" s="117" t="s">
        <v>3357</v>
      </c>
      <c r="J21" s="117" t="s">
        <v>3357</v>
      </c>
      <c r="K21" s="117" t="s">
        <v>3357</v>
      </c>
    </row>
    <row r="22" spans="1:11">
      <c r="A22" s="86" t="s">
        <v>213</v>
      </c>
      <c r="B22" s="117" t="s">
        <v>3357</v>
      </c>
      <c r="C22" s="117" t="s">
        <v>3357</v>
      </c>
      <c r="D22" s="117" t="s">
        <v>3357</v>
      </c>
      <c r="E22" s="117" t="s">
        <v>3357</v>
      </c>
      <c r="F22" s="117" t="s">
        <v>3357</v>
      </c>
      <c r="G22" s="117" t="s">
        <v>3357</v>
      </c>
      <c r="H22" s="117" t="s">
        <v>3357</v>
      </c>
      <c r="I22" s="117" t="s">
        <v>3357</v>
      </c>
      <c r="J22" s="117" t="s">
        <v>3357</v>
      </c>
      <c r="K22" s="117" t="s">
        <v>3357</v>
      </c>
    </row>
    <row r="23" spans="1:11">
      <c r="A23" s="86" t="s">
        <v>115</v>
      </c>
      <c r="B23" s="117" t="s">
        <v>3357</v>
      </c>
      <c r="C23" s="117" t="s">
        <v>3357</v>
      </c>
      <c r="D23" s="117" t="s">
        <v>3357</v>
      </c>
      <c r="E23" s="117" t="s">
        <v>3357</v>
      </c>
      <c r="F23" s="117" t="s">
        <v>3357</v>
      </c>
      <c r="G23" s="117" t="s">
        <v>3357</v>
      </c>
      <c r="H23" s="117" t="s">
        <v>3357</v>
      </c>
      <c r="I23" s="117" t="s">
        <v>3357</v>
      </c>
      <c r="J23" s="117" t="s">
        <v>3357</v>
      </c>
      <c r="K23" s="117" t="s">
        <v>3357</v>
      </c>
    </row>
    <row r="24" spans="1:11">
      <c r="A24" s="86" t="s">
        <v>196</v>
      </c>
      <c r="B24" s="117" t="s">
        <v>3357</v>
      </c>
      <c r="C24" s="117" t="s">
        <v>3357</v>
      </c>
      <c r="D24" s="117" t="s">
        <v>3357</v>
      </c>
      <c r="E24" s="117" t="s">
        <v>3357</v>
      </c>
      <c r="F24" s="117" t="s">
        <v>3357</v>
      </c>
      <c r="G24" s="117" t="s">
        <v>3357</v>
      </c>
      <c r="H24" s="117" t="s">
        <v>3357</v>
      </c>
      <c r="I24" s="117" t="s">
        <v>3357</v>
      </c>
      <c r="J24" s="117" t="s">
        <v>3357</v>
      </c>
      <c r="K24" s="117" t="s">
        <v>3357</v>
      </c>
    </row>
    <row r="25" spans="1:11">
      <c r="A25" s="86" t="s">
        <v>204</v>
      </c>
      <c r="B25" s="117" t="s">
        <v>3357</v>
      </c>
      <c r="C25" s="117" t="s">
        <v>3357</v>
      </c>
      <c r="D25" s="117" t="s">
        <v>3357</v>
      </c>
      <c r="E25" s="117" t="s">
        <v>3357</v>
      </c>
      <c r="F25" s="117" t="s">
        <v>3357</v>
      </c>
      <c r="G25" s="117" t="s">
        <v>3357</v>
      </c>
      <c r="H25" s="117" t="s">
        <v>3357</v>
      </c>
      <c r="I25" s="117" t="s">
        <v>3357</v>
      </c>
      <c r="J25" s="117" t="s">
        <v>3357</v>
      </c>
      <c r="K25" s="117" t="s">
        <v>3357</v>
      </c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B119" s="1"/>
      <c r="C119" s="1"/>
      <c r="D119" s="1"/>
    </row>
    <row r="120" spans="1:11" hidden="1">
      <c r="B120" s="1"/>
      <c r="C120" s="1"/>
      <c r="D120" s="1"/>
    </row>
    <row r="121" spans="1:11" hidden="1">
      <c r="B121" s="1"/>
      <c r="C121" s="1"/>
      <c r="D121" s="1"/>
    </row>
    <row r="122" spans="1:11" hidden="1">
      <c r="B122" s="1"/>
      <c r="C122" s="1"/>
      <c r="D122" s="1"/>
    </row>
    <row r="123" spans="1:11" hidden="1">
      <c r="B123" s="1"/>
      <c r="C123" s="1"/>
      <c r="D123" s="1"/>
    </row>
    <row r="124" spans="1:11" hidden="1">
      <c r="B124" s="1"/>
      <c r="C124" s="1"/>
      <c r="D124" s="1"/>
    </row>
    <row r="125" spans="1:11" hidden="1">
      <c r="B125" s="1"/>
      <c r="C125" s="1"/>
      <c r="D125" s="1"/>
    </row>
    <row r="126" spans="1:11" hidden="1">
      <c r="B126" s="1"/>
      <c r="C126" s="1"/>
      <c r="D126" s="1"/>
    </row>
    <row r="127" spans="1:11" hidden="1">
      <c r="B127" s="1"/>
      <c r="C127" s="1"/>
      <c r="D127" s="1"/>
    </row>
    <row r="128" spans="1:11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9" style="2" bestFit="1" customWidth="1"/>
    <col min="2" max="2" width="59.28515625" style="2" bestFit="1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148</v>
      </c>
      <c r="B1" s="36" t="s" vm="1">
        <v>221</v>
      </c>
    </row>
    <row r="2" spans="1:10">
      <c r="A2" s="36" t="s">
        <v>147</v>
      </c>
      <c r="B2" s="36" t="s">
        <v>222</v>
      </c>
    </row>
    <row r="3" spans="1:10">
      <c r="A3" s="36" t="s">
        <v>149</v>
      </c>
      <c r="B3" s="36" t="s">
        <v>223</v>
      </c>
    </row>
    <row r="4" spans="1:10">
      <c r="A4" s="36" t="s">
        <v>150</v>
      </c>
      <c r="B4" s="36">
        <v>9453</v>
      </c>
    </row>
    <row r="5" spans="1:10" ht="18.75">
      <c r="A5" s="145" t="s">
        <v>99</v>
      </c>
      <c r="B5" s="146"/>
      <c r="C5" s="146"/>
      <c r="D5" s="146"/>
      <c r="E5" s="146"/>
      <c r="F5" s="146"/>
      <c r="G5" s="146"/>
      <c r="H5" s="146"/>
      <c r="I5" s="146"/>
      <c r="J5" s="147"/>
    </row>
    <row r="6" spans="1:10" s="3" customFormat="1">
      <c r="A6" s="37" t="s">
        <v>119</v>
      </c>
      <c r="B6" s="38" t="s">
        <v>48</v>
      </c>
      <c r="C6" s="38" t="s">
        <v>122</v>
      </c>
      <c r="D6" s="38" t="s">
        <v>70</v>
      </c>
      <c r="E6" s="38" t="s">
        <v>106</v>
      </c>
      <c r="F6" s="38" t="s">
        <v>198</v>
      </c>
      <c r="G6" s="38" t="s">
        <v>197</v>
      </c>
      <c r="H6" s="38" t="s">
        <v>66</v>
      </c>
      <c r="I6" s="38" t="s">
        <v>151</v>
      </c>
      <c r="J6" s="40" t="s">
        <v>153</v>
      </c>
    </row>
    <row r="7" spans="1:10" s="3" customFormat="1">
      <c r="A7" s="112" t="s">
        <v>3357</v>
      </c>
      <c r="B7" s="113" t="s">
        <v>3357</v>
      </c>
      <c r="C7" s="113" t="s">
        <v>3357</v>
      </c>
      <c r="D7" s="113" t="s">
        <v>3357</v>
      </c>
      <c r="E7" s="113" t="s">
        <v>3357</v>
      </c>
      <c r="F7" s="12" t="s">
        <v>205</v>
      </c>
      <c r="G7" s="113" t="s">
        <v>3357</v>
      </c>
      <c r="H7" s="12" t="s">
        <v>201</v>
      </c>
      <c r="I7" s="26" t="s">
        <v>19</v>
      </c>
      <c r="J7" s="27" t="s">
        <v>19</v>
      </c>
    </row>
    <row r="8" spans="1:10" s="4" customFormat="1" ht="20.25">
      <c r="A8" s="114" t="s">
        <v>3357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4" t="s">
        <v>53</v>
      </c>
      <c r="B9" s="117" t="s">
        <v>3357</v>
      </c>
      <c r="C9" s="117" t="s">
        <v>3357</v>
      </c>
      <c r="D9" s="117" t="s">
        <v>3357</v>
      </c>
      <c r="E9" s="117" t="s">
        <v>3357</v>
      </c>
      <c r="F9" s="117" t="s">
        <v>3357</v>
      </c>
      <c r="G9" s="117" t="s">
        <v>3357</v>
      </c>
      <c r="H9" s="72">
        <v>3511.6800841649997</v>
      </c>
      <c r="I9" s="73">
        <f>IFERROR(H9/$H$9,0)</f>
        <v>1</v>
      </c>
      <c r="J9" s="73">
        <f>H9/'סכום נכסי הקרן'!$C$41</f>
        <v>3.7893653989967769E-3</v>
      </c>
    </row>
    <row r="10" spans="1:10">
      <c r="A10" s="88" t="s">
        <v>192</v>
      </c>
      <c r="B10" s="117" t="s">
        <v>3357</v>
      </c>
      <c r="C10" s="117" t="s">
        <v>3357</v>
      </c>
      <c r="D10" s="117" t="s">
        <v>3357</v>
      </c>
      <c r="E10" s="117" t="s">
        <v>3357</v>
      </c>
      <c r="F10" s="117" t="s">
        <v>3357</v>
      </c>
      <c r="G10" s="117" t="s">
        <v>3357</v>
      </c>
      <c r="H10" s="72">
        <v>3511.6800841649997</v>
      </c>
      <c r="I10" s="73">
        <f t="shared" ref="I10:I16" si="0">IFERROR(H10/$H$9,0)</f>
        <v>1</v>
      </c>
      <c r="J10" s="73">
        <f>H10/'סכום נכסי הקרן'!$C$41</f>
        <v>3.7893653989967769E-3</v>
      </c>
    </row>
    <row r="11" spans="1:10">
      <c r="A11" s="74" t="s">
        <v>1834</v>
      </c>
      <c r="B11" s="54" t="s">
        <v>1835</v>
      </c>
      <c r="C11" s="70" t="s">
        <v>29</v>
      </c>
      <c r="D11" s="70" t="s">
        <v>1836</v>
      </c>
      <c r="E11" s="70" t="s">
        <v>136</v>
      </c>
      <c r="F11" s="72">
        <v>32.802194999999998</v>
      </c>
      <c r="G11" s="80">
        <v>454300</v>
      </c>
      <c r="H11" s="72">
        <v>91.404608101000008</v>
      </c>
      <c r="I11" s="73">
        <f t="shared" si="0"/>
        <v>2.602874006466737E-2</v>
      </c>
      <c r="J11" s="73">
        <f>H11/'סכום נכסי הקרן'!$C$41</f>
        <v>9.8632406980531659E-5</v>
      </c>
    </row>
    <row r="12" spans="1:10">
      <c r="A12" s="74" t="s">
        <v>1837</v>
      </c>
      <c r="B12" s="54" t="s">
        <v>1838</v>
      </c>
      <c r="C12" s="70" t="s">
        <v>29</v>
      </c>
      <c r="D12" s="70" t="s">
        <v>1836</v>
      </c>
      <c r="E12" s="70" t="s">
        <v>134</v>
      </c>
      <c r="F12" s="72">
        <v>20.013034000000001</v>
      </c>
      <c r="G12" s="80">
        <v>103370</v>
      </c>
      <c r="H12" s="72">
        <v>167.49789191100001</v>
      </c>
      <c r="I12" s="73">
        <f t="shared" si="0"/>
        <v>4.7697366473184108E-2</v>
      </c>
      <c r="J12" s="73">
        <f>H12/'סכום נכסי הקרן'!$C$41</f>
        <v>1.807427501367528E-4</v>
      </c>
    </row>
    <row r="13" spans="1:10">
      <c r="A13" s="74" t="s">
        <v>1839</v>
      </c>
      <c r="B13" s="54" t="s">
        <v>1840</v>
      </c>
      <c r="C13" s="70" t="s">
        <v>29</v>
      </c>
      <c r="D13" s="70" t="s">
        <v>1836</v>
      </c>
      <c r="E13" s="70" t="s">
        <v>134</v>
      </c>
      <c r="F13" s="72">
        <v>9.8195409999999992</v>
      </c>
      <c r="G13" s="80">
        <v>1702350</v>
      </c>
      <c r="H13" s="72">
        <v>419.17366119400003</v>
      </c>
      <c r="I13" s="73">
        <f t="shared" si="0"/>
        <v>0.11936556040060532</v>
      </c>
      <c r="J13" s="73">
        <f>H13/'סכום נכסי הקרן'!$C$41</f>
        <v>4.5231972441391364E-4</v>
      </c>
    </row>
    <row r="14" spans="1:10">
      <c r="A14" s="74" t="s">
        <v>1841</v>
      </c>
      <c r="B14" s="54" t="s">
        <v>1842</v>
      </c>
      <c r="C14" s="70" t="s">
        <v>29</v>
      </c>
      <c r="D14" s="70" t="s">
        <v>1836</v>
      </c>
      <c r="E14" s="70" t="s">
        <v>143</v>
      </c>
      <c r="F14" s="72">
        <v>2.9256250000000001</v>
      </c>
      <c r="G14" s="80">
        <v>3345000</v>
      </c>
      <c r="H14" s="72">
        <v>48.096332138000001</v>
      </c>
      <c r="I14" s="73">
        <f t="shared" si="0"/>
        <v>1.3696103000634311E-2</v>
      </c>
      <c r="J14" s="73">
        <f>H14/'סכום נכסי הקרן'!$C$41</f>
        <v>5.1899538811699589E-5</v>
      </c>
    </row>
    <row r="15" spans="1:10">
      <c r="A15" s="74" t="s">
        <v>1843</v>
      </c>
      <c r="B15" s="54" t="s">
        <v>1844</v>
      </c>
      <c r="C15" s="70" t="s">
        <v>29</v>
      </c>
      <c r="D15" s="70" t="s">
        <v>1836</v>
      </c>
      <c r="E15" s="70" t="s">
        <v>134</v>
      </c>
      <c r="F15" s="72">
        <v>97.702674999999999</v>
      </c>
      <c r="G15" s="80">
        <v>482000</v>
      </c>
      <c r="H15" s="72">
        <v>2308.5729150339998</v>
      </c>
      <c r="I15" s="73">
        <f t="shared" si="0"/>
        <v>0.65739841321078873</v>
      </c>
      <c r="J15" s="73">
        <f>H15/'סכום נכסי הקרן'!$C$41</f>
        <v>2.4911228003763482E-3</v>
      </c>
    </row>
    <row r="16" spans="1:10">
      <c r="A16" s="74" t="s">
        <v>1845</v>
      </c>
      <c r="B16" s="54" t="s">
        <v>1846</v>
      </c>
      <c r="C16" s="70" t="s">
        <v>29</v>
      </c>
      <c r="D16" s="70" t="s">
        <v>1836</v>
      </c>
      <c r="E16" s="70" t="s">
        <v>134</v>
      </c>
      <c r="F16" s="72">
        <v>25.428629000000001</v>
      </c>
      <c r="G16" s="80">
        <v>11801.5625</v>
      </c>
      <c r="H16" s="72">
        <v>476.934675787</v>
      </c>
      <c r="I16" s="73">
        <f t="shared" si="0"/>
        <v>0.1358138168501202</v>
      </c>
      <c r="J16" s="73">
        <f>H16/'סכום נכסי הקרן'!$C$41</f>
        <v>5.146481782775309E-4</v>
      </c>
    </row>
    <row r="17" spans="1:10">
      <c r="A17" s="118" t="s">
        <v>3357</v>
      </c>
      <c r="B17" s="117" t="s">
        <v>3357</v>
      </c>
      <c r="C17" s="117" t="s">
        <v>3357</v>
      </c>
      <c r="D17" s="117" t="s">
        <v>3357</v>
      </c>
      <c r="E17" s="117" t="s">
        <v>3357</v>
      </c>
      <c r="F17" s="117" t="s">
        <v>3357</v>
      </c>
      <c r="G17" s="117" t="s">
        <v>3357</v>
      </c>
      <c r="H17" s="117" t="s">
        <v>3357</v>
      </c>
      <c r="I17" s="117" t="s">
        <v>3357</v>
      </c>
      <c r="J17" s="117" t="s">
        <v>3357</v>
      </c>
    </row>
    <row r="18" spans="1:10">
      <c r="A18" s="131" t="s">
        <v>3357</v>
      </c>
      <c r="B18" s="117" t="s">
        <v>3357</v>
      </c>
      <c r="C18" s="117" t="s">
        <v>3357</v>
      </c>
      <c r="D18" s="117" t="s">
        <v>3357</v>
      </c>
      <c r="E18" s="117" t="s">
        <v>3357</v>
      </c>
      <c r="F18" s="117" t="s">
        <v>3357</v>
      </c>
      <c r="G18" s="117" t="s">
        <v>3357</v>
      </c>
      <c r="H18" s="117" t="s">
        <v>3357</v>
      </c>
      <c r="I18" s="117" t="s">
        <v>3357</v>
      </c>
      <c r="J18" s="117" t="s">
        <v>3357</v>
      </c>
    </row>
    <row r="19" spans="1:10">
      <c r="A19" s="117" t="s">
        <v>3357</v>
      </c>
      <c r="B19" s="117" t="s">
        <v>3357</v>
      </c>
      <c r="C19" s="117" t="s">
        <v>3357</v>
      </c>
      <c r="D19" s="117" t="s">
        <v>3357</v>
      </c>
      <c r="E19" s="117" t="s">
        <v>3357</v>
      </c>
      <c r="F19" s="117" t="s">
        <v>3357</v>
      </c>
      <c r="G19" s="117" t="s">
        <v>3357</v>
      </c>
      <c r="H19" s="117" t="s">
        <v>3357</v>
      </c>
      <c r="I19" s="117" t="s">
        <v>3357</v>
      </c>
      <c r="J19" s="117" t="s">
        <v>3357</v>
      </c>
    </row>
    <row r="20" spans="1:10">
      <c r="A20" s="117" t="s">
        <v>3357</v>
      </c>
      <c r="B20" s="117" t="s">
        <v>3357</v>
      </c>
      <c r="C20" s="117" t="s">
        <v>3357</v>
      </c>
      <c r="D20" s="117" t="s">
        <v>3357</v>
      </c>
      <c r="E20" s="117" t="s">
        <v>3357</v>
      </c>
      <c r="F20" s="117" t="s">
        <v>3357</v>
      </c>
      <c r="G20" s="117" t="s">
        <v>3357</v>
      </c>
      <c r="H20" s="117" t="s">
        <v>3357</v>
      </c>
      <c r="I20" s="117" t="s">
        <v>3357</v>
      </c>
      <c r="J20" s="117" t="s">
        <v>3357</v>
      </c>
    </row>
    <row r="21" spans="1:10">
      <c r="A21" s="86" t="s">
        <v>213</v>
      </c>
      <c r="B21" s="117" t="s">
        <v>3357</v>
      </c>
      <c r="C21" s="117" t="s">
        <v>3357</v>
      </c>
      <c r="D21" s="117" t="s">
        <v>3357</v>
      </c>
      <c r="E21" s="117" t="s">
        <v>3357</v>
      </c>
      <c r="F21" s="117" t="s">
        <v>3357</v>
      </c>
      <c r="G21" s="117" t="s">
        <v>3357</v>
      </c>
      <c r="H21" s="117" t="s">
        <v>3357</v>
      </c>
      <c r="I21" s="117" t="s">
        <v>3357</v>
      </c>
      <c r="J21" s="117" t="s">
        <v>3357</v>
      </c>
    </row>
    <row r="22" spans="1:10">
      <c r="A22" s="86" t="s">
        <v>115</v>
      </c>
      <c r="B22" s="117" t="s">
        <v>3357</v>
      </c>
      <c r="C22" s="117" t="s">
        <v>3357</v>
      </c>
      <c r="D22" s="117" t="s">
        <v>3357</v>
      </c>
      <c r="E22" s="117" t="s">
        <v>3357</v>
      </c>
      <c r="F22" s="117" t="s">
        <v>3357</v>
      </c>
      <c r="G22" s="117" t="s">
        <v>3357</v>
      </c>
      <c r="H22" s="117" t="s">
        <v>3357</v>
      </c>
      <c r="I22" s="117" t="s">
        <v>3357</v>
      </c>
      <c r="J22" s="117" t="s">
        <v>3357</v>
      </c>
    </row>
    <row r="23" spans="1:10">
      <c r="A23" s="86" t="s">
        <v>196</v>
      </c>
      <c r="B23" s="117" t="s">
        <v>3357</v>
      </c>
      <c r="C23" s="117" t="s">
        <v>3357</v>
      </c>
      <c r="D23" s="117" t="s">
        <v>3357</v>
      </c>
      <c r="E23" s="117" t="s">
        <v>3357</v>
      </c>
      <c r="F23" s="117" t="s">
        <v>3357</v>
      </c>
      <c r="G23" s="117" t="s">
        <v>3357</v>
      </c>
      <c r="H23" s="117" t="s">
        <v>3357</v>
      </c>
      <c r="I23" s="117" t="s">
        <v>3357</v>
      </c>
      <c r="J23" s="117" t="s">
        <v>3357</v>
      </c>
    </row>
    <row r="24" spans="1:10">
      <c r="A24" s="86" t="s">
        <v>204</v>
      </c>
      <c r="B24" s="117" t="s">
        <v>3357</v>
      </c>
      <c r="C24" s="117" t="s">
        <v>3357</v>
      </c>
      <c r="D24" s="117" t="s">
        <v>3357</v>
      </c>
      <c r="E24" s="117" t="s">
        <v>3357</v>
      </c>
      <c r="F24" s="117" t="s">
        <v>3357</v>
      </c>
      <c r="G24" s="117" t="s">
        <v>3357</v>
      </c>
      <c r="H24" s="117" t="s">
        <v>3357</v>
      </c>
      <c r="I24" s="117" t="s">
        <v>3357</v>
      </c>
      <c r="J24" s="117" t="s">
        <v>3357</v>
      </c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1:10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</row>
    <row r="118" spans="1:10" hidden="1">
      <c r="B118" s="3"/>
      <c r="C118" s="3"/>
      <c r="D118" s="3"/>
      <c r="E118" s="3"/>
      <c r="F118" s="3"/>
      <c r="G118" s="3"/>
    </row>
    <row r="119" spans="1:10" hidden="1">
      <c r="B119" s="3"/>
      <c r="C119" s="3"/>
      <c r="D119" s="3"/>
      <c r="E119" s="3"/>
      <c r="F119" s="3"/>
      <c r="G119" s="3"/>
    </row>
    <row r="120" spans="1:10" hidden="1">
      <c r="B120" s="3"/>
      <c r="C120" s="3"/>
      <c r="D120" s="3"/>
      <c r="E120" s="3"/>
      <c r="F120" s="3"/>
      <c r="G120" s="3"/>
    </row>
    <row r="121" spans="1:10" hidden="1">
      <c r="B121" s="3"/>
      <c r="C121" s="3"/>
      <c r="D121" s="3"/>
      <c r="E121" s="3"/>
      <c r="F121" s="3"/>
      <c r="G121" s="3"/>
    </row>
    <row r="122" spans="1:10" hidden="1">
      <c r="B122" s="3"/>
      <c r="C122" s="3"/>
      <c r="D122" s="3"/>
      <c r="E122" s="3"/>
      <c r="F122" s="3"/>
      <c r="G122" s="3"/>
    </row>
    <row r="123" spans="1:10" hidden="1">
      <c r="B123" s="3"/>
      <c r="C123" s="3"/>
      <c r="D123" s="3"/>
      <c r="E123" s="3"/>
      <c r="F123" s="3"/>
      <c r="G123" s="3"/>
    </row>
    <row r="124" spans="1:10" hidden="1">
      <c r="B124" s="3"/>
      <c r="C124" s="3"/>
      <c r="D124" s="3"/>
      <c r="E124" s="3"/>
      <c r="F124" s="3"/>
      <c r="G124" s="3"/>
    </row>
    <row r="125" spans="1:10" hidden="1">
      <c r="B125" s="3"/>
      <c r="C125" s="3"/>
      <c r="D125" s="3"/>
      <c r="E125" s="3"/>
      <c r="F125" s="3"/>
      <c r="G125" s="3"/>
    </row>
    <row r="126" spans="1:10" hidden="1">
      <c r="B126" s="3"/>
      <c r="C126" s="3"/>
      <c r="D126" s="3"/>
      <c r="E126" s="3"/>
      <c r="F126" s="3"/>
      <c r="G126" s="3"/>
    </row>
    <row r="127" spans="1:10" hidden="1">
      <c r="B127" s="3"/>
      <c r="C127" s="3"/>
      <c r="D127" s="3"/>
      <c r="E127" s="3"/>
      <c r="F127" s="3"/>
      <c r="G127" s="3"/>
    </row>
    <row r="128" spans="1:10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9.28515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148</v>
      </c>
      <c r="B1" s="36" t="s" vm="1">
        <v>221</v>
      </c>
    </row>
    <row r="2" spans="1:34">
      <c r="A2" s="36" t="s">
        <v>147</v>
      </c>
      <c r="B2" s="36" t="s">
        <v>222</v>
      </c>
    </row>
    <row r="3" spans="1:34">
      <c r="A3" s="36" t="s">
        <v>149</v>
      </c>
      <c r="B3" s="36" t="s">
        <v>223</v>
      </c>
      <c r="D3" s="2"/>
    </row>
    <row r="4" spans="1:34">
      <c r="A4" s="36" t="s">
        <v>150</v>
      </c>
      <c r="B4" s="36">
        <v>9453</v>
      </c>
    </row>
    <row r="5" spans="1:34" ht="18.75">
      <c r="A5" s="145" t="s">
        <v>100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7"/>
    </row>
    <row r="6" spans="1:34" s="3" customFormat="1">
      <c r="A6" s="37" t="s">
        <v>119</v>
      </c>
      <c r="B6" s="38" t="s">
        <v>48</v>
      </c>
      <c r="C6" s="39" t="s">
        <v>55</v>
      </c>
      <c r="D6" s="38" t="s">
        <v>14</v>
      </c>
      <c r="E6" s="38" t="s">
        <v>71</v>
      </c>
      <c r="F6" s="38" t="s">
        <v>107</v>
      </c>
      <c r="G6" s="38" t="s">
        <v>17</v>
      </c>
      <c r="H6" s="38" t="s">
        <v>106</v>
      </c>
      <c r="I6" s="38" t="s">
        <v>16</v>
      </c>
      <c r="J6" s="38" t="s">
        <v>18</v>
      </c>
      <c r="K6" s="38" t="s">
        <v>198</v>
      </c>
      <c r="L6" s="38" t="s">
        <v>197</v>
      </c>
      <c r="M6" s="38" t="s">
        <v>66</v>
      </c>
      <c r="N6" s="38" t="s">
        <v>63</v>
      </c>
      <c r="O6" s="38" t="s">
        <v>151</v>
      </c>
      <c r="P6" s="40" t="s">
        <v>153</v>
      </c>
    </row>
    <row r="7" spans="1:34" s="3" customFormat="1">
      <c r="A7" s="112" t="s">
        <v>3357</v>
      </c>
      <c r="B7" s="113" t="s">
        <v>3357</v>
      </c>
      <c r="C7" s="113" t="s">
        <v>3357</v>
      </c>
      <c r="D7" s="113" t="s">
        <v>3357</v>
      </c>
      <c r="E7" s="113" t="s">
        <v>3357</v>
      </c>
      <c r="F7" s="26" t="s">
        <v>21</v>
      </c>
      <c r="G7" s="26" t="s">
        <v>20</v>
      </c>
      <c r="H7" s="113" t="s">
        <v>3357</v>
      </c>
      <c r="I7" s="26" t="s">
        <v>19</v>
      </c>
      <c r="J7" s="26" t="s">
        <v>19</v>
      </c>
      <c r="K7" s="26" t="s">
        <v>205</v>
      </c>
      <c r="L7" s="113" t="s">
        <v>3357</v>
      </c>
      <c r="M7" s="26" t="s">
        <v>201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14" t="s">
        <v>3357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116</v>
      </c>
    </row>
    <row r="9" spans="1:34" s="4" customFormat="1" ht="20.25">
      <c r="A9" s="83" t="s">
        <v>3108</v>
      </c>
      <c r="B9" s="117" t="s">
        <v>3357</v>
      </c>
      <c r="C9" s="117" t="s">
        <v>3357</v>
      </c>
      <c r="D9" s="117" t="s">
        <v>3357</v>
      </c>
      <c r="E9" s="117" t="s">
        <v>3357</v>
      </c>
      <c r="F9" s="117" t="s">
        <v>3357</v>
      </c>
      <c r="G9" s="117" t="s">
        <v>3357</v>
      </c>
      <c r="H9" s="117" t="s">
        <v>3357</v>
      </c>
      <c r="I9" s="117" t="s">
        <v>3357</v>
      </c>
      <c r="J9" s="117" t="s">
        <v>3357</v>
      </c>
      <c r="K9" s="117" t="s">
        <v>3357</v>
      </c>
      <c r="L9" s="117" t="s">
        <v>3357</v>
      </c>
      <c r="M9" s="84">
        <v>0</v>
      </c>
      <c r="N9" s="117" t="s">
        <v>3357</v>
      </c>
      <c r="O9" s="85">
        <v>0</v>
      </c>
      <c r="P9" s="85">
        <v>0</v>
      </c>
      <c r="AH9" s="1"/>
    </row>
    <row r="10" spans="1:34">
      <c r="A10" s="86" t="s">
        <v>213</v>
      </c>
      <c r="B10" s="117" t="s">
        <v>3357</v>
      </c>
      <c r="C10" s="117" t="s">
        <v>3357</v>
      </c>
      <c r="D10" s="117" t="s">
        <v>3357</v>
      </c>
      <c r="E10" s="117" t="s">
        <v>3357</v>
      </c>
      <c r="F10" s="117" t="s">
        <v>3357</v>
      </c>
      <c r="G10" s="117" t="s">
        <v>3357</v>
      </c>
      <c r="H10" s="117" t="s">
        <v>3357</v>
      </c>
      <c r="I10" s="117" t="s">
        <v>3357</v>
      </c>
      <c r="J10" s="117" t="s">
        <v>3357</v>
      </c>
      <c r="K10" s="117" t="s">
        <v>3357</v>
      </c>
      <c r="L10" s="117" t="s">
        <v>3357</v>
      </c>
      <c r="M10" s="117" t="s">
        <v>3357</v>
      </c>
      <c r="N10" s="117" t="s">
        <v>3357</v>
      </c>
      <c r="O10" s="117" t="s">
        <v>3357</v>
      </c>
      <c r="P10" s="117" t="s">
        <v>3357</v>
      </c>
    </row>
    <row r="11" spans="1:34">
      <c r="A11" s="86" t="s">
        <v>115</v>
      </c>
      <c r="B11" s="117" t="s">
        <v>3357</v>
      </c>
      <c r="C11" s="117" t="s">
        <v>3357</v>
      </c>
      <c r="D11" s="117" t="s">
        <v>3357</v>
      </c>
      <c r="E11" s="117" t="s">
        <v>3357</v>
      </c>
      <c r="F11" s="117" t="s">
        <v>3357</v>
      </c>
      <c r="G11" s="117" t="s">
        <v>3357</v>
      </c>
      <c r="H11" s="117" t="s">
        <v>3357</v>
      </c>
      <c r="I11" s="117" t="s">
        <v>3357</v>
      </c>
      <c r="J11" s="117" t="s">
        <v>3357</v>
      </c>
      <c r="K11" s="117" t="s">
        <v>3357</v>
      </c>
      <c r="L11" s="117" t="s">
        <v>3357</v>
      </c>
      <c r="M11" s="117" t="s">
        <v>3357</v>
      </c>
      <c r="N11" s="117" t="s">
        <v>3357</v>
      </c>
      <c r="O11" s="117" t="s">
        <v>3357</v>
      </c>
      <c r="P11" s="117" t="s">
        <v>3357</v>
      </c>
    </row>
    <row r="12" spans="1:34">
      <c r="A12" s="86" t="s">
        <v>196</v>
      </c>
      <c r="B12" s="117" t="s">
        <v>3357</v>
      </c>
      <c r="C12" s="117" t="s">
        <v>3357</v>
      </c>
      <c r="D12" s="117" t="s">
        <v>3357</v>
      </c>
      <c r="E12" s="117" t="s">
        <v>3357</v>
      </c>
      <c r="F12" s="117" t="s">
        <v>3357</v>
      </c>
      <c r="G12" s="117" t="s">
        <v>3357</v>
      </c>
      <c r="H12" s="117" t="s">
        <v>3357</v>
      </c>
      <c r="I12" s="117" t="s">
        <v>3357</v>
      </c>
      <c r="J12" s="117" t="s">
        <v>3357</v>
      </c>
      <c r="K12" s="117" t="s">
        <v>3357</v>
      </c>
      <c r="L12" s="117" t="s">
        <v>3357</v>
      </c>
      <c r="M12" s="117" t="s">
        <v>3357</v>
      </c>
      <c r="N12" s="117" t="s">
        <v>3357</v>
      </c>
      <c r="O12" s="117" t="s">
        <v>3357</v>
      </c>
      <c r="P12" s="117" t="s">
        <v>3357</v>
      </c>
    </row>
    <row r="13" spans="1:34">
      <c r="A13" s="86" t="s">
        <v>204</v>
      </c>
      <c r="B13" s="117" t="s">
        <v>3357</v>
      </c>
      <c r="C13" s="117" t="s">
        <v>3357</v>
      </c>
      <c r="D13" s="117" t="s">
        <v>3357</v>
      </c>
      <c r="E13" s="117" t="s">
        <v>3357</v>
      </c>
      <c r="F13" s="117" t="s">
        <v>3357</v>
      </c>
      <c r="G13" s="117" t="s">
        <v>3357</v>
      </c>
      <c r="H13" s="117" t="s">
        <v>3357</v>
      </c>
      <c r="I13" s="117" t="s">
        <v>3357</v>
      </c>
      <c r="J13" s="117" t="s">
        <v>3357</v>
      </c>
      <c r="K13" s="117" t="s">
        <v>3357</v>
      </c>
      <c r="L13" s="117" t="s">
        <v>3357</v>
      </c>
      <c r="M13" s="117" t="s">
        <v>3357</v>
      </c>
      <c r="N13" s="117" t="s">
        <v>3357</v>
      </c>
      <c r="O13" s="117" t="s">
        <v>3357</v>
      </c>
      <c r="P13" s="117" t="s">
        <v>3357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9.28515625" style="2" bestFit="1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148</v>
      </c>
      <c r="B1" s="36" t="s" vm="1">
        <v>221</v>
      </c>
    </row>
    <row r="2" spans="1:15">
      <c r="A2" s="36" t="s">
        <v>147</v>
      </c>
      <c r="B2" s="36" t="s">
        <v>222</v>
      </c>
    </row>
    <row r="3" spans="1:15">
      <c r="A3" s="36" t="s">
        <v>149</v>
      </c>
      <c r="B3" s="36" t="s">
        <v>223</v>
      </c>
    </row>
    <row r="4" spans="1:15">
      <c r="A4" s="36" t="s">
        <v>150</v>
      </c>
      <c r="B4" s="36">
        <v>9453</v>
      </c>
    </row>
    <row r="5" spans="1:15" ht="18.75">
      <c r="A5" s="145" t="s">
        <v>92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7"/>
    </row>
    <row r="6" spans="1:15" s="3" customFormat="1">
      <c r="A6" s="37" t="s">
        <v>119</v>
      </c>
      <c r="B6" s="38" t="s">
        <v>48</v>
      </c>
      <c r="C6" s="38" t="s">
        <v>14</v>
      </c>
      <c r="D6" s="38" t="s">
        <v>71</v>
      </c>
      <c r="E6" s="38" t="s">
        <v>107</v>
      </c>
      <c r="F6" s="38" t="s">
        <v>17</v>
      </c>
      <c r="G6" s="38" t="s">
        <v>106</v>
      </c>
      <c r="H6" s="38" t="s">
        <v>16</v>
      </c>
      <c r="I6" s="38" t="s">
        <v>18</v>
      </c>
      <c r="J6" s="38" t="s">
        <v>198</v>
      </c>
      <c r="K6" s="38" t="s">
        <v>197</v>
      </c>
      <c r="L6" s="38" t="s">
        <v>114</v>
      </c>
      <c r="M6" s="38" t="s">
        <v>63</v>
      </c>
      <c r="N6" s="38" t="s">
        <v>151</v>
      </c>
      <c r="O6" s="40" t="s">
        <v>153</v>
      </c>
    </row>
    <row r="7" spans="1:15" s="3" customFormat="1">
      <c r="A7" s="112" t="s">
        <v>3357</v>
      </c>
      <c r="B7" s="113" t="s">
        <v>3357</v>
      </c>
      <c r="C7" s="113" t="s">
        <v>3357</v>
      </c>
      <c r="D7" s="113" t="s">
        <v>3357</v>
      </c>
      <c r="E7" s="26" t="s">
        <v>21</v>
      </c>
      <c r="F7" s="26" t="s">
        <v>20</v>
      </c>
      <c r="G7" s="113" t="s">
        <v>3357</v>
      </c>
      <c r="H7" s="26" t="s">
        <v>19</v>
      </c>
      <c r="I7" s="26" t="s">
        <v>19</v>
      </c>
      <c r="J7" s="26" t="s">
        <v>205</v>
      </c>
      <c r="K7" s="113" t="s">
        <v>3357</v>
      </c>
      <c r="L7" s="26" t="s">
        <v>201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14" t="s">
        <v>3357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83" t="s">
        <v>28</v>
      </c>
      <c r="B9" s="117" t="s">
        <v>3357</v>
      </c>
      <c r="C9" s="117" t="s">
        <v>3357</v>
      </c>
      <c r="D9" s="117" t="s">
        <v>3357</v>
      </c>
      <c r="E9" s="117" t="s">
        <v>3357</v>
      </c>
      <c r="F9" s="117" t="s">
        <v>3357</v>
      </c>
      <c r="G9" s="117" t="s">
        <v>3357</v>
      </c>
      <c r="H9" s="117" t="s">
        <v>3357</v>
      </c>
      <c r="I9" s="117" t="s">
        <v>3357</v>
      </c>
      <c r="J9" s="117" t="s">
        <v>3357</v>
      </c>
      <c r="K9" s="117" t="s">
        <v>3357</v>
      </c>
      <c r="L9" s="84">
        <v>0</v>
      </c>
      <c r="M9" s="117" t="s">
        <v>3357</v>
      </c>
      <c r="N9" s="85">
        <v>0</v>
      </c>
      <c r="O9" s="85">
        <v>0</v>
      </c>
    </row>
    <row r="10" spans="1:15">
      <c r="A10" s="86" t="s">
        <v>115</v>
      </c>
      <c r="B10" s="117" t="s">
        <v>3357</v>
      </c>
      <c r="C10" s="117" t="s">
        <v>3357</v>
      </c>
      <c r="D10" s="117" t="s">
        <v>3357</v>
      </c>
      <c r="E10" s="117" t="s">
        <v>3357</v>
      </c>
      <c r="F10" s="117" t="s">
        <v>3357</v>
      </c>
      <c r="G10" s="117" t="s">
        <v>3357</v>
      </c>
      <c r="H10" s="117" t="s">
        <v>3357</v>
      </c>
      <c r="I10" s="117" t="s">
        <v>3357</v>
      </c>
      <c r="J10" s="117" t="s">
        <v>3357</v>
      </c>
      <c r="K10" s="117" t="s">
        <v>3357</v>
      </c>
      <c r="L10" s="117" t="s">
        <v>3357</v>
      </c>
      <c r="M10" s="117" t="s">
        <v>3357</v>
      </c>
      <c r="N10" s="117" t="s">
        <v>3357</v>
      </c>
      <c r="O10" s="117" t="s">
        <v>3357</v>
      </c>
    </row>
    <row r="11" spans="1:15">
      <c r="A11" s="86" t="s">
        <v>196</v>
      </c>
      <c r="B11" s="117" t="s">
        <v>3357</v>
      </c>
      <c r="C11" s="117" t="s">
        <v>3357</v>
      </c>
      <c r="D11" s="117" t="s">
        <v>3357</v>
      </c>
      <c r="E11" s="117" t="s">
        <v>3357</v>
      </c>
      <c r="F11" s="117" t="s">
        <v>3357</v>
      </c>
      <c r="G11" s="117" t="s">
        <v>3357</v>
      </c>
      <c r="H11" s="117" t="s">
        <v>3357</v>
      </c>
      <c r="I11" s="117" t="s">
        <v>3357</v>
      </c>
      <c r="J11" s="117" t="s">
        <v>3357</v>
      </c>
      <c r="K11" s="117" t="s">
        <v>3357</v>
      </c>
      <c r="L11" s="117" t="s">
        <v>3357</v>
      </c>
      <c r="M11" s="117" t="s">
        <v>3357</v>
      </c>
      <c r="N11" s="117" t="s">
        <v>3357</v>
      </c>
      <c r="O11" s="117" t="s">
        <v>3357</v>
      </c>
    </row>
    <row r="12" spans="1:15">
      <c r="A12" s="86" t="s">
        <v>204</v>
      </c>
      <c r="B12" s="117" t="s">
        <v>3357</v>
      </c>
      <c r="C12" s="117" t="s">
        <v>3357</v>
      </c>
      <c r="D12" s="117" t="s">
        <v>3357</v>
      </c>
      <c r="E12" s="117" t="s">
        <v>3357</v>
      </c>
      <c r="F12" s="117" t="s">
        <v>3357</v>
      </c>
      <c r="G12" s="117" t="s">
        <v>3357</v>
      </c>
      <c r="H12" s="117" t="s">
        <v>3357</v>
      </c>
      <c r="I12" s="117" t="s">
        <v>3357</v>
      </c>
      <c r="J12" s="117" t="s">
        <v>3357</v>
      </c>
      <c r="K12" s="117" t="s">
        <v>3357</v>
      </c>
      <c r="L12" s="117" t="s">
        <v>3357</v>
      </c>
      <c r="M12" s="117" t="s">
        <v>3357</v>
      </c>
      <c r="N12" s="117" t="s">
        <v>3357</v>
      </c>
      <c r="O12" s="117" t="s">
        <v>3357</v>
      </c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000" spans="52:52" hidden="1">
      <c r="AZ10000"/>
    </row>
  </sheetData>
  <sheetProtection sheet="1" objects="1" scenarios="1"/>
  <mergeCells count="1">
    <mergeCell ref="A5:O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C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31.140625" style="2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2" style="1" bestFit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148</v>
      </c>
      <c r="B1" s="36" t="s" vm="1">
        <v>221</v>
      </c>
    </row>
    <row r="2" spans="1:18">
      <c r="A2" s="36" t="s">
        <v>147</v>
      </c>
      <c r="B2" s="36" t="s">
        <v>222</v>
      </c>
    </row>
    <row r="3" spans="1:18">
      <c r="A3" s="36" t="s">
        <v>149</v>
      </c>
      <c r="B3" s="36" t="s">
        <v>223</v>
      </c>
    </row>
    <row r="4" spans="1:18">
      <c r="A4" s="36" t="s">
        <v>150</v>
      </c>
      <c r="B4" s="36">
        <v>9453</v>
      </c>
    </row>
    <row r="5" spans="1:18" ht="18.75">
      <c r="A5" s="145" t="s">
        <v>93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7"/>
    </row>
    <row r="6" spans="1:18" s="3" customFormat="1">
      <c r="A6" s="37" t="s">
        <v>119</v>
      </c>
      <c r="B6" s="38" t="s">
        <v>48</v>
      </c>
      <c r="C6" s="38" t="s">
        <v>121</v>
      </c>
      <c r="D6" s="38" t="s">
        <v>120</v>
      </c>
      <c r="E6" s="38" t="s">
        <v>70</v>
      </c>
      <c r="F6" s="38" t="s">
        <v>14</v>
      </c>
      <c r="G6" s="38" t="s">
        <v>71</v>
      </c>
      <c r="H6" s="38" t="s">
        <v>107</v>
      </c>
      <c r="I6" s="38" t="s">
        <v>17</v>
      </c>
      <c r="J6" s="38" t="s">
        <v>106</v>
      </c>
      <c r="K6" s="38" t="s">
        <v>16</v>
      </c>
      <c r="L6" s="132" t="s">
        <v>18</v>
      </c>
      <c r="M6" s="38" t="s">
        <v>198</v>
      </c>
      <c r="N6" s="38" t="s">
        <v>197</v>
      </c>
      <c r="O6" s="38" t="s">
        <v>114</v>
      </c>
      <c r="P6" s="38" t="s">
        <v>63</v>
      </c>
      <c r="Q6" s="38" t="s">
        <v>151</v>
      </c>
      <c r="R6" s="40" t="s">
        <v>153</v>
      </c>
    </row>
    <row r="7" spans="1:18" s="3" customFormat="1">
      <c r="A7" s="112" t="s">
        <v>3357</v>
      </c>
      <c r="B7" s="113" t="s">
        <v>3357</v>
      </c>
      <c r="C7" s="113" t="s">
        <v>3357</v>
      </c>
      <c r="D7" s="113" t="s">
        <v>3357</v>
      </c>
      <c r="E7" s="113" t="s">
        <v>3357</v>
      </c>
      <c r="F7" s="113" t="s">
        <v>3357</v>
      </c>
      <c r="G7" s="113" t="s">
        <v>3357</v>
      </c>
      <c r="H7" s="26" t="s">
        <v>21</v>
      </c>
      <c r="I7" s="26" t="s">
        <v>20</v>
      </c>
      <c r="J7" s="113" t="s">
        <v>3357</v>
      </c>
      <c r="K7" s="26" t="s">
        <v>19</v>
      </c>
      <c r="L7" s="26" t="s">
        <v>19</v>
      </c>
      <c r="M7" s="26" t="s">
        <v>205</v>
      </c>
      <c r="N7" s="113" t="s">
        <v>3357</v>
      </c>
      <c r="O7" s="26" t="s">
        <v>201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14" t="s">
        <v>3357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116</v>
      </c>
      <c r="Q8" s="14" t="s">
        <v>117</v>
      </c>
      <c r="R8" s="15" t="s">
        <v>154</v>
      </c>
    </row>
    <row r="9" spans="1:18" s="4" customFormat="1" ht="20.25">
      <c r="A9" s="83" t="s">
        <v>49</v>
      </c>
      <c r="B9" s="117" t="s">
        <v>3357</v>
      </c>
      <c r="C9" s="117" t="s">
        <v>3357</v>
      </c>
      <c r="D9" s="117" t="s">
        <v>3357</v>
      </c>
      <c r="E9" s="117" t="s">
        <v>3357</v>
      </c>
      <c r="F9" s="117" t="s">
        <v>3357</v>
      </c>
      <c r="G9" s="117" t="s">
        <v>3357</v>
      </c>
      <c r="H9" s="117" t="s">
        <v>3357</v>
      </c>
      <c r="I9" s="117" t="s">
        <v>3357</v>
      </c>
      <c r="J9" s="117" t="s">
        <v>3357</v>
      </c>
      <c r="K9" s="71" t="s">
        <v>3116</v>
      </c>
      <c r="L9" s="71">
        <v>6.3556000000000001E-2</v>
      </c>
      <c r="M9" s="117" t="s">
        <v>3357</v>
      </c>
      <c r="N9" s="117" t="s">
        <v>3357</v>
      </c>
      <c r="O9" s="72">
        <v>1088.3462441910001</v>
      </c>
      <c r="P9" s="117" t="s">
        <v>3357</v>
      </c>
      <c r="Q9" s="73">
        <v>1</v>
      </c>
      <c r="R9" s="73">
        <v>1.1746668293507879E-3</v>
      </c>
    </row>
    <row r="10" spans="1:18">
      <c r="A10" s="74" t="s">
        <v>190</v>
      </c>
      <c r="B10" s="117" t="s">
        <v>3357</v>
      </c>
      <c r="C10" s="117" t="s">
        <v>3357</v>
      </c>
      <c r="D10" s="117" t="s">
        <v>3357</v>
      </c>
      <c r="E10" s="117" t="s">
        <v>3357</v>
      </c>
      <c r="F10" s="117" t="s">
        <v>3357</v>
      </c>
      <c r="G10" s="117" t="s">
        <v>3357</v>
      </c>
      <c r="H10" s="117" t="s">
        <v>3357</v>
      </c>
      <c r="I10" s="117" t="s">
        <v>3357</v>
      </c>
      <c r="J10" s="117" t="s">
        <v>3357</v>
      </c>
      <c r="K10" s="117" t="s">
        <v>3357</v>
      </c>
      <c r="L10" s="71">
        <v>6.3556000000000001E-2</v>
      </c>
      <c r="M10" s="117" t="s">
        <v>3357</v>
      </c>
      <c r="N10" s="117" t="s">
        <v>3357</v>
      </c>
      <c r="O10" s="72">
        <v>1088.3462441910001</v>
      </c>
      <c r="P10" s="117" t="s">
        <v>3357</v>
      </c>
      <c r="Q10" s="73">
        <v>1</v>
      </c>
      <c r="R10" s="73">
        <v>1.1746668293507879E-3</v>
      </c>
    </row>
    <row r="11" spans="1:18">
      <c r="A11" s="82" t="s">
        <v>65</v>
      </c>
      <c r="B11" s="117" t="s">
        <v>3357</v>
      </c>
      <c r="C11" s="117" t="s">
        <v>3357</v>
      </c>
      <c r="D11" s="117" t="s">
        <v>3357</v>
      </c>
      <c r="E11" s="117" t="s">
        <v>3357</v>
      </c>
      <c r="F11" s="117" t="s">
        <v>3357</v>
      </c>
      <c r="G11" s="117" t="s">
        <v>3357</v>
      </c>
      <c r="H11" s="117" t="s">
        <v>3357</v>
      </c>
      <c r="I11" s="117" t="s">
        <v>3357</v>
      </c>
      <c r="J11" s="117" t="s">
        <v>3357</v>
      </c>
      <c r="K11" s="117" t="s">
        <v>3357</v>
      </c>
      <c r="L11" s="71">
        <v>6.3556000000000001E-2</v>
      </c>
      <c r="M11" s="117" t="s">
        <v>3357</v>
      </c>
      <c r="N11" s="117" t="s">
        <v>3357</v>
      </c>
      <c r="O11" s="72">
        <v>1088.3462441910001</v>
      </c>
      <c r="P11" s="117" t="s">
        <v>3357</v>
      </c>
      <c r="Q11" s="73">
        <v>1</v>
      </c>
      <c r="R11" s="73">
        <v>1.1746668293507879E-3</v>
      </c>
    </row>
    <row r="12" spans="1:18">
      <c r="A12" s="89" t="s">
        <v>1034</v>
      </c>
      <c r="B12" s="54">
        <v>1199157</v>
      </c>
      <c r="C12" s="70" t="s">
        <v>29</v>
      </c>
      <c r="D12" s="54">
        <v>520043027</v>
      </c>
      <c r="E12" s="70" t="s">
        <v>659</v>
      </c>
      <c r="F12" s="54" t="s">
        <v>622</v>
      </c>
      <c r="G12" s="54" t="s">
        <v>312</v>
      </c>
      <c r="H12" s="79">
        <v>45169</v>
      </c>
      <c r="I12" s="54">
        <v>0.66</v>
      </c>
      <c r="J12" s="70" t="s">
        <v>134</v>
      </c>
      <c r="K12" s="71">
        <v>6.3556000000000001E-2</v>
      </c>
      <c r="L12" s="71">
        <v>6.3556000000000001E-2</v>
      </c>
      <c r="M12" s="72">
        <v>1088154.405</v>
      </c>
      <c r="N12" s="80">
        <v>100.01763</v>
      </c>
      <c r="O12" s="72">
        <v>1088.3462441910001</v>
      </c>
      <c r="P12" s="117" t="s">
        <v>3357</v>
      </c>
      <c r="Q12" s="73">
        <v>1</v>
      </c>
      <c r="R12" s="73">
        <v>1.1746668293507879E-3</v>
      </c>
    </row>
    <row r="13" spans="1:18">
      <c r="A13" s="117" t="s">
        <v>3357</v>
      </c>
      <c r="B13" s="117" t="s">
        <v>3357</v>
      </c>
      <c r="C13" s="117" t="s">
        <v>3357</v>
      </c>
      <c r="D13" s="117" t="s">
        <v>3357</v>
      </c>
      <c r="E13" s="117" t="s">
        <v>3357</v>
      </c>
      <c r="F13" s="117" t="s">
        <v>3357</v>
      </c>
      <c r="G13" s="117" t="s">
        <v>3357</v>
      </c>
      <c r="H13" s="117" t="s">
        <v>3357</v>
      </c>
      <c r="I13" s="117" t="s">
        <v>3357</v>
      </c>
      <c r="J13" s="117" t="s">
        <v>3357</v>
      </c>
      <c r="K13" s="117" t="s">
        <v>3357</v>
      </c>
      <c r="L13" s="117" t="s">
        <v>3357</v>
      </c>
      <c r="M13" s="117" t="s">
        <v>3357</v>
      </c>
      <c r="N13" s="117" t="s">
        <v>3357</v>
      </c>
      <c r="O13" s="117" t="s">
        <v>3357</v>
      </c>
      <c r="P13" s="117" t="s">
        <v>3357</v>
      </c>
      <c r="Q13" s="117" t="s">
        <v>3357</v>
      </c>
      <c r="R13" s="117" t="s">
        <v>3357</v>
      </c>
    </row>
    <row r="14" spans="1:18">
      <c r="A14" s="117" t="s">
        <v>3357</v>
      </c>
      <c r="B14" s="117" t="s">
        <v>3357</v>
      </c>
      <c r="C14" s="117" t="s">
        <v>3357</v>
      </c>
      <c r="D14" s="117" t="s">
        <v>3357</v>
      </c>
      <c r="E14" s="117" t="s">
        <v>3357</v>
      </c>
      <c r="F14" s="117" t="s">
        <v>3357</v>
      </c>
      <c r="G14" s="117" t="s">
        <v>3357</v>
      </c>
      <c r="H14" s="117" t="s">
        <v>3357</v>
      </c>
      <c r="I14" s="117" t="s">
        <v>3357</v>
      </c>
      <c r="J14" s="117" t="s">
        <v>3357</v>
      </c>
      <c r="K14" s="117" t="s">
        <v>3357</v>
      </c>
      <c r="L14" s="117" t="s">
        <v>3357</v>
      </c>
      <c r="M14" s="117" t="s">
        <v>3357</v>
      </c>
      <c r="N14" s="117" t="s">
        <v>3357</v>
      </c>
      <c r="O14" s="117" t="s">
        <v>3357</v>
      </c>
      <c r="P14" s="117" t="s">
        <v>3357</v>
      </c>
      <c r="Q14" s="117" t="s">
        <v>3357</v>
      </c>
      <c r="R14" s="117" t="s">
        <v>3357</v>
      </c>
    </row>
    <row r="15" spans="1:18">
      <c r="A15" s="86" t="s">
        <v>213</v>
      </c>
      <c r="B15" s="117" t="s">
        <v>3357</v>
      </c>
      <c r="C15" s="117" t="s">
        <v>3357</v>
      </c>
      <c r="D15" s="117" t="s">
        <v>3357</v>
      </c>
      <c r="E15" s="117" t="s">
        <v>3357</v>
      </c>
      <c r="F15" s="117" t="s">
        <v>3357</v>
      </c>
      <c r="G15" s="117" t="s">
        <v>3357</v>
      </c>
      <c r="H15" s="117" t="s">
        <v>3357</v>
      </c>
      <c r="I15" s="117" t="s">
        <v>3357</v>
      </c>
      <c r="J15" s="117" t="s">
        <v>3357</v>
      </c>
      <c r="K15" s="117" t="s">
        <v>3357</v>
      </c>
      <c r="L15" s="117" t="s">
        <v>3357</v>
      </c>
      <c r="M15" s="117" t="s">
        <v>3357</v>
      </c>
      <c r="N15" s="117" t="s">
        <v>3357</v>
      </c>
      <c r="O15" s="117" t="s">
        <v>3357</v>
      </c>
      <c r="P15" s="117" t="s">
        <v>3357</v>
      </c>
      <c r="Q15" s="117" t="s">
        <v>3357</v>
      </c>
      <c r="R15" s="117" t="s">
        <v>3357</v>
      </c>
    </row>
    <row r="16" spans="1:18">
      <c r="A16" s="86" t="s">
        <v>115</v>
      </c>
      <c r="B16" s="117" t="s">
        <v>3357</v>
      </c>
      <c r="C16" s="117" t="s">
        <v>3357</v>
      </c>
      <c r="D16" s="117" t="s">
        <v>3357</v>
      </c>
      <c r="E16" s="117" t="s">
        <v>3357</v>
      </c>
      <c r="F16" s="117" t="s">
        <v>3357</v>
      </c>
      <c r="G16" s="117" t="s">
        <v>3357</v>
      </c>
      <c r="H16" s="117" t="s">
        <v>3357</v>
      </c>
      <c r="I16" s="117" t="s">
        <v>3357</v>
      </c>
      <c r="J16" s="117" t="s">
        <v>3357</v>
      </c>
      <c r="K16" s="117" t="s">
        <v>3357</v>
      </c>
      <c r="L16" s="117" t="s">
        <v>3357</v>
      </c>
      <c r="M16" s="117" t="s">
        <v>3357</v>
      </c>
      <c r="N16" s="117" t="s">
        <v>3357</v>
      </c>
      <c r="O16" s="117" t="s">
        <v>3357</v>
      </c>
      <c r="P16" s="117" t="s">
        <v>3357</v>
      </c>
      <c r="Q16" s="117" t="s">
        <v>3357</v>
      </c>
      <c r="R16" s="117" t="s">
        <v>3357</v>
      </c>
    </row>
    <row r="17" spans="1:18">
      <c r="A17" s="86" t="s">
        <v>196</v>
      </c>
      <c r="B17" s="117" t="s">
        <v>3357</v>
      </c>
      <c r="C17" s="117" t="s">
        <v>3357</v>
      </c>
      <c r="D17" s="117" t="s">
        <v>3357</v>
      </c>
      <c r="E17" s="117" t="s">
        <v>3357</v>
      </c>
      <c r="F17" s="117" t="s">
        <v>3357</v>
      </c>
      <c r="G17" s="117" t="s">
        <v>3357</v>
      </c>
      <c r="H17" s="117" t="s">
        <v>3357</v>
      </c>
      <c r="I17" s="117" t="s">
        <v>3357</v>
      </c>
      <c r="J17" s="117" t="s">
        <v>3357</v>
      </c>
      <c r="K17" s="117" t="s">
        <v>3357</v>
      </c>
      <c r="L17" s="117" t="s">
        <v>3357</v>
      </c>
      <c r="M17" s="117" t="s">
        <v>3357</v>
      </c>
      <c r="N17" s="117" t="s">
        <v>3357</v>
      </c>
      <c r="O17" s="117" t="s">
        <v>3357</v>
      </c>
      <c r="P17" s="117" t="s">
        <v>3357</v>
      </c>
      <c r="Q17" s="117" t="s">
        <v>3357</v>
      </c>
      <c r="R17" s="117" t="s">
        <v>3357</v>
      </c>
    </row>
    <row r="18" spans="1:18">
      <c r="A18" s="86" t="s">
        <v>204</v>
      </c>
      <c r="B18" s="117" t="s">
        <v>3357</v>
      </c>
      <c r="C18" s="117" t="s">
        <v>3357</v>
      </c>
      <c r="D18" s="117" t="s">
        <v>3357</v>
      </c>
      <c r="E18" s="117" t="s">
        <v>3357</v>
      </c>
      <c r="F18" s="117" t="s">
        <v>3357</v>
      </c>
      <c r="G18" s="117" t="s">
        <v>3357</v>
      </c>
      <c r="H18" s="117" t="s">
        <v>3357</v>
      </c>
      <c r="I18" s="117" t="s">
        <v>3357</v>
      </c>
      <c r="J18" s="117" t="s">
        <v>3357</v>
      </c>
      <c r="K18" s="117" t="s">
        <v>3357</v>
      </c>
      <c r="L18" s="117" t="s">
        <v>3357</v>
      </c>
      <c r="M18" s="117" t="s">
        <v>3357</v>
      </c>
      <c r="N18" s="117" t="s">
        <v>3357</v>
      </c>
      <c r="O18" s="117" t="s">
        <v>3357</v>
      </c>
      <c r="P18" s="117" t="s">
        <v>3357</v>
      </c>
      <c r="Q18" s="117" t="s">
        <v>3357</v>
      </c>
      <c r="R18" s="117" t="s">
        <v>3357</v>
      </c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</row>
    <row r="110" spans="1:18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</row>
    <row r="111" spans="1:18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A388" s="31"/>
      <c r="C388" s="1"/>
      <c r="D388" s="1"/>
      <c r="E388" s="1"/>
    </row>
    <row r="389" spans="1:5" hidden="1">
      <c r="A389" s="31"/>
      <c r="C389" s="1"/>
      <c r="D389" s="1"/>
      <c r="E389" s="1"/>
    </row>
    <row r="390" spans="1:5" hidden="1">
      <c r="A390" s="3"/>
      <c r="C390" s="1"/>
      <c r="D390" s="1"/>
      <c r="E390" s="1"/>
    </row>
    <row r="10000" spans="52:52" hidden="1">
      <c r="AZ10000"/>
    </row>
  </sheetData>
  <sheetProtection sheet="1" objects="1" scenarios="1"/>
  <mergeCells count="1">
    <mergeCell ref="A5:R5"/>
  </mergeCells>
  <phoneticPr fontId="4" type="noConversion"/>
  <dataValidations count="1">
    <dataValidation allowBlank="1" showInputMessage="1" showErrorMessage="1" sqref="A1:A1048576 B5:B1048576 C1:AY1048576 BA1:XFD1048576 AZ1:AZ9999 AZ10001:AZ1048576" xr:uid="{00000000-0002-0000-0D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6.5703125" style="2" bestFit="1" customWidth="1"/>
    <col min="2" max="2" width="40.140625" style="2" customWidth="1"/>
    <col min="3" max="3" width="13.5703125" style="2" customWidth="1"/>
    <col min="4" max="4" width="14.42578125" style="2" customWidth="1"/>
    <col min="5" max="5" width="33.42578125" style="1" bestFit="1" customWidth="1"/>
    <col min="6" max="6" width="7.85546875" style="1" customWidth="1"/>
    <col min="7" max="7" width="11.42578125" style="1" customWidth="1"/>
    <col min="8" max="8" width="15.85546875" style="1" customWidth="1"/>
    <col min="9" max="9" width="8.42578125" style="1" customWidth="1"/>
    <col min="10" max="10" width="12" style="1" bestFit="1" customWidth="1"/>
    <col min="11" max="11" width="14.5703125" style="1" customWidth="1"/>
    <col min="12" max="12" width="16.42578125" style="1" customWidth="1"/>
    <col min="13" max="13" width="14.5703125" style="1" customWidth="1"/>
    <col min="14" max="14" width="11.85546875" style="1" bestFit="1" customWidth="1"/>
    <col min="15" max="15" width="11.140625" style="1" customWidth="1"/>
    <col min="16" max="16" width="23.7109375" style="1" customWidth="1"/>
    <col min="17" max="17" width="28" style="1" customWidth="1"/>
    <col min="18" max="18" width="26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148</v>
      </c>
      <c r="B1" s="36" t="s" vm="1">
        <v>221</v>
      </c>
    </row>
    <row r="2" spans="1:29">
      <c r="A2" s="36" t="s">
        <v>147</v>
      </c>
      <c r="B2" s="36" t="s">
        <v>222</v>
      </c>
    </row>
    <row r="3" spans="1:29">
      <c r="A3" s="36" t="s">
        <v>149</v>
      </c>
      <c r="B3" s="36" t="s">
        <v>223</v>
      </c>
    </row>
    <row r="4" spans="1:29">
      <c r="A4" s="36" t="s">
        <v>150</v>
      </c>
      <c r="B4" s="36">
        <v>9453</v>
      </c>
    </row>
    <row r="5" spans="1:29" ht="18.75">
      <c r="A5" s="145" t="s">
        <v>94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7"/>
    </row>
    <row r="6" spans="1:29" s="3" customFormat="1">
      <c r="A6" s="37" t="s">
        <v>119</v>
      </c>
      <c r="B6" s="38" t="s">
        <v>48</v>
      </c>
      <c r="C6" s="38" t="s">
        <v>121</v>
      </c>
      <c r="D6" s="38" t="s">
        <v>120</v>
      </c>
      <c r="E6" s="38" t="s">
        <v>70</v>
      </c>
      <c r="F6" s="38" t="s">
        <v>14</v>
      </c>
      <c r="G6" s="38" t="s">
        <v>71</v>
      </c>
      <c r="H6" s="38" t="s">
        <v>107</v>
      </c>
      <c r="I6" s="38" t="s">
        <v>17</v>
      </c>
      <c r="J6" s="38" t="s">
        <v>106</v>
      </c>
      <c r="K6" s="38" t="s">
        <v>16</v>
      </c>
      <c r="L6" s="132" t="s">
        <v>18</v>
      </c>
      <c r="M6" s="132" t="s">
        <v>198</v>
      </c>
      <c r="N6" s="38" t="s">
        <v>197</v>
      </c>
      <c r="O6" s="38" t="s">
        <v>114</v>
      </c>
      <c r="P6" s="38" t="s">
        <v>63</v>
      </c>
      <c r="Q6" s="38" t="s">
        <v>151</v>
      </c>
      <c r="R6" s="40" t="s">
        <v>153</v>
      </c>
      <c r="Z6" s="1"/>
    </row>
    <row r="7" spans="1:29" s="3" customFormat="1">
      <c r="A7" s="112" t="s">
        <v>3357</v>
      </c>
      <c r="B7" s="113" t="s">
        <v>3357</v>
      </c>
      <c r="C7" s="113" t="s">
        <v>3357</v>
      </c>
      <c r="D7" s="113" t="s">
        <v>3357</v>
      </c>
      <c r="E7" s="113" t="s">
        <v>3357</v>
      </c>
      <c r="F7" s="113" t="s">
        <v>3357</v>
      </c>
      <c r="G7" s="113" t="s">
        <v>3357</v>
      </c>
      <c r="H7" s="26" t="s">
        <v>21</v>
      </c>
      <c r="I7" s="26" t="s">
        <v>20</v>
      </c>
      <c r="J7" s="113" t="s">
        <v>3357</v>
      </c>
      <c r="K7" s="26" t="s">
        <v>19</v>
      </c>
      <c r="L7" s="26" t="s">
        <v>19</v>
      </c>
      <c r="M7" s="26" t="s">
        <v>205</v>
      </c>
      <c r="N7" s="113" t="s">
        <v>3357</v>
      </c>
      <c r="O7" s="26" t="s">
        <v>201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14" t="s">
        <v>3357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116</v>
      </c>
      <c r="Q8" s="14" t="s">
        <v>117</v>
      </c>
      <c r="R8" s="15" t="s">
        <v>154</v>
      </c>
      <c r="Z8" s="1"/>
    </row>
    <row r="9" spans="1:29" s="4" customFormat="1" ht="20.25">
      <c r="A9" s="90" t="s">
        <v>56</v>
      </c>
      <c r="B9" s="115" t="s">
        <v>3357</v>
      </c>
      <c r="C9" s="115" t="s">
        <v>3357</v>
      </c>
      <c r="D9" s="115" t="s">
        <v>3357</v>
      </c>
      <c r="E9" s="115" t="s">
        <v>3357</v>
      </c>
      <c r="F9" s="115" t="s">
        <v>3357</v>
      </c>
      <c r="G9" s="115" t="s">
        <v>3357</v>
      </c>
      <c r="H9" s="115" t="s">
        <v>3357</v>
      </c>
      <c r="I9" s="77">
        <v>4.7646088504106947</v>
      </c>
      <c r="J9" s="115" t="s">
        <v>3357</v>
      </c>
      <c r="K9" s="115" t="s">
        <v>3357</v>
      </c>
      <c r="L9" s="62">
        <v>4.4899910750641772E-2</v>
      </c>
      <c r="M9" s="115" t="s">
        <v>3357</v>
      </c>
      <c r="N9" s="115" t="s">
        <v>3357</v>
      </c>
      <c r="O9" s="61">
        <v>9724.7899883140017</v>
      </c>
      <c r="P9" s="115" t="s">
        <v>3357</v>
      </c>
      <c r="Q9" s="62">
        <f>IFERROR(O9/$O$9,0)</f>
        <v>1</v>
      </c>
      <c r="R9" s="62">
        <f>O9/'סכום נכסי הקרן'!$C$41</f>
        <v>1.0493775574943824E-2</v>
      </c>
      <c r="Z9" s="1"/>
      <c r="AC9" s="1"/>
    </row>
    <row r="10" spans="1:29">
      <c r="A10" s="91" t="s">
        <v>190</v>
      </c>
      <c r="B10" s="116" t="s">
        <v>3357</v>
      </c>
      <c r="C10" s="116" t="s">
        <v>3357</v>
      </c>
      <c r="D10" s="116" t="s">
        <v>3357</v>
      </c>
      <c r="E10" s="116" t="s">
        <v>3357</v>
      </c>
      <c r="F10" s="116" t="s">
        <v>3357</v>
      </c>
      <c r="G10" s="116" t="s">
        <v>3357</v>
      </c>
      <c r="H10" s="116" t="s">
        <v>3357</v>
      </c>
      <c r="I10" s="78">
        <v>4.2094352196912643</v>
      </c>
      <c r="J10" s="116" t="s">
        <v>3357</v>
      </c>
      <c r="K10" s="116" t="s">
        <v>3357</v>
      </c>
      <c r="L10" s="67">
        <v>4.4033883217982191E-2</v>
      </c>
      <c r="M10" s="116" t="s">
        <v>3357</v>
      </c>
      <c r="N10" s="116" t="s">
        <v>3357</v>
      </c>
      <c r="O10" s="66">
        <v>9085.5836956980002</v>
      </c>
      <c r="P10" s="116" t="s">
        <v>3357</v>
      </c>
      <c r="Q10" s="67">
        <f t="shared" ref="Q10:Q38" si="0">IFERROR(O10/$O$9,0)</f>
        <v>0.93427042708540575</v>
      </c>
      <c r="R10" s="67">
        <f>O10/'סכום נכסי הקרן'!$C$41</f>
        <v>9.8040241881411656E-3</v>
      </c>
    </row>
    <row r="11" spans="1:29">
      <c r="A11" s="92" t="s">
        <v>64</v>
      </c>
      <c r="B11" s="116" t="s">
        <v>3357</v>
      </c>
      <c r="C11" s="116" t="s">
        <v>3357</v>
      </c>
      <c r="D11" s="116" t="s">
        <v>3357</v>
      </c>
      <c r="E11" s="116" t="s">
        <v>3357</v>
      </c>
      <c r="F11" s="116" t="s">
        <v>3357</v>
      </c>
      <c r="G11" s="116" t="s">
        <v>3357</v>
      </c>
      <c r="H11" s="116" t="s">
        <v>3357</v>
      </c>
      <c r="I11" s="78">
        <v>6.4841270538598792</v>
      </c>
      <c r="J11" s="116" t="s">
        <v>3357</v>
      </c>
      <c r="K11" s="116" t="s">
        <v>3357</v>
      </c>
      <c r="L11" s="67">
        <v>2.9481571987080395E-2</v>
      </c>
      <c r="M11" s="116" t="s">
        <v>3357</v>
      </c>
      <c r="N11" s="116" t="s">
        <v>3357</v>
      </c>
      <c r="O11" s="66">
        <v>3916.6118205319999</v>
      </c>
      <c r="P11" s="116" t="s">
        <v>3357</v>
      </c>
      <c r="Q11" s="67">
        <f t="shared" si="0"/>
        <v>0.40274513128185585</v>
      </c>
      <c r="R11" s="67">
        <f>O11/'סכום נכסי הקרן'!$C$41</f>
        <v>4.226317021573083E-3</v>
      </c>
    </row>
    <row r="12" spans="1:29">
      <c r="A12" s="93" t="s">
        <v>1848</v>
      </c>
      <c r="B12" s="54" t="s">
        <v>1849</v>
      </c>
      <c r="C12" s="70" t="s">
        <v>29</v>
      </c>
      <c r="D12" s="54" t="s">
        <v>310</v>
      </c>
      <c r="E12" s="70" t="s">
        <v>131</v>
      </c>
      <c r="F12" s="54" t="s">
        <v>311</v>
      </c>
      <c r="G12" s="54" t="s">
        <v>312</v>
      </c>
      <c r="H12" s="79">
        <v>39076</v>
      </c>
      <c r="I12" s="80">
        <v>6.1200000000035475</v>
      </c>
      <c r="J12" s="70" t="s">
        <v>135</v>
      </c>
      <c r="K12" s="71">
        <v>4.9000000000000002E-2</v>
      </c>
      <c r="L12" s="73">
        <v>2.6600000000011823E-2</v>
      </c>
      <c r="M12" s="72">
        <v>551820.48687100003</v>
      </c>
      <c r="N12" s="80">
        <v>153.22999999999999</v>
      </c>
      <c r="O12" s="72">
        <v>845.55447790000005</v>
      </c>
      <c r="P12" s="73">
        <v>3.6758817358723938E-4</v>
      </c>
      <c r="Q12" s="73">
        <f t="shared" si="0"/>
        <v>8.6948353529081687E-2</v>
      </c>
      <c r="R12" s="73">
        <f>O12/'סכום נכסי הקרן'!$C$41</f>
        <v>9.1241650854505816E-4</v>
      </c>
    </row>
    <row r="13" spans="1:29">
      <c r="A13" s="93" t="s">
        <v>1850</v>
      </c>
      <c r="B13" s="54" t="s">
        <v>1851</v>
      </c>
      <c r="C13" s="70" t="s">
        <v>29</v>
      </c>
      <c r="D13" s="54" t="s">
        <v>310</v>
      </c>
      <c r="E13" s="70" t="s">
        <v>131</v>
      </c>
      <c r="F13" s="54" t="s">
        <v>311</v>
      </c>
      <c r="G13" s="54" t="s">
        <v>312</v>
      </c>
      <c r="H13" s="79">
        <v>40738</v>
      </c>
      <c r="I13" s="80">
        <v>9.7899999999996936</v>
      </c>
      <c r="J13" s="70" t="s">
        <v>135</v>
      </c>
      <c r="K13" s="71">
        <v>4.0999999999999995E-2</v>
      </c>
      <c r="L13" s="73">
        <v>2.8299999999998767E-2</v>
      </c>
      <c r="M13" s="72">
        <v>1166275.0690949999</v>
      </c>
      <c r="N13" s="80">
        <v>132.19</v>
      </c>
      <c r="O13" s="72">
        <v>1541.6990326929999</v>
      </c>
      <c r="P13" s="73">
        <v>3.2117437851703268E-4</v>
      </c>
      <c r="Q13" s="73">
        <f t="shared" si="0"/>
        <v>0.15853288703875507</v>
      </c>
      <c r="R13" s="73">
        <f>O13/'סכום נכסי הקרן'!$C$41</f>
        <v>1.6636085378326163E-3</v>
      </c>
    </row>
    <row r="14" spans="1:29">
      <c r="A14" s="93" t="s">
        <v>1852</v>
      </c>
      <c r="B14" s="54" t="s">
        <v>1853</v>
      </c>
      <c r="C14" s="70" t="s">
        <v>29</v>
      </c>
      <c r="D14" s="54" t="s">
        <v>1854</v>
      </c>
      <c r="E14" s="70" t="s">
        <v>659</v>
      </c>
      <c r="F14" s="54" t="s">
        <v>305</v>
      </c>
      <c r="G14" s="54" t="s">
        <v>133</v>
      </c>
      <c r="H14" s="79">
        <v>42795</v>
      </c>
      <c r="I14" s="80">
        <v>5.2799999999986538</v>
      </c>
      <c r="J14" s="70" t="s">
        <v>135</v>
      </c>
      <c r="K14" s="71">
        <v>2.1400000000000002E-2</v>
      </c>
      <c r="L14" s="73">
        <v>2.1499999999992789E-2</v>
      </c>
      <c r="M14" s="72">
        <v>365817.84667699999</v>
      </c>
      <c r="N14" s="80">
        <v>113.7</v>
      </c>
      <c r="O14" s="72">
        <v>415.93489640199999</v>
      </c>
      <c r="P14" s="73">
        <v>9.3803053270432115E-4</v>
      </c>
      <c r="Q14" s="73">
        <f t="shared" si="0"/>
        <v>4.2770578789034716E-2</v>
      </c>
      <c r="R14" s="73">
        <f>O14/'סכום נכסי הקרן'!$C$41</f>
        <v>4.4882485502258291E-4</v>
      </c>
    </row>
    <row r="15" spans="1:29">
      <c r="A15" s="93" t="s">
        <v>1855</v>
      </c>
      <c r="B15" s="54" t="s">
        <v>1856</v>
      </c>
      <c r="C15" s="70" t="s">
        <v>29</v>
      </c>
      <c r="D15" s="54" t="s">
        <v>384</v>
      </c>
      <c r="E15" s="70" t="s">
        <v>304</v>
      </c>
      <c r="F15" s="54" t="s">
        <v>340</v>
      </c>
      <c r="G15" s="54" t="s">
        <v>312</v>
      </c>
      <c r="H15" s="79">
        <v>36489</v>
      </c>
      <c r="I15" s="80">
        <v>3.1599999968548338</v>
      </c>
      <c r="J15" s="70" t="s">
        <v>135</v>
      </c>
      <c r="K15" s="71">
        <v>6.0499999999999998E-2</v>
      </c>
      <c r="L15" s="73">
        <v>1.6399999964919296E-2</v>
      </c>
      <c r="M15" s="72">
        <v>195.66041000000001</v>
      </c>
      <c r="N15" s="80">
        <v>169</v>
      </c>
      <c r="O15" s="72">
        <v>0.33066609399999997</v>
      </c>
      <c r="P15" s="117" t="s">
        <v>3357</v>
      </c>
      <c r="Q15" s="73">
        <f t="shared" si="0"/>
        <v>3.4002389192707688E-5</v>
      </c>
      <c r="R15" s="73">
        <f>O15/'סכום נכסי הקרן'!$C$41</f>
        <v>3.5681344120016984E-7</v>
      </c>
    </row>
    <row r="16" spans="1:29">
      <c r="A16" s="93" t="s">
        <v>1857</v>
      </c>
      <c r="B16" s="54" t="s">
        <v>1858</v>
      </c>
      <c r="C16" s="70" t="s">
        <v>29</v>
      </c>
      <c r="D16" s="54" t="s">
        <v>1859</v>
      </c>
      <c r="E16" s="70" t="s">
        <v>131</v>
      </c>
      <c r="F16" s="54" t="s">
        <v>317</v>
      </c>
      <c r="G16" s="54" t="s">
        <v>133</v>
      </c>
      <c r="H16" s="79">
        <v>39084</v>
      </c>
      <c r="I16" s="80">
        <v>1.6500000000087214</v>
      </c>
      <c r="J16" s="70" t="s">
        <v>135</v>
      </c>
      <c r="K16" s="71">
        <v>5.5999999999999994E-2</v>
      </c>
      <c r="L16" s="73">
        <v>2.3500000000058141E-2</v>
      </c>
      <c r="M16" s="72">
        <v>96977.857273999995</v>
      </c>
      <c r="N16" s="80">
        <v>141.88</v>
      </c>
      <c r="O16" s="72">
        <v>137.592180732</v>
      </c>
      <c r="P16" s="73">
        <v>2.5571266629854792E-4</v>
      </c>
      <c r="Q16" s="73">
        <f t="shared" si="0"/>
        <v>1.4148601758736234E-2</v>
      </c>
      <c r="R16" s="73">
        <f>O16/'סכום נכסי הקרן'!$C$41</f>
        <v>1.4847225155543352E-4</v>
      </c>
    </row>
    <row r="17" spans="1:18">
      <c r="A17" s="93" t="s">
        <v>1860</v>
      </c>
      <c r="B17" s="54" t="s">
        <v>1861</v>
      </c>
      <c r="C17" s="70" t="s">
        <v>29</v>
      </c>
      <c r="D17" s="54" t="s">
        <v>1862</v>
      </c>
      <c r="E17" s="70" t="s">
        <v>131</v>
      </c>
      <c r="F17" s="54" t="s">
        <v>453</v>
      </c>
      <c r="G17" s="54" t="s">
        <v>312</v>
      </c>
      <c r="H17" s="79">
        <v>45154</v>
      </c>
      <c r="I17" s="80">
        <v>3.459999999994551</v>
      </c>
      <c r="J17" s="70" t="s">
        <v>135</v>
      </c>
      <c r="K17" s="71">
        <v>3.6400000000000002E-2</v>
      </c>
      <c r="L17" s="73">
        <v>3.2399999999958767E-2</v>
      </c>
      <c r="M17" s="72">
        <v>266204.64</v>
      </c>
      <c r="N17" s="80">
        <v>102.04</v>
      </c>
      <c r="O17" s="72">
        <v>271.63521558799999</v>
      </c>
      <c r="P17" s="73">
        <v>5.3861193504396634E-4</v>
      </c>
      <c r="Q17" s="73">
        <f t="shared" si="0"/>
        <v>2.7932244903428882E-2</v>
      </c>
      <c r="R17" s="73">
        <f>O17/'סכום נכסי הקרן'!$C$41</f>
        <v>2.9311470932095112E-4</v>
      </c>
    </row>
    <row r="18" spans="1:18">
      <c r="A18" s="93" t="s">
        <v>1863</v>
      </c>
      <c r="B18" s="54" t="s">
        <v>1864</v>
      </c>
      <c r="C18" s="70" t="s">
        <v>29</v>
      </c>
      <c r="D18" s="54" t="s">
        <v>1865</v>
      </c>
      <c r="E18" s="70" t="s">
        <v>304</v>
      </c>
      <c r="F18" s="54" t="s">
        <v>457</v>
      </c>
      <c r="G18" s="54" t="s">
        <v>133</v>
      </c>
      <c r="H18" s="79">
        <v>44381</v>
      </c>
      <c r="I18" s="80">
        <v>2.4799999999985936</v>
      </c>
      <c r="J18" s="70" t="s">
        <v>135</v>
      </c>
      <c r="K18" s="71">
        <v>8.5000000000000006E-3</v>
      </c>
      <c r="L18" s="73">
        <v>3.8699999999996487E-2</v>
      </c>
      <c r="M18" s="72">
        <v>332755.8</v>
      </c>
      <c r="N18" s="80">
        <v>102.56</v>
      </c>
      <c r="O18" s="72">
        <v>341.27435087600003</v>
      </c>
      <c r="P18" s="73">
        <v>1.039861875E-3</v>
      </c>
      <c r="Q18" s="73">
        <f t="shared" si="0"/>
        <v>3.5093236078732756E-2</v>
      </c>
      <c r="R18" s="73">
        <f>O18/'סכום נכסי הקרן'!$C$41</f>
        <v>3.6826054360874317E-4</v>
      </c>
    </row>
    <row r="19" spans="1:18">
      <c r="A19" s="93" t="s">
        <v>1866</v>
      </c>
      <c r="B19" s="54" t="s">
        <v>1867</v>
      </c>
      <c r="C19" s="70" t="s">
        <v>29</v>
      </c>
      <c r="D19" s="54" t="s">
        <v>1868</v>
      </c>
      <c r="E19" s="70" t="s">
        <v>539</v>
      </c>
      <c r="F19" s="54" t="s">
        <v>646</v>
      </c>
      <c r="G19" s="117" t="s">
        <v>3357</v>
      </c>
      <c r="H19" s="79">
        <v>39104</v>
      </c>
      <c r="I19" s="80">
        <v>0</v>
      </c>
      <c r="J19" s="70" t="s">
        <v>135</v>
      </c>
      <c r="K19" s="71">
        <v>5.5999999999999994E-2</v>
      </c>
      <c r="L19" s="94">
        <v>0</v>
      </c>
      <c r="M19" s="72">
        <v>126590.27594999998</v>
      </c>
      <c r="N19" s="80">
        <v>9.9999999999999995E-7</v>
      </c>
      <c r="O19" s="72">
        <v>1.8630000000000002E-6</v>
      </c>
      <c r="P19" s="73">
        <v>3.486871969424846E-4</v>
      </c>
      <c r="Q19" s="73">
        <f t="shared" si="0"/>
        <v>1.9157226040240595E-10</v>
      </c>
      <c r="R19" s="73">
        <f>O19/'סכום נכסי הקרן'!$C$41</f>
        <v>2.0103163070475454E-12</v>
      </c>
    </row>
    <row r="20" spans="1:18">
      <c r="A20" s="93" t="s">
        <v>1869</v>
      </c>
      <c r="B20" s="54" t="s">
        <v>1870</v>
      </c>
      <c r="C20" s="70" t="s">
        <v>29</v>
      </c>
      <c r="D20" s="54" t="s">
        <v>1871</v>
      </c>
      <c r="E20" s="70" t="s">
        <v>132</v>
      </c>
      <c r="F20" s="54" t="s">
        <v>646</v>
      </c>
      <c r="G20" s="117" t="s">
        <v>3357</v>
      </c>
      <c r="H20" s="79">
        <v>45132</v>
      </c>
      <c r="I20" s="80">
        <v>2.5300000000013241</v>
      </c>
      <c r="J20" s="70" t="s">
        <v>135</v>
      </c>
      <c r="K20" s="71">
        <v>4.2500000000000003E-2</v>
      </c>
      <c r="L20" s="73">
        <v>4.1800000000024269E-2</v>
      </c>
      <c r="M20" s="72">
        <v>357408.59859399998</v>
      </c>
      <c r="N20" s="80">
        <v>101.45</v>
      </c>
      <c r="O20" s="72">
        <v>362.59099838399999</v>
      </c>
      <c r="P20" s="73">
        <v>1.7064400155407395E-3</v>
      </c>
      <c r="Q20" s="73">
        <f t="shared" si="0"/>
        <v>3.7285226603321522E-2</v>
      </c>
      <c r="R20" s="73">
        <f>O20/'סכום נכסי הקרן'!$C$41</f>
        <v>3.9126280023618105E-4</v>
      </c>
    </row>
    <row r="21" spans="1:18">
      <c r="A21" s="133" t="s">
        <v>3357</v>
      </c>
      <c r="B21" s="117" t="s">
        <v>3357</v>
      </c>
      <c r="C21" s="117" t="s">
        <v>3357</v>
      </c>
      <c r="D21" s="117" t="s">
        <v>3357</v>
      </c>
      <c r="E21" s="117" t="s">
        <v>3357</v>
      </c>
      <c r="F21" s="117" t="s">
        <v>3357</v>
      </c>
      <c r="G21" s="117" t="s">
        <v>3357</v>
      </c>
      <c r="H21" s="117" t="s">
        <v>3357</v>
      </c>
      <c r="I21" s="117" t="s">
        <v>3357</v>
      </c>
      <c r="J21" s="117" t="s">
        <v>3357</v>
      </c>
      <c r="K21" s="117" t="s">
        <v>3357</v>
      </c>
      <c r="L21" s="117" t="s">
        <v>3357</v>
      </c>
      <c r="M21" s="117" t="s">
        <v>3357</v>
      </c>
      <c r="N21" s="117" t="s">
        <v>3357</v>
      </c>
      <c r="O21" s="117" t="s">
        <v>3357</v>
      </c>
      <c r="P21" s="117" t="s">
        <v>3357</v>
      </c>
      <c r="Q21" s="117" t="s">
        <v>3357</v>
      </c>
      <c r="R21" s="117" t="s">
        <v>3357</v>
      </c>
    </row>
    <row r="22" spans="1:18">
      <c r="A22" s="92" t="s">
        <v>65</v>
      </c>
      <c r="B22" s="116" t="s">
        <v>3357</v>
      </c>
      <c r="C22" s="116" t="s">
        <v>3357</v>
      </c>
      <c r="D22" s="116" t="s">
        <v>3357</v>
      </c>
      <c r="E22" s="116" t="s">
        <v>3357</v>
      </c>
      <c r="F22" s="116" t="s">
        <v>3357</v>
      </c>
      <c r="G22" s="116" t="s">
        <v>3357</v>
      </c>
      <c r="H22" s="116" t="s">
        <v>3357</v>
      </c>
      <c r="I22" s="78">
        <v>2.4053733994413755</v>
      </c>
      <c r="J22" s="116" t="s">
        <v>3357</v>
      </c>
      <c r="K22" s="116" t="s">
        <v>3357</v>
      </c>
      <c r="L22" s="67">
        <v>4.363333333333836E-2</v>
      </c>
      <c r="M22" s="116" t="s">
        <v>3357</v>
      </c>
      <c r="N22" s="116" t="s">
        <v>3357</v>
      </c>
      <c r="O22" s="66">
        <v>5153.2125225379996</v>
      </c>
      <c r="P22" s="116" t="s">
        <v>3357</v>
      </c>
      <c r="Q22" s="67">
        <f t="shared" si="0"/>
        <v>0.52990476182318236</v>
      </c>
      <c r="R22" s="67">
        <f>O22/'סכום נכסי הקרן'!$C$41</f>
        <v>5.5607016466665358E-3</v>
      </c>
    </row>
    <row r="23" spans="1:18">
      <c r="A23" s="93" t="s">
        <v>1874</v>
      </c>
      <c r="B23" s="54" t="s">
        <v>1875</v>
      </c>
      <c r="C23" s="70" t="s">
        <v>29</v>
      </c>
      <c r="D23" s="54" t="s">
        <v>1854</v>
      </c>
      <c r="E23" s="70" t="s">
        <v>659</v>
      </c>
      <c r="F23" s="54" t="s">
        <v>305</v>
      </c>
      <c r="G23" s="54" t="s">
        <v>133</v>
      </c>
      <c r="H23" s="79">
        <v>42795</v>
      </c>
      <c r="I23" s="80">
        <v>4.8899999999981727</v>
      </c>
      <c r="J23" s="70" t="s">
        <v>135</v>
      </c>
      <c r="K23" s="71">
        <v>3.7400000000000003E-2</v>
      </c>
      <c r="L23" s="73">
        <v>4.919999999998434E-2</v>
      </c>
      <c r="M23" s="72">
        <v>400121.45257199998</v>
      </c>
      <c r="N23" s="80">
        <v>95.74</v>
      </c>
      <c r="O23" s="72">
        <v>383.07628762999997</v>
      </c>
      <c r="P23" s="73">
        <v>6.430431844455162E-4</v>
      </c>
      <c r="Q23" s="73">
        <f t="shared" si="0"/>
        <v>3.9391728571036663E-2</v>
      </c>
      <c r="R23" s="73">
        <f>O23/'סכום נכסי הקרן'!$C$41</f>
        <v>4.1336795913356135E-4</v>
      </c>
    </row>
    <row r="24" spans="1:18">
      <c r="A24" s="93" t="s">
        <v>1876</v>
      </c>
      <c r="B24" s="54" t="s">
        <v>1877</v>
      </c>
      <c r="C24" s="70" t="s">
        <v>29</v>
      </c>
      <c r="D24" s="54" t="s">
        <v>1854</v>
      </c>
      <c r="E24" s="70" t="s">
        <v>659</v>
      </c>
      <c r="F24" s="54" t="s">
        <v>305</v>
      </c>
      <c r="G24" s="54" t="s">
        <v>133</v>
      </c>
      <c r="H24" s="79">
        <v>42795</v>
      </c>
      <c r="I24" s="80">
        <v>1.1699999999991739</v>
      </c>
      <c r="J24" s="70" t="s">
        <v>135</v>
      </c>
      <c r="K24" s="71">
        <v>2.5000000000000001E-2</v>
      </c>
      <c r="L24" s="73">
        <v>4.4099999999988482E-2</v>
      </c>
      <c r="M24" s="72">
        <v>994814.33463699999</v>
      </c>
      <c r="N24" s="80">
        <v>98.59</v>
      </c>
      <c r="O24" s="72">
        <v>980.7874635930001</v>
      </c>
      <c r="P24" s="73">
        <v>2.437998286473135E-3</v>
      </c>
      <c r="Q24" s="73">
        <f t="shared" si="0"/>
        <v>0.10085435929943824</v>
      </c>
      <c r="R24" s="73">
        <f>O24/'סכום נכסי הקרן'!$C$41</f>
        <v>1.0583430122430536E-3</v>
      </c>
    </row>
    <row r="25" spans="1:18">
      <c r="A25" s="93" t="s">
        <v>1878</v>
      </c>
      <c r="B25" s="54" t="s">
        <v>1879</v>
      </c>
      <c r="C25" s="70" t="s">
        <v>29</v>
      </c>
      <c r="D25" s="54" t="s">
        <v>1880</v>
      </c>
      <c r="E25" s="70" t="s">
        <v>333</v>
      </c>
      <c r="F25" s="54" t="s">
        <v>346</v>
      </c>
      <c r="G25" s="54" t="s">
        <v>133</v>
      </c>
      <c r="H25" s="79">
        <v>42598</v>
      </c>
      <c r="I25" s="80">
        <v>2.2399999999995219</v>
      </c>
      <c r="J25" s="70" t="s">
        <v>135</v>
      </c>
      <c r="K25" s="71">
        <v>3.1E-2</v>
      </c>
      <c r="L25" s="73">
        <v>4.7499999999997697E-2</v>
      </c>
      <c r="M25" s="72">
        <v>1126576.0589449999</v>
      </c>
      <c r="N25" s="80">
        <v>96.57</v>
      </c>
      <c r="O25" s="72">
        <v>1087.9345001229999</v>
      </c>
      <c r="P25" s="73">
        <v>1.5976833577562894E-3</v>
      </c>
      <c r="Q25" s="73">
        <f t="shared" si="0"/>
        <v>0.11187228736356665</v>
      </c>
      <c r="R25" s="73">
        <f>O25/'סכום נכסי הקרן'!$C$41</f>
        <v>1.1739626766488923E-3</v>
      </c>
    </row>
    <row r="26" spans="1:18">
      <c r="A26" s="93" t="s">
        <v>1881</v>
      </c>
      <c r="B26" s="54" t="s">
        <v>1882</v>
      </c>
      <c r="C26" s="70" t="s">
        <v>29</v>
      </c>
      <c r="D26" s="54" t="s">
        <v>1031</v>
      </c>
      <c r="E26" s="70" t="s">
        <v>944</v>
      </c>
      <c r="F26" s="54" t="s">
        <v>453</v>
      </c>
      <c r="G26" s="54" t="s">
        <v>312</v>
      </c>
      <c r="H26" s="79">
        <v>44007</v>
      </c>
      <c r="I26" s="80">
        <v>3.5200000000010379</v>
      </c>
      <c r="J26" s="70" t="s">
        <v>135</v>
      </c>
      <c r="K26" s="71">
        <v>3.3500000000000002E-2</v>
      </c>
      <c r="L26" s="73">
        <v>6.2400000000017712E-2</v>
      </c>
      <c r="M26" s="72">
        <v>721783.41520799999</v>
      </c>
      <c r="N26" s="80">
        <v>90.79</v>
      </c>
      <c r="O26" s="72">
        <v>655.30715461600005</v>
      </c>
      <c r="P26" s="73">
        <v>9.0222926900999998E-4</v>
      </c>
      <c r="Q26" s="73">
        <f t="shared" si="0"/>
        <v>6.7385224298258745E-2</v>
      </c>
      <c r="R26" s="73">
        <f>O26/'סכום נכסי הקרן'!$C$41</f>
        <v>7.0712542085317877E-4</v>
      </c>
    </row>
    <row r="27" spans="1:18">
      <c r="A27" s="93" t="s">
        <v>1883</v>
      </c>
      <c r="B27" s="54" t="s">
        <v>1884</v>
      </c>
      <c r="C27" s="70" t="s">
        <v>29</v>
      </c>
      <c r="D27" s="54" t="s">
        <v>1885</v>
      </c>
      <c r="E27" s="70" t="s">
        <v>333</v>
      </c>
      <c r="F27" s="54" t="s">
        <v>526</v>
      </c>
      <c r="G27" s="54" t="s">
        <v>312</v>
      </c>
      <c r="H27" s="79">
        <v>43310</v>
      </c>
      <c r="I27" s="80">
        <v>0.98999999999939503</v>
      </c>
      <c r="J27" s="70" t="s">
        <v>135</v>
      </c>
      <c r="K27" s="71">
        <v>3.5499999999999997E-2</v>
      </c>
      <c r="L27" s="73">
        <v>5.4599999999975807E-2</v>
      </c>
      <c r="M27" s="72">
        <v>774131.51971000002</v>
      </c>
      <c r="N27" s="80">
        <v>98.22</v>
      </c>
      <c r="O27" s="72">
        <v>760.35197865399994</v>
      </c>
      <c r="P27" s="73">
        <v>3.0239512488671877E-3</v>
      </c>
      <c r="Q27" s="73">
        <f t="shared" si="0"/>
        <v>7.8186981885232779E-2</v>
      </c>
      <c r="R27" s="73">
        <f>O27/'סכום נכסי הקרן'!$C$41</f>
        <v>8.2047664078583097E-4</v>
      </c>
    </row>
    <row r="28" spans="1:18">
      <c r="A28" s="93" t="s">
        <v>1886</v>
      </c>
      <c r="B28" s="54" t="s">
        <v>1887</v>
      </c>
      <c r="C28" s="70" t="s">
        <v>29</v>
      </c>
      <c r="D28" s="54" t="s">
        <v>1888</v>
      </c>
      <c r="E28" s="70" t="s">
        <v>132</v>
      </c>
      <c r="F28" s="54" t="s">
        <v>543</v>
      </c>
      <c r="G28" s="54" t="s">
        <v>133</v>
      </c>
      <c r="H28" s="79">
        <v>45122</v>
      </c>
      <c r="I28" s="80">
        <v>3.9100000000036066</v>
      </c>
      <c r="J28" s="70" t="s">
        <v>135</v>
      </c>
      <c r="K28" s="71">
        <v>7.3300000000000004E-2</v>
      </c>
      <c r="L28" s="73">
        <v>7.3600000000081142E-2</v>
      </c>
      <c r="M28" s="72">
        <v>7.7413149999999993</v>
      </c>
      <c r="N28" s="80">
        <v>5156460</v>
      </c>
      <c r="O28" s="72">
        <v>399.17782611600006</v>
      </c>
      <c r="P28" s="73">
        <v>1.5482629999999998E-3</v>
      </c>
      <c r="Q28" s="73">
        <f t="shared" si="0"/>
        <v>4.1047449517745936E-2</v>
      </c>
      <c r="R28" s="73">
        <f>O28/'סכום נכסי הקרן'!$C$41</f>
        <v>4.3074272316306195E-4</v>
      </c>
    </row>
    <row r="29" spans="1:18">
      <c r="A29" s="93" t="s">
        <v>1889</v>
      </c>
      <c r="B29" s="54">
        <v>9555</v>
      </c>
      <c r="C29" s="70" t="s">
        <v>29</v>
      </c>
      <c r="D29" s="54" t="s">
        <v>1890</v>
      </c>
      <c r="E29" s="70" t="s">
        <v>589</v>
      </c>
      <c r="F29" s="54" t="s">
        <v>646</v>
      </c>
      <c r="G29" s="117" t="s">
        <v>3357</v>
      </c>
      <c r="H29" s="79">
        <v>45046</v>
      </c>
      <c r="I29" s="80">
        <v>0</v>
      </c>
      <c r="J29" s="70" t="s">
        <v>135</v>
      </c>
      <c r="K29" s="71">
        <v>0</v>
      </c>
      <c r="L29" s="71">
        <v>0</v>
      </c>
      <c r="M29" s="72">
        <v>401187.34740500001</v>
      </c>
      <c r="N29" s="80">
        <v>59</v>
      </c>
      <c r="O29" s="72">
        <v>236.70053495900001</v>
      </c>
      <c r="P29" s="73">
        <v>6.9248211169690012E-4</v>
      </c>
      <c r="Q29" s="73">
        <f t="shared" si="0"/>
        <v>2.4339912249358206E-2</v>
      </c>
      <c r="R29" s="73">
        <f>O29/'סכום נכסי הקרן'!$C$41</f>
        <v>2.5541757665859113E-4</v>
      </c>
    </row>
    <row r="30" spans="1:18">
      <c r="A30" s="93" t="s">
        <v>1891</v>
      </c>
      <c r="B30" s="54">
        <v>9556</v>
      </c>
      <c r="C30" s="70" t="s">
        <v>29</v>
      </c>
      <c r="D30" s="54" t="s">
        <v>1890</v>
      </c>
      <c r="E30" s="70" t="s">
        <v>589</v>
      </c>
      <c r="F30" s="54" t="s">
        <v>646</v>
      </c>
      <c r="G30" s="117" t="s">
        <v>3357</v>
      </c>
      <c r="H30" s="79">
        <v>45046</v>
      </c>
      <c r="I30" s="80">
        <v>0</v>
      </c>
      <c r="J30" s="70" t="s">
        <v>135</v>
      </c>
      <c r="K30" s="71">
        <v>0</v>
      </c>
      <c r="L30" s="71">
        <v>0</v>
      </c>
      <c r="M30" s="72">
        <v>883.54950099999996</v>
      </c>
      <c r="N30" s="80">
        <v>29.41732</v>
      </c>
      <c r="O30" s="72">
        <v>0.25991661099999996</v>
      </c>
      <c r="P30" s="73">
        <v>0</v>
      </c>
      <c r="Q30" s="73">
        <f t="shared" si="0"/>
        <v>2.6727220979819021E-5</v>
      </c>
      <c r="R30" s="73">
        <f>O30/'סכום נכסי הקרן'!$C$41</f>
        <v>2.80469458704151E-7</v>
      </c>
    </row>
    <row r="31" spans="1:18">
      <c r="A31" s="93" t="s">
        <v>1872</v>
      </c>
      <c r="B31" s="54" t="s">
        <v>1873</v>
      </c>
      <c r="C31" s="70" t="s">
        <v>29</v>
      </c>
      <c r="D31" s="54" t="s">
        <v>384</v>
      </c>
      <c r="E31" s="70" t="s">
        <v>304</v>
      </c>
      <c r="F31" s="54" t="s">
        <v>646</v>
      </c>
      <c r="G31" s="117" t="s">
        <v>3357</v>
      </c>
      <c r="H31" s="79">
        <v>45141</v>
      </c>
      <c r="I31" s="80">
        <v>2.6900000000017856</v>
      </c>
      <c r="J31" s="70" t="s">
        <v>135</v>
      </c>
      <c r="K31" s="71">
        <v>7.0499999999999993E-2</v>
      </c>
      <c r="L31" s="73">
        <v>6.13E-2</v>
      </c>
      <c r="M31" s="72">
        <v>649617.11686099996</v>
      </c>
      <c r="N31" s="80">
        <v>100</v>
      </c>
      <c r="O31" s="72">
        <v>649.61686023600009</v>
      </c>
      <c r="P31" s="73">
        <v>1.5482630568356777E-3</v>
      </c>
      <c r="Q31" s="73">
        <f>IFERROR(O31/$O$9,0)</f>
        <v>6.6800091417565405E-2</v>
      </c>
      <c r="R31" s="73">
        <f>O31/'סכום נכסי הקרן'!$C$41</f>
        <v>7.009851677216624E-4</v>
      </c>
    </row>
    <row r="32" spans="1:18">
      <c r="A32" s="134" t="s">
        <v>3357</v>
      </c>
      <c r="B32" s="117" t="s">
        <v>3357</v>
      </c>
      <c r="C32" s="117" t="s">
        <v>3357</v>
      </c>
      <c r="D32" s="117" t="s">
        <v>3357</v>
      </c>
      <c r="E32" s="117" t="s">
        <v>3357</v>
      </c>
      <c r="F32" s="117" t="s">
        <v>3357</v>
      </c>
      <c r="G32" s="117" t="s">
        <v>3357</v>
      </c>
      <c r="H32" s="117" t="s">
        <v>3357</v>
      </c>
      <c r="I32" s="117" t="s">
        <v>3357</v>
      </c>
      <c r="J32" s="117" t="s">
        <v>3357</v>
      </c>
      <c r="K32" s="117" t="s">
        <v>3357</v>
      </c>
      <c r="L32" s="117" t="s">
        <v>3357</v>
      </c>
      <c r="M32" s="117" t="s">
        <v>3357</v>
      </c>
      <c r="N32" s="117" t="s">
        <v>3357</v>
      </c>
      <c r="O32" s="117" t="s">
        <v>3357</v>
      </c>
      <c r="P32" s="117" t="s">
        <v>3357</v>
      </c>
      <c r="Q32" s="117" t="s">
        <v>3357</v>
      </c>
      <c r="R32" s="117" t="s">
        <v>3357</v>
      </c>
    </row>
    <row r="33" spans="1:18">
      <c r="A33" s="92" t="s">
        <v>51</v>
      </c>
      <c r="B33" s="116" t="s">
        <v>3357</v>
      </c>
      <c r="C33" s="116" t="s">
        <v>3357</v>
      </c>
      <c r="D33" s="116" t="s">
        <v>3357</v>
      </c>
      <c r="E33" s="116" t="s">
        <v>3357</v>
      </c>
      <c r="F33" s="116" t="s">
        <v>3357</v>
      </c>
      <c r="G33" s="116" t="s">
        <v>3357</v>
      </c>
      <c r="H33" s="116" t="s">
        <v>3357</v>
      </c>
      <c r="I33" s="78">
        <v>1.679999999997462</v>
      </c>
      <c r="J33" s="116" t="s">
        <v>3357</v>
      </c>
      <c r="K33" s="116" t="s">
        <v>3357</v>
      </c>
      <c r="L33" s="67">
        <v>5.8800000000862968E-2</v>
      </c>
      <c r="M33" s="116" t="s">
        <v>3357</v>
      </c>
      <c r="N33" s="116" t="s">
        <v>3357</v>
      </c>
      <c r="O33" s="66">
        <v>15.759352628</v>
      </c>
      <c r="P33" s="116" t="s">
        <v>3357</v>
      </c>
      <c r="Q33" s="67">
        <f t="shared" si="0"/>
        <v>1.6205339803674482E-3</v>
      </c>
      <c r="R33" s="67">
        <f>O33/'סכום נכסי הקרן'!$C$41</f>
        <v>1.7005519901546423E-5</v>
      </c>
    </row>
    <row r="34" spans="1:18">
      <c r="A34" s="93" t="s">
        <v>1892</v>
      </c>
      <c r="B34" s="54" t="s">
        <v>1893</v>
      </c>
      <c r="C34" s="70" t="s">
        <v>29</v>
      </c>
      <c r="D34" s="54" t="s">
        <v>1894</v>
      </c>
      <c r="E34" s="70" t="s">
        <v>539</v>
      </c>
      <c r="F34" s="54" t="s">
        <v>317</v>
      </c>
      <c r="G34" s="54" t="s">
        <v>133</v>
      </c>
      <c r="H34" s="79">
        <v>38118</v>
      </c>
      <c r="I34" s="80">
        <v>1.679999999997462</v>
      </c>
      <c r="J34" s="70" t="s">
        <v>134</v>
      </c>
      <c r="K34" s="71">
        <v>7.9699999999999993E-2</v>
      </c>
      <c r="L34" s="73">
        <v>5.8800000000862968E-2</v>
      </c>
      <c r="M34" s="72">
        <v>4035.4885039999999</v>
      </c>
      <c r="N34" s="80">
        <v>107.67</v>
      </c>
      <c r="O34" s="72">
        <v>15.759352628</v>
      </c>
      <c r="P34" s="73">
        <v>9.9792661737893346E-5</v>
      </c>
      <c r="Q34" s="73">
        <f t="shared" si="0"/>
        <v>1.6205339803674482E-3</v>
      </c>
      <c r="R34" s="73">
        <f>O34/'סכום נכסי הקרן'!$C$41</f>
        <v>1.7005519901546423E-5</v>
      </c>
    </row>
    <row r="35" spans="1:18">
      <c r="A35" s="133" t="s">
        <v>3357</v>
      </c>
      <c r="B35" s="117" t="s">
        <v>3357</v>
      </c>
      <c r="C35" s="117" t="s">
        <v>3357</v>
      </c>
      <c r="D35" s="117" t="s">
        <v>3357</v>
      </c>
      <c r="E35" s="117" t="s">
        <v>3357</v>
      </c>
      <c r="F35" s="117" t="s">
        <v>3357</v>
      </c>
      <c r="G35" s="117" t="s">
        <v>3357</v>
      </c>
      <c r="H35" s="117" t="s">
        <v>3357</v>
      </c>
      <c r="I35" s="117" t="s">
        <v>3357</v>
      </c>
      <c r="J35" s="117" t="s">
        <v>3357</v>
      </c>
      <c r="K35" s="117" t="s">
        <v>3357</v>
      </c>
      <c r="L35" s="117" t="s">
        <v>3357</v>
      </c>
      <c r="M35" s="117" t="s">
        <v>3357</v>
      </c>
      <c r="N35" s="117" t="s">
        <v>3357</v>
      </c>
      <c r="O35" s="117" t="s">
        <v>3357</v>
      </c>
      <c r="P35" s="117" t="s">
        <v>3357</v>
      </c>
      <c r="Q35" s="117" t="s">
        <v>3357</v>
      </c>
      <c r="R35" s="117" t="s">
        <v>3357</v>
      </c>
    </row>
    <row r="36" spans="1:18">
      <c r="A36" s="91" t="s">
        <v>189</v>
      </c>
      <c r="B36" s="116" t="s">
        <v>3357</v>
      </c>
      <c r="C36" s="116" t="s">
        <v>3357</v>
      </c>
      <c r="D36" s="116" t="s">
        <v>3357</v>
      </c>
      <c r="E36" s="116" t="s">
        <v>3357</v>
      </c>
      <c r="F36" s="116" t="s">
        <v>3357</v>
      </c>
      <c r="G36" s="116" t="s">
        <v>3357</v>
      </c>
      <c r="H36" s="116" t="s">
        <v>3357</v>
      </c>
      <c r="I36" s="78">
        <v>12.449956052128204</v>
      </c>
      <c r="J36" s="116" t="s">
        <v>3357</v>
      </c>
      <c r="K36" s="116" t="s">
        <v>3357</v>
      </c>
      <c r="L36" s="67">
        <v>5.6888452544513933E-2</v>
      </c>
      <c r="M36" s="116" t="s">
        <v>3357</v>
      </c>
      <c r="N36" s="116" t="s">
        <v>3357</v>
      </c>
      <c r="O36" s="66">
        <v>639.20629261599993</v>
      </c>
      <c r="P36" s="116" t="s">
        <v>3357</v>
      </c>
      <c r="Q36" s="67">
        <f t="shared" si="0"/>
        <v>6.5729572914594109E-2</v>
      </c>
      <c r="R36" s="67">
        <f>O36/'סכום נכסי הקרן'!$C$41</f>
        <v>6.897513868026568E-4</v>
      </c>
    </row>
    <row r="37" spans="1:18">
      <c r="A37" s="92" t="s">
        <v>72</v>
      </c>
      <c r="B37" s="116" t="s">
        <v>3357</v>
      </c>
      <c r="C37" s="116" t="s">
        <v>3357</v>
      </c>
      <c r="D37" s="116" t="s">
        <v>3357</v>
      </c>
      <c r="E37" s="116" t="s">
        <v>3357</v>
      </c>
      <c r="F37" s="116" t="s">
        <v>3357</v>
      </c>
      <c r="G37" s="116" t="s">
        <v>3357</v>
      </c>
      <c r="H37" s="116" t="s">
        <v>3357</v>
      </c>
      <c r="I37" s="78">
        <v>12.449956052128204</v>
      </c>
      <c r="J37" s="116" t="s">
        <v>3357</v>
      </c>
      <c r="K37" s="116" t="s">
        <v>3357</v>
      </c>
      <c r="L37" s="67">
        <v>5.6888452544513933E-2</v>
      </c>
      <c r="M37" s="116" t="s">
        <v>3357</v>
      </c>
      <c r="N37" s="116" t="s">
        <v>3357</v>
      </c>
      <c r="O37" s="66">
        <v>639.20629261599993</v>
      </c>
      <c r="P37" s="116" t="s">
        <v>3357</v>
      </c>
      <c r="Q37" s="67">
        <f t="shared" si="0"/>
        <v>6.5729572914594109E-2</v>
      </c>
      <c r="R37" s="67">
        <f>O37/'סכום נכסי הקרן'!$C$41</f>
        <v>6.897513868026568E-4</v>
      </c>
    </row>
    <row r="38" spans="1:18">
      <c r="A38" s="93" t="s">
        <v>1897</v>
      </c>
      <c r="B38" s="54" t="s">
        <v>1898</v>
      </c>
      <c r="C38" s="70" t="s">
        <v>29</v>
      </c>
      <c r="D38" s="117" t="s">
        <v>3357</v>
      </c>
      <c r="E38" s="70" t="s">
        <v>3243</v>
      </c>
      <c r="F38" s="54" t="s">
        <v>809</v>
      </c>
      <c r="G38" s="54" t="s">
        <v>1899</v>
      </c>
      <c r="H38" s="79">
        <v>42408</v>
      </c>
      <c r="I38" s="80">
        <v>10.200000000015212</v>
      </c>
      <c r="J38" s="70" t="s">
        <v>142</v>
      </c>
      <c r="K38" s="71">
        <v>3.9510000000000003E-2</v>
      </c>
      <c r="L38" s="73">
        <v>5.3200000000071433E-2</v>
      </c>
      <c r="M38" s="72">
        <v>126199.40939500001</v>
      </c>
      <c r="N38" s="80">
        <v>87.48</v>
      </c>
      <c r="O38" s="72">
        <v>302.39456741199996</v>
      </c>
      <c r="P38" s="73">
        <v>3.1985900132303633E-4</v>
      </c>
      <c r="Q38" s="73">
        <f t="shared" si="0"/>
        <v>3.109522856281511E-2</v>
      </c>
      <c r="R38" s="73">
        <f>O38/'סכום נכסי הקרן'!$C$41</f>
        <v>3.2630634998976477E-4</v>
      </c>
    </row>
    <row r="39" spans="1:18">
      <c r="A39" s="93" t="s">
        <v>1895</v>
      </c>
      <c r="B39" s="54" t="s">
        <v>1896</v>
      </c>
      <c r="C39" s="70" t="s">
        <v>29</v>
      </c>
      <c r="D39" s="117" t="s">
        <v>3357</v>
      </c>
      <c r="E39" s="70" t="s">
        <v>3243</v>
      </c>
      <c r="F39" s="54" t="s">
        <v>925</v>
      </c>
      <c r="G39" s="54" t="s">
        <v>839</v>
      </c>
      <c r="H39" s="79">
        <v>42206</v>
      </c>
      <c r="I39" s="80">
        <v>14.470000000012231</v>
      </c>
      <c r="J39" s="70" t="s">
        <v>142</v>
      </c>
      <c r="K39" s="71">
        <v>4.555E-2</v>
      </c>
      <c r="L39" s="73">
        <v>6.0200000000057E-2</v>
      </c>
      <c r="M39" s="72">
        <v>148957.44750000001</v>
      </c>
      <c r="N39" s="80">
        <v>82.55</v>
      </c>
      <c r="O39" s="72">
        <v>336.81172520400003</v>
      </c>
      <c r="P39" s="73">
        <v>8.9421504211215108E-4</v>
      </c>
      <c r="Q39" s="73">
        <f>IFERROR(O39/$O$9,0)</f>
        <v>3.4634344351778999E-2</v>
      </c>
      <c r="R39" s="73">
        <f>O39/'סכום נכסי הקרן'!$C$41</f>
        <v>3.6344503681289209E-4</v>
      </c>
    </row>
    <row r="40" spans="1:18">
      <c r="A40" s="119" t="s">
        <v>3357</v>
      </c>
      <c r="B40" s="120" t="s">
        <v>3357</v>
      </c>
      <c r="C40" s="120" t="s">
        <v>3357</v>
      </c>
      <c r="D40" s="120" t="s">
        <v>3357</v>
      </c>
      <c r="E40" s="120" t="s">
        <v>3357</v>
      </c>
      <c r="F40" s="120" t="s">
        <v>3357</v>
      </c>
      <c r="G40" s="120" t="s">
        <v>3357</v>
      </c>
      <c r="H40" s="120" t="s">
        <v>3357</v>
      </c>
      <c r="I40" s="120" t="s">
        <v>3357</v>
      </c>
      <c r="J40" s="120" t="s">
        <v>3357</v>
      </c>
      <c r="K40" s="120" t="s">
        <v>3357</v>
      </c>
      <c r="L40" s="120" t="s">
        <v>3357</v>
      </c>
      <c r="M40" s="120" t="s">
        <v>3357</v>
      </c>
      <c r="N40" s="120" t="s">
        <v>3357</v>
      </c>
      <c r="O40" s="120" t="s">
        <v>3357</v>
      </c>
      <c r="P40" s="120" t="s">
        <v>3357</v>
      </c>
      <c r="Q40" s="120" t="s">
        <v>3357</v>
      </c>
      <c r="R40" s="120" t="s">
        <v>3357</v>
      </c>
    </row>
    <row r="41" spans="1:18">
      <c r="A41" s="119" t="s">
        <v>3357</v>
      </c>
      <c r="B41" s="120" t="s">
        <v>3357</v>
      </c>
      <c r="C41" s="120" t="s">
        <v>3357</v>
      </c>
      <c r="D41" s="120" t="s">
        <v>3357</v>
      </c>
      <c r="E41" s="120" t="s">
        <v>3357</v>
      </c>
      <c r="F41" s="120" t="s">
        <v>3357</v>
      </c>
      <c r="G41" s="120" t="s">
        <v>3357</v>
      </c>
      <c r="H41" s="120" t="s">
        <v>3357</v>
      </c>
      <c r="I41" s="120" t="s">
        <v>3357</v>
      </c>
      <c r="J41" s="120" t="s">
        <v>3357</v>
      </c>
      <c r="K41" s="120" t="s">
        <v>3357</v>
      </c>
      <c r="L41" s="120" t="s">
        <v>3357</v>
      </c>
      <c r="M41" s="120" t="s">
        <v>3357</v>
      </c>
      <c r="N41" s="120" t="s">
        <v>3357</v>
      </c>
      <c r="O41" s="120" t="s">
        <v>3357</v>
      </c>
      <c r="P41" s="120" t="s">
        <v>3357</v>
      </c>
      <c r="Q41" s="120" t="s">
        <v>3357</v>
      </c>
      <c r="R41" s="120" t="s">
        <v>3357</v>
      </c>
    </row>
    <row r="42" spans="1:18">
      <c r="A42" s="86" t="s">
        <v>213</v>
      </c>
      <c r="B42" s="120" t="s">
        <v>3357</v>
      </c>
      <c r="C42" s="120" t="s">
        <v>3357</v>
      </c>
      <c r="D42" s="120" t="s">
        <v>3357</v>
      </c>
      <c r="E42" s="120" t="s">
        <v>3357</v>
      </c>
      <c r="F42" s="120" t="s">
        <v>3357</v>
      </c>
      <c r="G42" s="120" t="s">
        <v>3357</v>
      </c>
      <c r="H42" s="120" t="s">
        <v>3357</v>
      </c>
      <c r="I42" s="120" t="s">
        <v>3357</v>
      </c>
      <c r="J42" s="120" t="s">
        <v>3357</v>
      </c>
      <c r="K42" s="120" t="s">
        <v>3357</v>
      </c>
      <c r="L42" s="120" t="s">
        <v>3357</v>
      </c>
      <c r="M42" s="120" t="s">
        <v>3357</v>
      </c>
      <c r="N42" s="120" t="s">
        <v>3357</v>
      </c>
      <c r="O42" s="120" t="s">
        <v>3357</v>
      </c>
      <c r="P42" s="120" t="s">
        <v>3357</v>
      </c>
      <c r="Q42" s="120" t="s">
        <v>3357</v>
      </c>
      <c r="R42" s="120" t="s">
        <v>3357</v>
      </c>
    </row>
    <row r="43" spans="1:18">
      <c r="A43" s="86" t="s">
        <v>115</v>
      </c>
      <c r="B43" s="120" t="s">
        <v>3357</v>
      </c>
      <c r="C43" s="120" t="s">
        <v>3357</v>
      </c>
      <c r="D43" s="120" t="s">
        <v>3357</v>
      </c>
      <c r="E43" s="120" t="s">
        <v>3357</v>
      </c>
      <c r="F43" s="120" t="s">
        <v>3357</v>
      </c>
      <c r="G43" s="120" t="s">
        <v>3357</v>
      </c>
      <c r="H43" s="120" t="s">
        <v>3357</v>
      </c>
      <c r="I43" s="120" t="s">
        <v>3357</v>
      </c>
      <c r="J43" s="120" t="s">
        <v>3357</v>
      </c>
      <c r="K43" s="120" t="s">
        <v>3357</v>
      </c>
      <c r="L43" s="120" t="s">
        <v>3357</v>
      </c>
      <c r="M43" s="120" t="s">
        <v>3357</v>
      </c>
      <c r="N43" s="120" t="s">
        <v>3357</v>
      </c>
      <c r="O43" s="120" t="s">
        <v>3357</v>
      </c>
      <c r="P43" s="120" t="s">
        <v>3357</v>
      </c>
      <c r="Q43" s="120" t="s">
        <v>3357</v>
      </c>
      <c r="R43" s="120" t="s">
        <v>3357</v>
      </c>
    </row>
    <row r="44" spans="1:18">
      <c r="A44" s="86" t="s">
        <v>196</v>
      </c>
      <c r="B44" s="120" t="s">
        <v>3357</v>
      </c>
      <c r="C44" s="120" t="s">
        <v>3357</v>
      </c>
      <c r="D44" s="120" t="s">
        <v>3357</v>
      </c>
      <c r="E44" s="120" t="s">
        <v>3357</v>
      </c>
      <c r="F44" s="120" t="s">
        <v>3357</v>
      </c>
      <c r="G44" s="120" t="s">
        <v>3357</v>
      </c>
      <c r="H44" s="120" t="s">
        <v>3357</v>
      </c>
      <c r="I44" s="120" t="s">
        <v>3357</v>
      </c>
      <c r="J44" s="120" t="s">
        <v>3357</v>
      </c>
      <c r="K44" s="120" t="s">
        <v>3357</v>
      </c>
      <c r="L44" s="120" t="s">
        <v>3357</v>
      </c>
      <c r="M44" s="120" t="s">
        <v>3357</v>
      </c>
      <c r="N44" s="120" t="s">
        <v>3357</v>
      </c>
      <c r="O44" s="120" t="s">
        <v>3357</v>
      </c>
      <c r="P44" s="120" t="s">
        <v>3357</v>
      </c>
      <c r="Q44" s="120" t="s">
        <v>3357</v>
      </c>
      <c r="R44" s="120" t="s">
        <v>3357</v>
      </c>
    </row>
    <row r="45" spans="1:18">
      <c r="A45" s="86" t="s">
        <v>204</v>
      </c>
      <c r="B45" s="120" t="s">
        <v>3357</v>
      </c>
      <c r="C45" s="120" t="s">
        <v>3357</v>
      </c>
      <c r="D45" s="120" t="s">
        <v>3357</v>
      </c>
      <c r="E45" s="120" t="s">
        <v>3357</v>
      </c>
      <c r="F45" s="120" t="s">
        <v>3357</v>
      </c>
      <c r="G45" s="120" t="s">
        <v>3357</v>
      </c>
      <c r="H45" s="120" t="s">
        <v>3357</v>
      </c>
      <c r="I45" s="120" t="s">
        <v>3357</v>
      </c>
      <c r="J45" s="120" t="s">
        <v>3357</v>
      </c>
      <c r="K45" s="120" t="s">
        <v>3357</v>
      </c>
      <c r="L45" s="120" t="s">
        <v>3357</v>
      </c>
      <c r="M45" s="120" t="s">
        <v>3357</v>
      </c>
      <c r="N45" s="120" t="s">
        <v>3357</v>
      </c>
      <c r="O45" s="120" t="s">
        <v>3357</v>
      </c>
      <c r="P45" s="120" t="s">
        <v>3357</v>
      </c>
      <c r="Q45" s="120" t="s">
        <v>3357</v>
      </c>
      <c r="R45" s="120" t="s">
        <v>3357</v>
      </c>
    </row>
    <row r="46" spans="1:18" hidden="1">
      <c r="B46" s="1"/>
      <c r="C46" s="1"/>
      <c r="D46" s="1"/>
    </row>
    <row r="47" spans="1:18" hidden="1">
      <c r="B47" s="1"/>
      <c r="C47" s="1"/>
      <c r="D47" s="1"/>
    </row>
    <row r="48" spans="1:18" hidden="1">
      <c r="B48" s="1"/>
      <c r="C48" s="1"/>
      <c r="D48" s="1"/>
    </row>
    <row r="49" spans="2:4" hidden="1">
      <c r="B49" s="1"/>
      <c r="C49" s="1"/>
      <c r="D49" s="1"/>
    </row>
    <row r="50" spans="2:4" hidden="1">
      <c r="B50" s="1"/>
      <c r="C50" s="1"/>
      <c r="D50" s="1"/>
    </row>
    <row r="51" spans="2:4" hidden="1">
      <c r="B51" s="1"/>
      <c r="C51" s="1"/>
      <c r="D51" s="1"/>
    </row>
    <row r="52" spans="2:4" hidden="1">
      <c r="B52" s="1"/>
      <c r="C52" s="1"/>
      <c r="D52" s="1"/>
    </row>
    <row r="53" spans="2:4" hidden="1">
      <c r="B53" s="1"/>
      <c r="C53" s="1"/>
      <c r="D53" s="1"/>
    </row>
    <row r="54" spans="2:4" hidden="1">
      <c r="B54" s="1"/>
      <c r="C54" s="1"/>
      <c r="D54" s="1"/>
    </row>
    <row r="55" spans="2:4" hidden="1">
      <c r="B55" s="1"/>
      <c r="C55" s="1"/>
      <c r="D55" s="1"/>
    </row>
    <row r="56" spans="2:4" hidden="1">
      <c r="B56" s="1"/>
      <c r="C56" s="1"/>
      <c r="D56" s="1"/>
    </row>
    <row r="57" spans="2:4" hidden="1">
      <c r="B57" s="1"/>
      <c r="C57" s="1"/>
      <c r="D57" s="1"/>
    </row>
    <row r="58" spans="2:4" hidden="1">
      <c r="B58" s="1"/>
      <c r="C58" s="1"/>
      <c r="D58" s="1"/>
    </row>
    <row r="59" spans="2:4" hidden="1">
      <c r="B59" s="1"/>
      <c r="C59" s="1"/>
      <c r="D59" s="1"/>
    </row>
    <row r="60" spans="2:4" hidden="1">
      <c r="B60" s="1"/>
      <c r="C60" s="1"/>
      <c r="D60" s="1"/>
    </row>
    <row r="61" spans="2:4" hidden="1">
      <c r="B61" s="1"/>
      <c r="C61" s="1"/>
      <c r="D61" s="1"/>
    </row>
    <row r="62" spans="2:4" hidden="1">
      <c r="B62" s="1"/>
      <c r="C62" s="1"/>
      <c r="D62" s="1"/>
    </row>
    <row r="63" spans="2:4" hidden="1">
      <c r="B63" s="1"/>
      <c r="C63" s="1"/>
      <c r="D63" s="1"/>
    </row>
    <row r="64" spans="2:4" hidden="1">
      <c r="B64" s="1"/>
      <c r="C64" s="1"/>
      <c r="D64" s="1"/>
    </row>
    <row r="65" spans="2:4" hidden="1">
      <c r="B65" s="1"/>
      <c r="C65" s="1"/>
      <c r="D65" s="1"/>
    </row>
    <row r="66" spans="2:4" hidden="1">
      <c r="B66" s="1"/>
      <c r="C66" s="1"/>
      <c r="D66" s="1"/>
    </row>
    <row r="67" spans="2:4" hidden="1">
      <c r="B67" s="1"/>
      <c r="C67" s="1"/>
      <c r="D67" s="1"/>
    </row>
    <row r="68" spans="2:4" hidden="1">
      <c r="B68" s="1"/>
      <c r="C68" s="1"/>
      <c r="D68" s="1"/>
    </row>
    <row r="69" spans="2:4" hidden="1">
      <c r="B69" s="1"/>
      <c r="C69" s="1"/>
      <c r="D69" s="1"/>
    </row>
    <row r="70" spans="2:4" hidden="1">
      <c r="B70" s="1"/>
      <c r="C70" s="1"/>
      <c r="D70" s="1"/>
    </row>
    <row r="71" spans="2:4" hidden="1">
      <c r="B71" s="1"/>
      <c r="C71" s="1"/>
      <c r="D71" s="1"/>
    </row>
    <row r="72" spans="2:4" hidden="1">
      <c r="B72" s="1"/>
      <c r="C72" s="1"/>
      <c r="D72" s="1"/>
    </row>
    <row r="73" spans="2:4" hidden="1">
      <c r="B73" s="1"/>
      <c r="C73" s="1"/>
      <c r="D73" s="1"/>
    </row>
    <row r="74" spans="2:4" hidden="1">
      <c r="B74" s="1"/>
      <c r="C74" s="1"/>
      <c r="D74" s="1"/>
    </row>
    <row r="75" spans="2:4" hidden="1">
      <c r="B75" s="1"/>
      <c r="C75" s="1"/>
      <c r="D75" s="1"/>
    </row>
    <row r="76" spans="2:4" hidden="1">
      <c r="B76" s="1"/>
      <c r="C76" s="1"/>
      <c r="D76" s="1"/>
    </row>
    <row r="77" spans="2:4" hidden="1">
      <c r="B77" s="1"/>
      <c r="C77" s="1"/>
      <c r="D77" s="1"/>
    </row>
    <row r="78" spans="2:4" hidden="1">
      <c r="B78" s="1"/>
      <c r="C78" s="1"/>
      <c r="D78" s="1"/>
    </row>
    <row r="79" spans="2:4" hidden="1">
      <c r="B79" s="1"/>
      <c r="C79" s="1"/>
      <c r="D79" s="1"/>
    </row>
    <row r="80" spans="2:4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5" spans="1:4" hidden="1">
      <c r="A535" s="31"/>
    </row>
    <row r="536" spans="1:4" hidden="1">
      <c r="A536" s="31"/>
    </row>
    <row r="537" spans="1:4" hidden="1">
      <c r="A537" s="3"/>
    </row>
    <row r="10000" spans="52:52" hidden="1">
      <c r="AZ10000"/>
    </row>
  </sheetData>
  <sheetProtection sheet="1" objects="1" scenarios="1"/>
  <mergeCells count="1">
    <mergeCell ref="A5:R5"/>
  </mergeCells>
  <phoneticPr fontId="4" type="noConversion"/>
  <conditionalFormatting sqref="A10:A39">
    <cfRule type="cellIs" dxfId="6" priority="1" operator="equal">
      <formula>"NR3"</formula>
    </cfRule>
  </conditionalFormatting>
  <dataValidations count="1">
    <dataValidation allowBlank="1" showInputMessage="1" showErrorMessage="1" sqref="A1:A4 A5:B22 C1:XFD22 A23:AY1048576 BA23:XFD1048576 AZ23:AZ9999 AZ10001:AZ1048576" xr:uid="{00000000-0002-0000-0E00-000000000000}"/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1.5703125" style="2" bestFit="1" customWidth="1"/>
    <col min="2" max="2" width="40.85546875" style="2" customWidth="1"/>
    <col min="3" max="3" width="13.140625" style="2" customWidth="1"/>
    <col min="4" max="4" width="13.85546875" style="2" customWidth="1"/>
    <col min="5" max="5" width="44" style="1" bestFit="1" customWidth="1"/>
    <col min="6" max="6" width="12" style="1" bestFit="1" customWidth="1"/>
    <col min="7" max="7" width="14.28515625" style="1" customWidth="1"/>
    <col min="8" max="8" width="10.140625" style="1" bestFit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148</v>
      </c>
      <c r="B1" s="36" t="s" vm="1">
        <v>221</v>
      </c>
    </row>
    <row r="2" spans="1:27">
      <c r="A2" s="36" t="s">
        <v>147</v>
      </c>
      <c r="B2" s="36" t="s">
        <v>222</v>
      </c>
    </row>
    <row r="3" spans="1:27">
      <c r="A3" s="36" t="s">
        <v>149</v>
      </c>
      <c r="B3" s="36" t="s">
        <v>223</v>
      </c>
    </row>
    <row r="4" spans="1:27">
      <c r="A4" s="36" t="s">
        <v>150</v>
      </c>
      <c r="B4" s="36">
        <v>9453</v>
      </c>
    </row>
    <row r="5" spans="1:27" ht="18.75">
      <c r="A5" s="145" t="s">
        <v>95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7"/>
    </row>
    <row r="6" spans="1:27" s="3" customFormat="1">
      <c r="A6" s="37" t="s">
        <v>119</v>
      </c>
      <c r="B6" s="38" t="s">
        <v>48</v>
      </c>
      <c r="C6" s="38" t="s">
        <v>121</v>
      </c>
      <c r="D6" s="38" t="s">
        <v>120</v>
      </c>
      <c r="E6" s="38" t="s">
        <v>70</v>
      </c>
      <c r="F6" s="38" t="s">
        <v>106</v>
      </c>
      <c r="G6" s="38" t="s">
        <v>198</v>
      </c>
      <c r="H6" s="38" t="s">
        <v>197</v>
      </c>
      <c r="I6" s="38" t="s">
        <v>114</v>
      </c>
      <c r="J6" s="38" t="s">
        <v>63</v>
      </c>
      <c r="K6" s="38" t="s">
        <v>151</v>
      </c>
      <c r="L6" s="40" t="s">
        <v>153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112" t="s">
        <v>3357</v>
      </c>
      <c r="B7" s="113" t="s">
        <v>3357</v>
      </c>
      <c r="C7" s="113" t="s">
        <v>3357</v>
      </c>
      <c r="D7" s="113" t="s">
        <v>3357</v>
      </c>
      <c r="E7" s="113" t="s">
        <v>3357</v>
      </c>
      <c r="F7" s="113" t="s">
        <v>3357</v>
      </c>
      <c r="G7" s="26" t="s">
        <v>205</v>
      </c>
      <c r="H7" s="113" t="s">
        <v>3357</v>
      </c>
      <c r="I7" s="26" t="s">
        <v>201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114" t="s">
        <v>3357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59" t="s">
        <v>31</v>
      </c>
      <c r="B9" s="115" t="s">
        <v>3357</v>
      </c>
      <c r="C9" s="115" t="s">
        <v>3357</v>
      </c>
      <c r="D9" s="115" t="s">
        <v>3357</v>
      </c>
      <c r="E9" s="115" t="s">
        <v>3357</v>
      </c>
      <c r="F9" s="115" t="s">
        <v>3357</v>
      </c>
      <c r="G9" s="115" t="s">
        <v>3357</v>
      </c>
      <c r="H9" s="115" t="s">
        <v>3357</v>
      </c>
      <c r="I9" s="61">
        <f>I10+I37</f>
        <v>11629.033052633002</v>
      </c>
      <c r="J9" s="115" t="s">
        <v>3357</v>
      </c>
      <c r="K9" s="62">
        <f t="shared" ref="K9:K34" si="0">IFERROR(I9/$I$9,0)</f>
        <v>1</v>
      </c>
      <c r="L9" s="62">
        <f>I9/'סכום נכסי הקרן'!$C$41</f>
        <v>1.254859623236877E-2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68" t="s">
        <v>190</v>
      </c>
      <c r="B10" s="116" t="s">
        <v>3357</v>
      </c>
      <c r="C10" s="116" t="s">
        <v>3357</v>
      </c>
      <c r="D10" s="116" t="s">
        <v>3357</v>
      </c>
      <c r="E10" s="116" t="s">
        <v>3357</v>
      </c>
      <c r="F10" s="116" t="s">
        <v>3357</v>
      </c>
      <c r="G10" s="116" t="s">
        <v>3357</v>
      </c>
      <c r="H10" s="116" t="s">
        <v>3357</v>
      </c>
      <c r="I10" s="66">
        <f>SUM(I11:I34)</f>
        <v>3083.4004915090004</v>
      </c>
      <c r="J10" s="116" t="s">
        <v>3357</v>
      </c>
      <c r="K10" s="67">
        <f t="shared" si="0"/>
        <v>0.26514676478719512</v>
      </c>
      <c r="L10" s="67">
        <f>I10/'סכום נכסי הקרן'!$C$41</f>
        <v>3.3272196936333653E-3</v>
      </c>
    </row>
    <row r="11" spans="1:27">
      <c r="A11" s="69" t="s">
        <v>1900</v>
      </c>
      <c r="B11" s="54">
        <v>9114</v>
      </c>
      <c r="C11" s="70" t="s">
        <v>29</v>
      </c>
      <c r="D11" s="54" t="s">
        <v>1901</v>
      </c>
      <c r="E11" s="70" t="s">
        <v>1305</v>
      </c>
      <c r="F11" s="70" t="s">
        <v>134</v>
      </c>
      <c r="G11" s="72">
        <v>1290.18</v>
      </c>
      <c r="H11" s="72">
        <v>782.57029999999997</v>
      </c>
      <c r="I11" s="72">
        <v>36.620260000000002</v>
      </c>
      <c r="J11" s="73">
        <v>1.5510043708418295E-4</v>
      </c>
      <c r="K11" s="73">
        <f t="shared" si="0"/>
        <v>3.1490373992624074E-3</v>
      </c>
      <c r="L11" s="73">
        <f>I11/'סכום נכסי הקרן'!$C$41</f>
        <v>3.9515998843972597E-5</v>
      </c>
    </row>
    <row r="12" spans="1:27">
      <c r="A12" s="69" t="s">
        <v>1902</v>
      </c>
      <c r="B12" s="54">
        <v>8423</v>
      </c>
      <c r="C12" s="70" t="s">
        <v>29</v>
      </c>
      <c r="D12" s="54" t="s">
        <v>1903</v>
      </c>
      <c r="E12" s="70" t="s">
        <v>564</v>
      </c>
      <c r="F12" s="70" t="s">
        <v>134</v>
      </c>
      <c r="G12" s="72">
        <v>1214669.6399999999</v>
      </c>
      <c r="H12" s="72">
        <v>0</v>
      </c>
      <c r="I12" s="72">
        <v>0</v>
      </c>
      <c r="J12" s="73">
        <v>2.4709601614998937E-4</v>
      </c>
      <c r="K12" s="73">
        <f t="shared" si="0"/>
        <v>0</v>
      </c>
      <c r="L12" s="73">
        <f>I12/'סכום נכסי הקרן'!$C$41</f>
        <v>0</v>
      </c>
    </row>
    <row r="13" spans="1:27">
      <c r="A13" s="69" t="s">
        <v>1904</v>
      </c>
      <c r="B13" s="54">
        <v>8113</v>
      </c>
      <c r="C13" s="70" t="s">
        <v>29</v>
      </c>
      <c r="D13" s="54" t="s">
        <v>1905</v>
      </c>
      <c r="E13" s="70" t="s">
        <v>157</v>
      </c>
      <c r="F13" s="70" t="s">
        <v>134</v>
      </c>
      <c r="G13" s="72">
        <v>11351</v>
      </c>
      <c r="H13" s="72">
        <v>6.9478</v>
      </c>
      <c r="I13" s="72">
        <v>2.8604000000000003</v>
      </c>
      <c r="J13" s="73">
        <v>1.3257967999406043E-4</v>
      </c>
      <c r="K13" s="73">
        <f t="shared" si="0"/>
        <v>2.4597057958764332E-4</v>
      </c>
      <c r="L13" s="73">
        <f>I13/'סכום נכסי הקרן'!$C$41</f>
        <v>3.0865854882870634E-6</v>
      </c>
    </row>
    <row r="14" spans="1:27">
      <c r="A14" s="69" t="s">
        <v>1906</v>
      </c>
      <c r="B14" s="54">
        <v>8460</v>
      </c>
      <c r="C14" s="70" t="s">
        <v>29</v>
      </c>
      <c r="D14" s="54" t="s">
        <v>1907</v>
      </c>
      <c r="E14" s="70" t="s">
        <v>1305</v>
      </c>
      <c r="F14" s="70" t="s">
        <v>134</v>
      </c>
      <c r="G14" s="72">
        <v>4788.8</v>
      </c>
      <c r="H14" s="72">
        <v>276.87139999999999</v>
      </c>
      <c r="I14" s="72">
        <v>48.089739999999999</v>
      </c>
      <c r="J14" s="73">
        <v>4.1890297578831253E-4</v>
      </c>
      <c r="K14" s="73">
        <f t="shared" si="0"/>
        <v>4.1353171654380759E-3</v>
      </c>
      <c r="L14" s="73">
        <f>I14/'סכום נכסי הקרן'!$C$41</f>
        <v>5.1892425401866142E-5</v>
      </c>
    </row>
    <row r="15" spans="1:27">
      <c r="A15" s="69" t="s">
        <v>1908</v>
      </c>
      <c r="B15" s="54">
        <v>8525</v>
      </c>
      <c r="C15" s="70" t="s">
        <v>29</v>
      </c>
      <c r="D15" s="54" t="s">
        <v>1909</v>
      </c>
      <c r="E15" s="70" t="s">
        <v>1305</v>
      </c>
      <c r="F15" s="70" t="s">
        <v>134</v>
      </c>
      <c r="G15" s="72">
        <v>1851.26</v>
      </c>
      <c r="H15" s="72">
        <v>580.07950000000005</v>
      </c>
      <c r="I15" s="72">
        <v>38.949550000000002</v>
      </c>
      <c r="J15" s="73">
        <v>1.8474555311298333E-4</v>
      </c>
      <c r="K15" s="73">
        <f t="shared" si="0"/>
        <v>3.3493369417486687E-3</v>
      </c>
      <c r="L15" s="73">
        <f>I15/'סכום נכסי הקרן'!$C$41</f>
        <v>4.2029476928160878E-5</v>
      </c>
    </row>
    <row r="16" spans="1:27">
      <c r="A16" s="69" t="s">
        <v>1910</v>
      </c>
      <c r="B16" s="54">
        <v>9326</v>
      </c>
      <c r="C16" s="70" t="s">
        <v>29</v>
      </c>
      <c r="D16" s="54" t="s">
        <v>1911</v>
      </c>
      <c r="E16" s="70" t="s">
        <v>1469</v>
      </c>
      <c r="F16" s="70" t="s">
        <v>134</v>
      </c>
      <c r="G16" s="72">
        <v>2698.5865450000001</v>
      </c>
      <c r="H16" s="72">
        <v>100</v>
      </c>
      <c r="I16" s="72">
        <v>9.7877733989999989</v>
      </c>
      <c r="J16" s="73">
        <v>1.3492932725E-6</v>
      </c>
      <c r="K16" s="73">
        <f t="shared" si="0"/>
        <v>8.4166700315499476E-4</v>
      </c>
      <c r="L16" s="73">
        <f>I16/'סכום נכסי הקרן'!$C$41</f>
        <v>1.056173938469988E-5</v>
      </c>
    </row>
    <row r="17" spans="1:12">
      <c r="A17" s="69" t="s">
        <v>1912</v>
      </c>
      <c r="B17" s="54">
        <v>8561</v>
      </c>
      <c r="C17" s="70" t="s">
        <v>29</v>
      </c>
      <c r="D17" s="54" t="s">
        <v>1913</v>
      </c>
      <c r="E17" s="70" t="s">
        <v>602</v>
      </c>
      <c r="F17" s="70" t="s">
        <v>135</v>
      </c>
      <c r="G17" s="72">
        <v>383776.8</v>
      </c>
      <c r="H17" s="72">
        <v>101.422769</v>
      </c>
      <c r="I17" s="72">
        <v>389.23717999999997</v>
      </c>
      <c r="J17" s="73">
        <v>5.9127209814961051E-4</v>
      </c>
      <c r="K17" s="73">
        <f t="shared" si="0"/>
        <v>3.347115604868544E-2</v>
      </c>
      <c r="L17" s="73">
        <f>I17/'סכום נכסי הקרן'!$C$41</f>
        <v>4.2001602268556122E-4</v>
      </c>
    </row>
    <row r="18" spans="1:12">
      <c r="A18" s="69" t="s">
        <v>1914</v>
      </c>
      <c r="B18" s="54">
        <v>9398</v>
      </c>
      <c r="C18" s="70" t="s">
        <v>29</v>
      </c>
      <c r="D18" s="54" t="s">
        <v>1915</v>
      </c>
      <c r="E18" s="70" t="s">
        <v>1469</v>
      </c>
      <c r="F18" s="70" t="s">
        <v>134</v>
      </c>
      <c r="G18" s="72">
        <v>2698.5865450000001</v>
      </c>
      <c r="H18" s="72">
        <v>100</v>
      </c>
      <c r="I18" s="72">
        <v>9.7877733989999989</v>
      </c>
      <c r="J18" s="73">
        <v>1.3492932725E-6</v>
      </c>
      <c r="K18" s="73">
        <f t="shared" si="0"/>
        <v>8.4166700315499476E-4</v>
      </c>
      <c r="L18" s="73">
        <f>I18/'סכום נכסי הקרן'!$C$41</f>
        <v>1.056173938469988E-5</v>
      </c>
    </row>
    <row r="19" spans="1:12">
      <c r="A19" s="69" t="s">
        <v>1916</v>
      </c>
      <c r="B19" s="54">
        <v>9113</v>
      </c>
      <c r="C19" s="70" t="s">
        <v>29</v>
      </c>
      <c r="D19" s="54" t="s">
        <v>1917</v>
      </c>
      <c r="E19" s="70" t="s">
        <v>3241</v>
      </c>
      <c r="F19" s="70" t="s">
        <v>135</v>
      </c>
      <c r="G19" s="72">
        <v>20565.863104</v>
      </c>
      <c r="H19" s="72">
        <v>2251.7957999999999</v>
      </c>
      <c r="I19" s="72">
        <v>463.10124166400004</v>
      </c>
      <c r="J19" s="73">
        <v>8.2041699608959354E-4</v>
      </c>
      <c r="K19" s="73">
        <f t="shared" si="0"/>
        <v>3.9822850237677017E-2</v>
      </c>
      <c r="L19" s="73">
        <f>I19/'סכום נכסי הקרן'!$C$41</f>
        <v>4.9972086845469959E-4</v>
      </c>
    </row>
    <row r="20" spans="1:12">
      <c r="A20" s="69" t="s">
        <v>1918</v>
      </c>
      <c r="B20" s="54">
        <v>9266</v>
      </c>
      <c r="C20" s="70" t="s">
        <v>29</v>
      </c>
      <c r="D20" s="54" t="s">
        <v>1917</v>
      </c>
      <c r="E20" s="70" t="s">
        <v>3241</v>
      </c>
      <c r="F20" s="70" t="s">
        <v>135</v>
      </c>
      <c r="G20" s="72">
        <v>523924.77126000001</v>
      </c>
      <c r="H20" s="72">
        <v>94.647599999999997</v>
      </c>
      <c r="I20" s="72">
        <v>495.88222180100001</v>
      </c>
      <c r="J20" s="73">
        <v>9.9983723839194372E-4</v>
      </c>
      <c r="K20" s="73">
        <f t="shared" si="0"/>
        <v>4.2641741540903458E-2</v>
      </c>
      <c r="L20" s="73">
        <f>I20/'סכום נכסי הקרן'!$C$41</f>
        <v>5.35093997241824E-4</v>
      </c>
    </row>
    <row r="21" spans="1:12">
      <c r="A21" s="69" t="s">
        <v>1919</v>
      </c>
      <c r="B21" s="54">
        <v>8652</v>
      </c>
      <c r="C21" s="70" t="s">
        <v>29</v>
      </c>
      <c r="D21" s="54" t="s">
        <v>1920</v>
      </c>
      <c r="E21" s="70" t="s">
        <v>1305</v>
      </c>
      <c r="F21" s="70" t="s">
        <v>134</v>
      </c>
      <c r="G21" s="72">
        <v>6551.3</v>
      </c>
      <c r="H21" s="72">
        <v>871.16980000000001</v>
      </c>
      <c r="I21" s="72">
        <v>207.00359</v>
      </c>
      <c r="J21" s="73">
        <v>3.5144124905293744E-5</v>
      </c>
      <c r="K21" s="73">
        <f t="shared" si="0"/>
        <v>1.7800584886387527E-2</v>
      </c>
      <c r="L21" s="73">
        <f>I21/'סכום נכסי הקרן'!$C$41</f>
        <v>2.2337235243928297E-4</v>
      </c>
    </row>
    <row r="22" spans="1:12">
      <c r="A22" s="69" t="s">
        <v>1921</v>
      </c>
      <c r="B22" s="54">
        <v>9152</v>
      </c>
      <c r="C22" s="70" t="s">
        <v>29</v>
      </c>
      <c r="D22" s="54" t="s">
        <v>1922</v>
      </c>
      <c r="E22" s="70" t="s">
        <v>1469</v>
      </c>
      <c r="F22" s="70" t="s">
        <v>134</v>
      </c>
      <c r="G22" s="72">
        <v>2698.5865450000001</v>
      </c>
      <c r="H22" s="72">
        <v>100</v>
      </c>
      <c r="I22" s="72">
        <v>9.7877733989999989</v>
      </c>
      <c r="J22" s="73">
        <v>1.3492932725E-6</v>
      </c>
      <c r="K22" s="73">
        <f t="shared" si="0"/>
        <v>8.4166700315499476E-4</v>
      </c>
      <c r="L22" s="73">
        <f>I22/'סכום נכסי הקרן'!$C$41</f>
        <v>1.056173938469988E-5</v>
      </c>
    </row>
    <row r="23" spans="1:12">
      <c r="A23" s="69" t="s">
        <v>1923</v>
      </c>
      <c r="B23" s="54">
        <v>9262</v>
      </c>
      <c r="C23" s="70" t="s">
        <v>29</v>
      </c>
      <c r="D23" s="54" t="s">
        <v>1924</v>
      </c>
      <c r="E23" s="70" t="s">
        <v>1469</v>
      </c>
      <c r="F23" s="70" t="s">
        <v>134</v>
      </c>
      <c r="G23" s="72">
        <v>2698.5865450000001</v>
      </c>
      <c r="H23" s="72">
        <v>100</v>
      </c>
      <c r="I23" s="72">
        <v>9.7877733989999989</v>
      </c>
      <c r="J23" s="73">
        <v>1.3492932725E-6</v>
      </c>
      <c r="K23" s="73">
        <f t="shared" si="0"/>
        <v>8.4166700315499476E-4</v>
      </c>
      <c r="L23" s="73">
        <f>I23/'סכום נכסי הקרן'!$C$41</f>
        <v>1.056173938469988E-5</v>
      </c>
    </row>
    <row r="24" spans="1:12">
      <c r="A24" s="69" t="s">
        <v>1925</v>
      </c>
      <c r="B24" s="54">
        <v>8838</v>
      </c>
      <c r="C24" s="70" t="s">
        <v>29</v>
      </c>
      <c r="D24" s="54" t="s">
        <v>1926</v>
      </c>
      <c r="E24" s="70" t="s">
        <v>452</v>
      </c>
      <c r="F24" s="70" t="s">
        <v>134</v>
      </c>
      <c r="G24" s="72">
        <v>1934.0273399999999</v>
      </c>
      <c r="H24" s="72">
        <v>1196.0574999999999</v>
      </c>
      <c r="I24" s="72">
        <v>83.900050782999998</v>
      </c>
      <c r="J24" s="73">
        <v>8.1954346330892657E-5</v>
      </c>
      <c r="K24" s="73">
        <f t="shared" si="0"/>
        <v>7.2147056770127298E-3</v>
      </c>
      <c r="L24" s="73">
        <f>I24/'סכום נכסי הקרן'!$C$41</f>
        <v>9.0534428476211527E-5</v>
      </c>
    </row>
    <row r="25" spans="1:12">
      <c r="A25" s="69" t="s">
        <v>1927</v>
      </c>
      <c r="B25" s="54" t="s">
        <v>1928</v>
      </c>
      <c r="C25" s="70" t="s">
        <v>29</v>
      </c>
      <c r="D25" s="54" t="s">
        <v>1929</v>
      </c>
      <c r="E25" s="70" t="s">
        <v>1151</v>
      </c>
      <c r="F25" s="70" t="s">
        <v>135</v>
      </c>
      <c r="G25" s="72">
        <v>93192</v>
      </c>
      <c r="H25" s="72">
        <v>9.9999999999999995E-7</v>
      </c>
      <c r="I25" s="72">
        <v>8.9999999999999992E-5</v>
      </c>
      <c r="J25" s="73">
        <v>1.6152037493058667E-4</v>
      </c>
      <c r="K25" s="73">
        <f t="shared" si="0"/>
        <v>7.7392505114277345E-9</v>
      </c>
      <c r="L25" s="73">
        <f>I25/'סכום נכסי הקרן'!$C$41</f>
        <v>9.711672980906015E-11</v>
      </c>
    </row>
    <row r="26" spans="1:12">
      <c r="A26" s="69" t="s">
        <v>1930</v>
      </c>
      <c r="B26" s="54">
        <v>8726</v>
      </c>
      <c r="C26" s="70" t="s">
        <v>29</v>
      </c>
      <c r="D26" s="54" t="s">
        <v>1931</v>
      </c>
      <c r="E26" s="70" t="s">
        <v>3242</v>
      </c>
      <c r="F26" s="70" t="s">
        <v>134</v>
      </c>
      <c r="G26" s="72">
        <v>6423.08</v>
      </c>
      <c r="H26" s="72">
        <v>371.23939999999999</v>
      </c>
      <c r="I26" s="72">
        <v>86.485820000000004</v>
      </c>
      <c r="J26" s="73">
        <v>2.1481986570243324E-6</v>
      </c>
      <c r="K26" s="73">
        <f t="shared" si="0"/>
        <v>7.437060296291635E-3</v>
      </c>
      <c r="L26" s="73">
        <f>I26/'סכום נכסי הקרן'!$C$41</f>
        <v>9.3324666813944572E-5</v>
      </c>
    </row>
    <row r="27" spans="1:12">
      <c r="A27" s="69" t="s">
        <v>1932</v>
      </c>
      <c r="B27" s="54">
        <v>8631</v>
      </c>
      <c r="C27" s="70" t="s">
        <v>29</v>
      </c>
      <c r="D27" s="54" t="s">
        <v>1933</v>
      </c>
      <c r="E27" s="70" t="s">
        <v>1305</v>
      </c>
      <c r="F27" s="70" t="s">
        <v>134</v>
      </c>
      <c r="G27" s="72">
        <v>5215.07</v>
      </c>
      <c r="H27" s="72">
        <v>362.90620000000001</v>
      </c>
      <c r="I27" s="72">
        <v>68.643910000000005</v>
      </c>
      <c r="J27" s="73">
        <v>1.0254799736229168E-4</v>
      </c>
      <c r="K27" s="73">
        <f t="shared" si="0"/>
        <v>5.9028046174877721E-3</v>
      </c>
      <c r="L27" s="73">
        <f>I27/'סכום נכסי הקרן'!$C$41</f>
        <v>7.4071911783416038E-5</v>
      </c>
    </row>
    <row r="28" spans="1:12">
      <c r="A28" s="69" t="s">
        <v>1934</v>
      </c>
      <c r="B28" s="54">
        <v>8603</v>
      </c>
      <c r="C28" s="70" t="s">
        <v>29</v>
      </c>
      <c r="D28" s="54" t="s">
        <v>1935</v>
      </c>
      <c r="E28" s="70" t="s">
        <v>1305</v>
      </c>
      <c r="F28" s="70" t="s">
        <v>134</v>
      </c>
      <c r="G28" s="72">
        <v>28.76</v>
      </c>
      <c r="H28" s="72">
        <v>0</v>
      </c>
      <c r="I28" s="72">
        <v>0</v>
      </c>
      <c r="J28" s="73">
        <v>3.5834527713758381E-4</v>
      </c>
      <c r="K28" s="73">
        <f t="shared" si="0"/>
        <v>0</v>
      </c>
      <c r="L28" s="73">
        <f>I28/'סכום נכסי הקרן'!$C$41</f>
        <v>0</v>
      </c>
    </row>
    <row r="29" spans="1:12">
      <c r="A29" s="69" t="s">
        <v>1936</v>
      </c>
      <c r="B29" s="54">
        <v>9151</v>
      </c>
      <c r="C29" s="70" t="s">
        <v>29</v>
      </c>
      <c r="D29" s="54" t="s">
        <v>1937</v>
      </c>
      <c r="E29" s="70" t="s">
        <v>3239</v>
      </c>
      <c r="F29" s="70" t="s">
        <v>134</v>
      </c>
      <c r="G29" s="72">
        <v>17186</v>
      </c>
      <c r="H29" s="72">
        <v>101.625</v>
      </c>
      <c r="I29" s="72">
        <v>63.346530000000001</v>
      </c>
      <c r="J29" s="73">
        <v>2.1482500000000001E-6</v>
      </c>
      <c r="K29" s="73">
        <f t="shared" si="0"/>
        <v>5.4472740522185821E-3</v>
      </c>
      <c r="L29" s="73">
        <f>I29/'סכום נכסי הקרן'!$C$41</f>
        <v>6.8355642648350258E-5</v>
      </c>
    </row>
    <row r="30" spans="1:12">
      <c r="A30" s="69" t="s">
        <v>1938</v>
      </c>
      <c r="B30" s="54">
        <v>8824</v>
      </c>
      <c r="C30" s="70" t="s">
        <v>29</v>
      </c>
      <c r="D30" s="54" t="s">
        <v>1939</v>
      </c>
      <c r="E30" s="70" t="s">
        <v>1469</v>
      </c>
      <c r="F30" s="70" t="s">
        <v>135</v>
      </c>
      <c r="G30" s="72">
        <v>269.88738699999999</v>
      </c>
      <c r="H30" s="72">
        <v>3904.375</v>
      </c>
      <c r="I30" s="72">
        <v>10.537415674</v>
      </c>
      <c r="J30" s="73">
        <v>3.2386483071805759E-4</v>
      </c>
      <c r="K30" s="73">
        <f t="shared" si="0"/>
        <v>9.0612999604590156E-4</v>
      </c>
      <c r="L30" s="73">
        <f>I30/'סכום נכסי הקרן'!$C$41</f>
        <v>1.1370659454417929E-5</v>
      </c>
    </row>
    <row r="31" spans="1:12">
      <c r="A31" s="69" t="s">
        <v>1940</v>
      </c>
      <c r="B31" s="54">
        <v>9068</v>
      </c>
      <c r="C31" s="70" t="s">
        <v>29</v>
      </c>
      <c r="D31" s="54" t="s">
        <v>1941</v>
      </c>
      <c r="E31" s="70" t="s">
        <v>653</v>
      </c>
      <c r="F31" s="70" t="s">
        <v>135</v>
      </c>
      <c r="G31" s="72">
        <v>571564.35</v>
      </c>
      <c r="H31" s="72">
        <v>94.443299999999994</v>
      </c>
      <c r="I31" s="72">
        <v>539.80422999999996</v>
      </c>
      <c r="J31" s="73">
        <v>1.2490757848152773E-3</v>
      </c>
      <c r="K31" s="73">
        <f t="shared" si="0"/>
        <v>4.6418668478870606E-2</v>
      </c>
      <c r="L31" s="73">
        <f>I31/'סכום נכסי הקרן'!$C$41</f>
        <v>5.8248912838553067E-4</v>
      </c>
    </row>
    <row r="32" spans="1:12">
      <c r="A32" s="69" t="s">
        <v>1942</v>
      </c>
      <c r="B32" s="54">
        <v>8803</v>
      </c>
      <c r="C32" s="70" t="s">
        <v>29</v>
      </c>
      <c r="D32" s="54" t="s">
        <v>1943</v>
      </c>
      <c r="E32" s="70" t="s">
        <v>653</v>
      </c>
      <c r="F32" s="70" t="s">
        <v>136</v>
      </c>
      <c r="G32" s="72">
        <v>37604.83</v>
      </c>
      <c r="H32" s="72">
        <v>135.25479999999999</v>
      </c>
      <c r="I32" s="72">
        <v>204.03935999999999</v>
      </c>
      <c r="J32" s="73">
        <v>2.4877336315771072E-3</v>
      </c>
      <c r="K32" s="73">
        <f t="shared" si="0"/>
        <v>1.7545685791459865E-2</v>
      </c>
      <c r="L32" s="73">
        <f>I32/'סכום נכסי הקרן'!$C$41</f>
        <v>2.2017372661703951E-4</v>
      </c>
    </row>
    <row r="33" spans="1:12">
      <c r="A33" s="69" t="s">
        <v>1944</v>
      </c>
      <c r="B33" s="54">
        <v>9527</v>
      </c>
      <c r="C33" s="70" t="s">
        <v>29</v>
      </c>
      <c r="D33" s="54" t="s">
        <v>1945</v>
      </c>
      <c r="E33" s="70" t="s">
        <v>653</v>
      </c>
      <c r="F33" s="70" t="s">
        <v>135</v>
      </c>
      <c r="G33" s="72">
        <v>189695.45388999998</v>
      </c>
      <c r="H33" s="72">
        <v>100</v>
      </c>
      <c r="I33" s="72">
        <v>189.69545388999998</v>
      </c>
      <c r="J33" s="73">
        <v>1.6307153051212766E-3</v>
      </c>
      <c r="K33" s="73">
        <f t="shared" si="0"/>
        <v>1.6312229317041099E-2</v>
      </c>
      <c r="L33" s="73">
        <f>I33/'סכום נכסי הקרן'!$C$41</f>
        <v>2.046955793493573E-4</v>
      </c>
    </row>
    <row r="34" spans="1:12">
      <c r="A34" s="69" t="s">
        <v>1946</v>
      </c>
      <c r="B34" s="54">
        <v>9552</v>
      </c>
      <c r="C34" s="70" t="s">
        <v>29</v>
      </c>
      <c r="D34" s="54" t="s">
        <v>1945</v>
      </c>
      <c r="E34" s="70" t="s">
        <v>653</v>
      </c>
      <c r="F34" s="70" t="s">
        <v>135</v>
      </c>
      <c r="G34" s="72">
        <v>116052.354101</v>
      </c>
      <c r="H34" s="72">
        <v>100</v>
      </c>
      <c r="I34" s="72">
        <v>116.05235410100001</v>
      </c>
      <c r="J34" s="73">
        <v>3.073819103802662E-4</v>
      </c>
      <c r="K34" s="73">
        <f t="shared" si="0"/>
        <v>9.9795360092061886E-3</v>
      </c>
      <c r="L34" s="73">
        <f>I34/'סכום נכסי הקרן'!$C$41</f>
        <v>1.2522916796591324E-4</v>
      </c>
    </row>
    <row r="35" spans="1:12">
      <c r="A35" s="119" t="s">
        <v>3357</v>
      </c>
      <c r="B35" s="119" t="s">
        <v>3357</v>
      </c>
      <c r="C35" s="119" t="s">
        <v>3357</v>
      </c>
      <c r="D35" s="119" t="s">
        <v>3357</v>
      </c>
      <c r="E35" s="120" t="s">
        <v>3357</v>
      </c>
      <c r="F35" s="120" t="s">
        <v>3357</v>
      </c>
      <c r="G35" s="120" t="s">
        <v>3357</v>
      </c>
      <c r="H35" s="120" t="s">
        <v>3357</v>
      </c>
      <c r="I35" s="120" t="s">
        <v>3357</v>
      </c>
      <c r="J35" s="120" t="s">
        <v>3357</v>
      </c>
      <c r="K35" s="120" t="s">
        <v>3357</v>
      </c>
      <c r="L35" s="120" t="s">
        <v>3357</v>
      </c>
    </row>
    <row r="36" spans="1:12">
      <c r="A36" s="118" t="s">
        <v>3357</v>
      </c>
      <c r="B36" s="117" t="s">
        <v>3357</v>
      </c>
      <c r="C36" s="117" t="s">
        <v>3357</v>
      </c>
      <c r="D36" s="117" t="s">
        <v>3357</v>
      </c>
      <c r="E36" s="117" t="s">
        <v>3357</v>
      </c>
      <c r="F36" s="117" t="s">
        <v>3357</v>
      </c>
      <c r="G36" s="117" t="s">
        <v>3357</v>
      </c>
      <c r="H36" s="117" t="s">
        <v>3357</v>
      </c>
      <c r="I36" s="117" t="s">
        <v>3357</v>
      </c>
      <c r="J36" s="117" t="s">
        <v>3357</v>
      </c>
      <c r="K36" s="117" t="s">
        <v>3357</v>
      </c>
      <c r="L36" s="117" t="s">
        <v>3357</v>
      </c>
    </row>
    <row r="37" spans="1:12">
      <c r="A37" s="63" t="s">
        <v>189</v>
      </c>
      <c r="B37" s="116" t="s">
        <v>3357</v>
      </c>
      <c r="C37" s="116" t="s">
        <v>3357</v>
      </c>
      <c r="D37" s="116" t="s">
        <v>3357</v>
      </c>
      <c r="E37" s="116" t="s">
        <v>3357</v>
      </c>
      <c r="F37" s="116" t="s">
        <v>3357</v>
      </c>
      <c r="G37" s="116" t="s">
        <v>3357</v>
      </c>
      <c r="H37" s="116" t="s">
        <v>3357</v>
      </c>
      <c r="I37" s="66">
        <v>8545.6325611240009</v>
      </c>
      <c r="J37" s="116" t="s">
        <v>3357</v>
      </c>
      <c r="K37" s="67">
        <f t="shared" ref="K37:K60" si="1">IFERROR(I37/$I$9,0)</f>
        <v>0.73485323521280477</v>
      </c>
      <c r="L37" s="67">
        <f>I37/'סכום נכסי הקרן'!$C$41</f>
        <v>9.2213765387354034E-3</v>
      </c>
    </row>
    <row r="38" spans="1:12">
      <c r="A38" s="68" t="s">
        <v>68</v>
      </c>
      <c r="B38" s="116" t="s">
        <v>3357</v>
      </c>
      <c r="C38" s="116" t="s">
        <v>3357</v>
      </c>
      <c r="D38" s="116" t="s">
        <v>3357</v>
      </c>
      <c r="E38" s="116" t="s">
        <v>3357</v>
      </c>
      <c r="F38" s="116" t="s">
        <v>3357</v>
      </c>
      <c r="G38" s="116" t="s">
        <v>3357</v>
      </c>
      <c r="H38" s="116" t="s">
        <v>3357</v>
      </c>
      <c r="I38" s="66">
        <v>8545.6325611240009</v>
      </c>
      <c r="J38" s="116" t="s">
        <v>3357</v>
      </c>
      <c r="K38" s="67">
        <f t="shared" si="1"/>
        <v>0.73485323521280477</v>
      </c>
      <c r="L38" s="67">
        <f>I38/'סכום נכסי הקרן'!$C$41</f>
        <v>9.2213765387354034E-3</v>
      </c>
    </row>
    <row r="39" spans="1:12">
      <c r="A39" s="69" t="s">
        <v>1948</v>
      </c>
      <c r="B39" s="54">
        <v>6824</v>
      </c>
      <c r="C39" s="70" t="s">
        <v>29</v>
      </c>
      <c r="D39" s="117" t="s">
        <v>3357</v>
      </c>
      <c r="E39" s="70" t="s">
        <v>3230</v>
      </c>
      <c r="F39" s="70" t="s">
        <v>134</v>
      </c>
      <c r="G39" s="72">
        <v>976.12</v>
      </c>
      <c r="H39" s="72">
        <v>7789.0171</v>
      </c>
      <c r="I39" s="72">
        <v>275.76134999999999</v>
      </c>
      <c r="J39" s="73">
        <v>5.9295323446749947E-4</v>
      </c>
      <c r="K39" s="73">
        <f t="shared" si="1"/>
        <v>2.3713179655772253E-2</v>
      </c>
      <c r="L39" s="73">
        <f>I39/'סכום נכסי הקרן'!$C$41</f>
        <v>2.9756711688590747E-4</v>
      </c>
    </row>
    <row r="40" spans="1:12">
      <c r="A40" s="69" t="s">
        <v>1949</v>
      </c>
      <c r="B40" s="54">
        <v>6900</v>
      </c>
      <c r="C40" s="70" t="s">
        <v>29</v>
      </c>
      <c r="D40" s="117" t="s">
        <v>3357</v>
      </c>
      <c r="E40" s="70" t="s">
        <v>3230</v>
      </c>
      <c r="F40" s="70" t="s">
        <v>134</v>
      </c>
      <c r="G40" s="72">
        <v>1860.14</v>
      </c>
      <c r="H40" s="72">
        <v>7836.7280000000001</v>
      </c>
      <c r="I40" s="72">
        <v>528.72360000000003</v>
      </c>
      <c r="J40" s="73">
        <v>3.9561292838396198E-4</v>
      </c>
      <c r="K40" s="73">
        <f t="shared" si="1"/>
        <v>4.546582657448793E-2</v>
      </c>
      <c r="L40" s="73">
        <f>I40/'סכום נכסי הקרן'!$C$41</f>
        <v>5.7053230005415113E-4</v>
      </c>
    </row>
    <row r="41" spans="1:12">
      <c r="A41" s="69" t="s">
        <v>1950</v>
      </c>
      <c r="B41" s="54">
        <v>7019</v>
      </c>
      <c r="C41" s="70" t="s">
        <v>29</v>
      </c>
      <c r="D41" s="117" t="s">
        <v>3357</v>
      </c>
      <c r="E41" s="70" t="s">
        <v>3230</v>
      </c>
      <c r="F41" s="70" t="s">
        <v>134</v>
      </c>
      <c r="G41" s="72">
        <v>1070.06</v>
      </c>
      <c r="H41" s="72">
        <v>5442.9075000000003</v>
      </c>
      <c r="I41" s="72">
        <v>211.24510999999998</v>
      </c>
      <c r="J41" s="73">
        <v>7.2889175464277152E-4</v>
      </c>
      <c r="K41" s="73">
        <f t="shared" si="1"/>
        <v>1.816532028449009E-2</v>
      </c>
      <c r="L41" s="73">
        <f>I41/'סכום נכסי הקרן'!$C$41</f>
        <v>2.2794926968172435E-4</v>
      </c>
    </row>
    <row r="42" spans="1:12">
      <c r="A42" s="69" t="s">
        <v>1951</v>
      </c>
      <c r="B42" s="54">
        <v>7983</v>
      </c>
      <c r="C42" s="70" t="s">
        <v>29</v>
      </c>
      <c r="D42" s="117" t="s">
        <v>3357</v>
      </c>
      <c r="E42" s="70" t="s">
        <v>832</v>
      </c>
      <c r="F42" s="70" t="s">
        <v>134</v>
      </c>
      <c r="G42" s="72">
        <v>1249.74</v>
      </c>
      <c r="H42" s="72">
        <v>2257.4877000000001</v>
      </c>
      <c r="I42" s="72">
        <v>102.32717</v>
      </c>
      <c r="J42" s="73">
        <v>6.1910791367598167E-7</v>
      </c>
      <c r="K42" s="73">
        <f t="shared" si="1"/>
        <v>8.7992844750605873E-3</v>
      </c>
      <c r="L42" s="73">
        <f>I42/'סכום נכסי הקרן'!$C$41</f>
        <v>1.1041866801128629E-4</v>
      </c>
    </row>
    <row r="43" spans="1:12">
      <c r="A43" s="69" t="s">
        <v>1952</v>
      </c>
      <c r="B43" s="54">
        <v>9035</v>
      </c>
      <c r="C43" s="70" t="s">
        <v>29</v>
      </c>
      <c r="D43" s="117" t="s">
        <v>3357</v>
      </c>
      <c r="E43" s="70" t="s">
        <v>3234</v>
      </c>
      <c r="F43" s="70" t="s">
        <v>136</v>
      </c>
      <c r="G43" s="72">
        <v>41191</v>
      </c>
      <c r="H43" s="72">
        <v>170.38409999999999</v>
      </c>
      <c r="I43" s="72">
        <v>281.54577</v>
      </c>
      <c r="J43" s="73">
        <v>5.6180070594141014E-4</v>
      </c>
      <c r="K43" s="73">
        <f t="shared" si="1"/>
        <v>2.4210591605142395E-2</v>
      </c>
      <c r="L43" s="73">
        <f>I43/'סכום נכסי הקרן'!$C$41</f>
        <v>3.0380893859970884E-4</v>
      </c>
    </row>
    <row r="44" spans="1:12">
      <c r="A44" s="69" t="s">
        <v>1953</v>
      </c>
      <c r="B44" s="54">
        <v>8459</v>
      </c>
      <c r="C44" s="70" t="s">
        <v>29</v>
      </c>
      <c r="D44" s="117" t="s">
        <v>3357</v>
      </c>
      <c r="E44" s="70" t="s">
        <v>3234</v>
      </c>
      <c r="F44" s="70" t="s">
        <v>134</v>
      </c>
      <c r="G44" s="72">
        <v>196075.55</v>
      </c>
      <c r="H44" s="72">
        <v>218.5812</v>
      </c>
      <c r="I44" s="72">
        <v>1554.47522</v>
      </c>
      <c r="J44" s="73">
        <v>4.2004634536833309E-4</v>
      </c>
      <c r="K44" s="73">
        <f t="shared" si="1"/>
        <v>0.13367192379318601</v>
      </c>
      <c r="L44" s="73">
        <f>I44/'סכום נכסי הקרן'!$C$41</f>
        <v>1.6773949992846594E-3</v>
      </c>
    </row>
    <row r="45" spans="1:12">
      <c r="A45" s="69" t="s">
        <v>1954</v>
      </c>
      <c r="B45" s="54">
        <v>8564</v>
      </c>
      <c r="C45" s="70" t="s">
        <v>29</v>
      </c>
      <c r="D45" s="117" t="s">
        <v>3357</v>
      </c>
      <c r="E45" s="70" t="s">
        <v>3115</v>
      </c>
      <c r="F45" s="70" t="s">
        <v>134</v>
      </c>
      <c r="G45" s="72">
        <v>262.7</v>
      </c>
      <c r="H45" s="72">
        <v>17429.450400000002</v>
      </c>
      <c r="I45" s="72">
        <v>166.07005999999998</v>
      </c>
      <c r="J45" s="73">
        <v>4.1306545630196258E-5</v>
      </c>
      <c r="K45" s="73">
        <f t="shared" si="1"/>
        <v>1.4280642186531496E-2</v>
      </c>
      <c r="L45" s="73">
        <f>I45/'סכום נכסי הקרן'!$C$41</f>
        <v>1.7920201273771564E-4</v>
      </c>
    </row>
    <row r="46" spans="1:12">
      <c r="A46" s="69" t="s">
        <v>1955</v>
      </c>
      <c r="B46" s="54">
        <v>8568</v>
      </c>
      <c r="C46" s="70" t="s">
        <v>29</v>
      </c>
      <c r="D46" s="117" t="s">
        <v>3357</v>
      </c>
      <c r="E46" s="70" t="s">
        <v>3234</v>
      </c>
      <c r="F46" s="70" t="s">
        <v>134</v>
      </c>
      <c r="G46" s="72">
        <v>188797.69</v>
      </c>
      <c r="H46" s="72">
        <v>96.480900000000005</v>
      </c>
      <c r="I46" s="72">
        <v>660.67151000000001</v>
      </c>
      <c r="J46" s="73">
        <v>7.8758695358990426E-4</v>
      </c>
      <c r="K46" s="73">
        <f t="shared" si="1"/>
        <v>5.6812248018369274E-2</v>
      </c>
      <c r="L46" s="73">
        <f>I46/'סכום נכסי הקרן'!$C$41</f>
        <v>7.1291396143570874E-4</v>
      </c>
    </row>
    <row r="47" spans="1:12">
      <c r="A47" s="69" t="s">
        <v>1956</v>
      </c>
      <c r="B47" s="54">
        <v>8932</v>
      </c>
      <c r="C47" s="70" t="s">
        <v>29</v>
      </c>
      <c r="D47" s="117" t="s">
        <v>3357</v>
      </c>
      <c r="E47" s="70" t="s">
        <v>3234</v>
      </c>
      <c r="F47" s="70" t="s">
        <v>134</v>
      </c>
      <c r="G47" s="72">
        <v>19152.05</v>
      </c>
      <c r="H47" s="72">
        <v>100</v>
      </c>
      <c r="I47" s="72">
        <v>69.464490000000012</v>
      </c>
      <c r="J47" s="73">
        <v>4.7256232179278344E-4</v>
      </c>
      <c r="K47" s="73">
        <f t="shared" si="1"/>
        <v>5.9733676639840772E-3</v>
      </c>
      <c r="L47" s="73">
        <f>I47/'סכום נכסי הקרן'!$C$41</f>
        <v>7.4957378962824033E-5</v>
      </c>
    </row>
    <row r="48" spans="1:12">
      <c r="A48" s="69" t="s">
        <v>1957</v>
      </c>
      <c r="B48" s="54">
        <v>8783</v>
      </c>
      <c r="C48" s="70" t="s">
        <v>29</v>
      </c>
      <c r="D48" s="117" t="s">
        <v>3357</v>
      </c>
      <c r="E48" s="70" t="s">
        <v>3230</v>
      </c>
      <c r="F48" s="70" t="s">
        <v>134</v>
      </c>
      <c r="G48" s="72">
        <v>281397.90000000002</v>
      </c>
      <c r="H48" s="72">
        <v>85.438999999999993</v>
      </c>
      <c r="I48" s="72">
        <v>872.01621999999998</v>
      </c>
      <c r="J48" s="73">
        <v>9.6274671037365725E-4</v>
      </c>
      <c r="K48" s="73">
        <f t="shared" si="1"/>
        <v>7.4986133073425346E-2</v>
      </c>
      <c r="L48" s="73">
        <f>I48/'סכום נכסי הקרן'!$C$41</f>
        <v>9.4097070696508842E-4</v>
      </c>
    </row>
    <row r="49" spans="1:12">
      <c r="A49" s="69" t="s">
        <v>1958</v>
      </c>
      <c r="B49" s="54">
        <v>9116</v>
      </c>
      <c r="C49" s="70" t="s">
        <v>29</v>
      </c>
      <c r="D49" s="117" t="s">
        <v>3357</v>
      </c>
      <c r="E49" s="70" t="s">
        <v>3234</v>
      </c>
      <c r="F49" s="70" t="s">
        <v>136</v>
      </c>
      <c r="G49" s="72">
        <v>166295.84860900001</v>
      </c>
      <c r="H49" s="72">
        <v>90.532200000000003</v>
      </c>
      <c r="I49" s="72">
        <v>603.95155603500007</v>
      </c>
      <c r="J49" s="73">
        <v>2.2172512077015503E-3</v>
      </c>
      <c r="K49" s="73">
        <f t="shared" si="1"/>
        <v>5.1934804321349455E-2</v>
      </c>
      <c r="L49" s="73">
        <f>I49/'סכום נכסי הקרן'!$C$41</f>
        <v>6.5170888983569512E-4</v>
      </c>
    </row>
    <row r="50" spans="1:12">
      <c r="A50" s="69" t="s">
        <v>1959</v>
      </c>
      <c r="B50" s="54">
        <v>9291</v>
      </c>
      <c r="C50" s="70" t="s">
        <v>29</v>
      </c>
      <c r="D50" s="117" t="s">
        <v>3357</v>
      </c>
      <c r="E50" s="70" t="s">
        <v>3234</v>
      </c>
      <c r="F50" s="70" t="s">
        <v>136</v>
      </c>
      <c r="G50" s="72">
        <v>60528.81207900001</v>
      </c>
      <c r="H50" s="72">
        <v>65.203800000000001</v>
      </c>
      <c r="I50" s="72">
        <v>158.32616012599999</v>
      </c>
      <c r="J50" s="73">
        <v>2.2198179525492255E-3</v>
      </c>
      <c r="K50" s="73">
        <f t="shared" si="1"/>
        <v>1.3614731285861499E-2</v>
      </c>
      <c r="L50" s="73">
        <f>I50/'סכום נכסי הקרן'!$C$41</f>
        <v>1.7084576571847483E-4</v>
      </c>
    </row>
    <row r="51" spans="1:12">
      <c r="A51" s="69" t="s">
        <v>1960</v>
      </c>
      <c r="B51" s="54">
        <v>9300</v>
      </c>
      <c r="C51" s="70" t="s">
        <v>29</v>
      </c>
      <c r="D51" s="117" t="s">
        <v>3357</v>
      </c>
      <c r="E51" s="70" t="s">
        <v>3234</v>
      </c>
      <c r="F51" s="70" t="s">
        <v>136</v>
      </c>
      <c r="G51" s="72">
        <v>28496.694044</v>
      </c>
      <c r="H51" s="72">
        <v>107.37439999999999</v>
      </c>
      <c r="I51" s="72">
        <v>122.74755565700001</v>
      </c>
      <c r="J51" s="73">
        <v>2.2172565888847993E-3</v>
      </c>
      <c r="K51" s="73">
        <f t="shared" si="1"/>
        <v>1.0555267587721575E-2</v>
      </c>
      <c r="L51" s="73">
        <f>I51/'סכום נכסי הקרן'!$C$41</f>
        <v>1.3245379108292715E-4</v>
      </c>
    </row>
    <row r="52" spans="1:12">
      <c r="A52" s="69" t="s">
        <v>1961</v>
      </c>
      <c r="B52" s="54">
        <v>9720</v>
      </c>
      <c r="C52" s="70" t="s">
        <v>29</v>
      </c>
      <c r="D52" s="117" t="s">
        <v>3357</v>
      </c>
      <c r="E52" s="70" t="s">
        <v>3115</v>
      </c>
      <c r="F52" s="70" t="s">
        <v>134</v>
      </c>
      <c r="G52" s="72">
        <v>257.22212999999999</v>
      </c>
      <c r="H52" s="72">
        <v>100.6147</v>
      </c>
      <c r="I52" s="72">
        <v>0.93867930599999994</v>
      </c>
      <c r="J52" s="73">
        <v>7.2022196428808883E-5</v>
      </c>
      <c r="K52" s="73">
        <f t="shared" si="1"/>
        <v>8.0718603322523676E-5</v>
      </c>
      <c r="L52" s="73">
        <f>I52/'סכום נכסי הקרן'!$C$41</f>
        <v>1.01290516153509E-6</v>
      </c>
    </row>
    <row r="53" spans="1:12">
      <c r="A53" s="69" t="s">
        <v>1962</v>
      </c>
      <c r="B53" s="54">
        <v>8215</v>
      </c>
      <c r="C53" s="70" t="s">
        <v>29</v>
      </c>
      <c r="D53" s="117" t="s">
        <v>3357</v>
      </c>
      <c r="E53" s="70" t="s">
        <v>3234</v>
      </c>
      <c r="F53" s="70" t="s">
        <v>134</v>
      </c>
      <c r="G53" s="72">
        <v>271024.86</v>
      </c>
      <c r="H53" s="72">
        <v>144.08940000000001</v>
      </c>
      <c r="I53" s="72">
        <v>1416.4091100000001</v>
      </c>
      <c r="J53" s="73">
        <v>2.383910729066095E-4</v>
      </c>
      <c r="K53" s="73">
        <f t="shared" si="1"/>
        <v>0.12179938809953783</v>
      </c>
      <c r="L53" s="73">
        <f>I53/'סכום נכסי הקרן'!$C$41</f>
        <v>1.5284113426106819E-3</v>
      </c>
    </row>
    <row r="54" spans="1:12">
      <c r="A54" s="69" t="s">
        <v>1963</v>
      </c>
      <c r="B54" s="54">
        <v>8255</v>
      </c>
      <c r="C54" s="70" t="s">
        <v>29</v>
      </c>
      <c r="D54" s="117" t="s">
        <v>3357</v>
      </c>
      <c r="E54" s="70" t="s">
        <v>3115</v>
      </c>
      <c r="F54" s="70" t="s">
        <v>134</v>
      </c>
      <c r="G54" s="72">
        <v>45046.77</v>
      </c>
      <c r="H54" s="72">
        <v>89.879499999999993</v>
      </c>
      <c r="I54" s="72">
        <v>146.84927999999999</v>
      </c>
      <c r="J54" s="73">
        <v>4.5092736498453581E-5</v>
      </c>
      <c r="K54" s="73">
        <f t="shared" si="1"/>
        <v>1.2627815170475497E-2</v>
      </c>
      <c r="L54" s="73">
        <f>I54/'סכום נכסי הקרן'!$C$41</f>
        <v>1.5846135387127802E-4</v>
      </c>
    </row>
    <row r="55" spans="1:12">
      <c r="A55" s="69" t="s">
        <v>1964</v>
      </c>
      <c r="B55" s="54">
        <v>8735</v>
      </c>
      <c r="C55" s="70" t="s">
        <v>29</v>
      </c>
      <c r="D55" s="117" t="s">
        <v>3357</v>
      </c>
      <c r="E55" s="70" t="s">
        <v>3230</v>
      </c>
      <c r="F55" s="70" t="s">
        <v>136</v>
      </c>
      <c r="G55" s="72">
        <v>27162.7</v>
      </c>
      <c r="H55" s="72">
        <v>92.373900000000006</v>
      </c>
      <c r="I55" s="72">
        <v>100.65606</v>
      </c>
      <c r="J55" s="73">
        <v>1.0478754833126848E-3</v>
      </c>
      <c r="K55" s="73">
        <f t="shared" si="1"/>
        <v>8.6555829314811199E-3</v>
      </c>
      <c r="L55" s="73">
        <f>I55/'סכום נכסי הקרן'!$C$41</f>
        <v>1.0861541536293941E-4</v>
      </c>
    </row>
    <row r="56" spans="1:12">
      <c r="A56" s="69" t="s">
        <v>1965</v>
      </c>
      <c r="B56" s="54">
        <v>8773</v>
      </c>
      <c r="C56" s="70" t="s">
        <v>29</v>
      </c>
      <c r="D56" s="117" t="s">
        <v>3357</v>
      </c>
      <c r="E56" s="70" t="s">
        <v>832</v>
      </c>
      <c r="F56" s="70" t="s">
        <v>134</v>
      </c>
      <c r="G56" s="72">
        <v>1871.77</v>
      </c>
      <c r="H56" s="72">
        <v>2472.2510000000002</v>
      </c>
      <c r="I56" s="72">
        <v>167.83888000000002</v>
      </c>
      <c r="J56" s="73">
        <v>9.2725496469769088E-7</v>
      </c>
      <c r="K56" s="73">
        <f t="shared" si="1"/>
        <v>1.4432745976416205E-2</v>
      </c>
      <c r="L56" s="73">
        <f>I56/'סכום נכסי הקרן'!$C$41</f>
        <v>1.8111070178239192E-4</v>
      </c>
    </row>
    <row r="57" spans="1:12">
      <c r="A57" s="69" t="s">
        <v>1966</v>
      </c>
      <c r="B57" s="54">
        <v>8432</v>
      </c>
      <c r="C57" s="70" t="s">
        <v>29</v>
      </c>
      <c r="D57" s="117" t="s">
        <v>3357</v>
      </c>
      <c r="E57" s="70" t="s">
        <v>3237</v>
      </c>
      <c r="F57" s="70" t="s">
        <v>134</v>
      </c>
      <c r="G57" s="72">
        <v>2745.03</v>
      </c>
      <c r="H57" s="72">
        <v>3687.6464000000001</v>
      </c>
      <c r="I57" s="72">
        <v>367.15033</v>
      </c>
      <c r="J57" s="73">
        <v>6.6968767060587275E-5</v>
      </c>
      <c r="K57" s="73">
        <f t="shared" si="1"/>
        <v>3.1571870880259575E-2</v>
      </c>
      <c r="L57" s="73">
        <f>I57/'סכום נכסי הקרן'!$C$41</f>
        <v>3.9618265997685861E-4</v>
      </c>
    </row>
    <row r="58" spans="1:12">
      <c r="A58" s="69" t="s">
        <v>1967</v>
      </c>
      <c r="B58" s="54">
        <v>7943</v>
      </c>
      <c r="C58" s="70" t="s">
        <v>29</v>
      </c>
      <c r="D58" s="117" t="s">
        <v>3357</v>
      </c>
      <c r="E58" s="70" t="s">
        <v>3230</v>
      </c>
      <c r="F58" s="70" t="s">
        <v>134</v>
      </c>
      <c r="G58" s="72">
        <v>220052.24</v>
      </c>
      <c r="H58" s="72">
        <v>44.387900000000002</v>
      </c>
      <c r="I58" s="72">
        <v>354.27292</v>
      </c>
      <c r="J58" s="73">
        <v>2.9942676049374193E-3</v>
      </c>
      <c r="K58" s="73">
        <f t="shared" si="1"/>
        <v>3.0464520858833301E-2</v>
      </c>
      <c r="L58" s="73">
        <f>I58/'סכום נכסי הקרן'!$C$41</f>
        <v>3.8228697167007537E-4</v>
      </c>
    </row>
    <row r="59" spans="1:12">
      <c r="A59" s="69" t="s">
        <v>1968</v>
      </c>
      <c r="B59" s="54">
        <v>8372</v>
      </c>
      <c r="C59" s="70" t="s">
        <v>29</v>
      </c>
      <c r="D59" s="117" t="s">
        <v>3357</v>
      </c>
      <c r="E59" s="70" t="s">
        <v>3237</v>
      </c>
      <c r="F59" s="70" t="s">
        <v>134</v>
      </c>
      <c r="G59" s="72">
        <v>817.93</v>
      </c>
      <c r="H59" s="72">
        <v>4259.5958000000001</v>
      </c>
      <c r="I59" s="72">
        <v>126.36653</v>
      </c>
      <c r="J59" s="73">
        <v>4.3311307459788138E-5</v>
      </c>
      <c r="K59" s="73">
        <f t="shared" si="1"/>
        <v>1.0866469243664981E-2</v>
      </c>
      <c r="L59" s="73">
        <f>I59/'סכום נכסי הקרן'!$C$41</f>
        <v>1.3635893501020549E-4</v>
      </c>
    </row>
    <row r="60" spans="1:12">
      <c r="A60" s="69" t="s">
        <v>1969</v>
      </c>
      <c r="B60" s="54">
        <v>7425</v>
      </c>
      <c r="C60" s="70" t="s">
        <v>29</v>
      </c>
      <c r="D60" s="117" t="s">
        <v>3357</v>
      </c>
      <c r="E60" s="70" t="s">
        <v>3230</v>
      </c>
      <c r="F60" s="70" t="s">
        <v>134</v>
      </c>
      <c r="G60" s="72">
        <v>70890.89</v>
      </c>
      <c r="H60" s="72">
        <v>100.27370000000001</v>
      </c>
      <c r="I60" s="72">
        <v>257.82499999999999</v>
      </c>
      <c r="J60" s="73">
        <v>7.1668493150684929E-4</v>
      </c>
      <c r="K60" s="73">
        <f t="shared" si="1"/>
        <v>2.217080292343173E-2</v>
      </c>
      <c r="L60" s="73">
        <f>I60/'סכום נכסי הקרן'!$C$41</f>
        <v>2.7821245403356591E-4</v>
      </c>
    </row>
    <row r="61" spans="1:12">
      <c r="A61" s="119" t="s">
        <v>3357</v>
      </c>
      <c r="B61" s="120" t="s">
        <v>3357</v>
      </c>
      <c r="C61" s="120" t="s">
        <v>3357</v>
      </c>
      <c r="D61" s="120" t="s">
        <v>3357</v>
      </c>
      <c r="E61" s="120" t="s">
        <v>3357</v>
      </c>
      <c r="F61" s="120" t="s">
        <v>3357</v>
      </c>
      <c r="G61" s="120" t="s">
        <v>3357</v>
      </c>
      <c r="H61" s="120" t="s">
        <v>3357</v>
      </c>
      <c r="I61" s="120" t="s">
        <v>3357</v>
      </c>
      <c r="J61" s="120" t="s">
        <v>3357</v>
      </c>
      <c r="K61" s="120" t="s">
        <v>3357</v>
      </c>
      <c r="L61" s="120" t="s">
        <v>3357</v>
      </c>
    </row>
    <row r="62" spans="1:12">
      <c r="A62" s="119" t="s">
        <v>3357</v>
      </c>
      <c r="B62" s="120" t="s">
        <v>3357</v>
      </c>
      <c r="C62" s="120" t="s">
        <v>3357</v>
      </c>
      <c r="D62" s="120" t="s">
        <v>3357</v>
      </c>
      <c r="E62" s="120" t="s">
        <v>3357</v>
      </c>
      <c r="F62" s="120" t="s">
        <v>3357</v>
      </c>
      <c r="G62" s="120" t="s">
        <v>3357</v>
      </c>
      <c r="H62" s="120" t="s">
        <v>3357</v>
      </c>
      <c r="I62" s="120" t="s">
        <v>3357</v>
      </c>
      <c r="J62" s="120" t="s">
        <v>3357</v>
      </c>
      <c r="K62" s="120" t="s">
        <v>3357</v>
      </c>
      <c r="L62" s="120" t="s">
        <v>3357</v>
      </c>
    </row>
    <row r="63" spans="1:12">
      <c r="A63" s="119" t="s">
        <v>3357</v>
      </c>
      <c r="B63" s="120" t="s">
        <v>3357</v>
      </c>
      <c r="C63" s="120" t="s">
        <v>3357</v>
      </c>
      <c r="D63" s="120" t="s">
        <v>3357</v>
      </c>
      <c r="E63" s="120" t="s">
        <v>3357</v>
      </c>
      <c r="F63" s="120" t="s">
        <v>3357</v>
      </c>
      <c r="G63" s="120" t="s">
        <v>3357</v>
      </c>
      <c r="H63" s="120" t="s">
        <v>3357</v>
      </c>
      <c r="I63" s="120" t="s">
        <v>3357</v>
      </c>
      <c r="J63" s="120" t="s">
        <v>3357</v>
      </c>
      <c r="K63" s="120" t="s">
        <v>3357</v>
      </c>
      <c r="L63" s="120" t="s">
        <v>3357</v>
      </c>
    </row>
    <row r="64" spans="1:12">
      <c r="A64" s="86" t="s">
        <v>213</v>
      </c>
      <c r="B64" s="120" t="s">
        <v>3357</v>
      </c>
      <c r="C64" s="120" t="s">
        <v>3357</v>
      </c>
      <c r="D64" s="120" t="s">
        <v>3357</v>
      </c>
      <c r="E64" s="120" t="s">
        <v>3357</v>
      </c>
      <c r="F64" s="120" t="s">
        <v>3357</v>
      </c>
      <c r="G64" s="120" t="s">
        <v>3357</v>
      </c>
      <c r="H64" s="120" t="s">
        <v>3357</v>
      </c>
      <c r="I64" s="120" t="s">
        <v>3357</v>
      </c>
      <c r="J64" s="120" t="s">
        <v>3357</v>
      </c>
      <c r="K64" s="120" t="s">
        <v>3357</v>
      </c>
      <c r="L64" s="120" t="s">
        <v>3357</v>
      </c>
    </row>
    <row r="65" spans="1:12">
      <c r="A65" s="86" t="s">
        <v>115</v>
      </c>
      <c r="B65" s="120" t="s">
        <v>3357</v>
      </c>
      <c r="C65" s="120" t="s">
        <v>3357</v>
      </c>
      <c r="D65" s="120" t="s">
        <v>3357</v>
      </c>
      <c r="E65" s="120" t="s">
        <v>3357</v>
      </c>
      <c r="F65" s="120" t="s">
        <v>3357</v>
      </c>
      <c r="G65" s="120" t="s">
        <v>3357</v>
      </c>
      <c r="H65" s="120" t="s">
        <v>3357</v>
      </c>
      <c r="I65" s="120" t="s">
        <v>3357</v>
      </c>
      <c r="J65" s="120" t="s">
        <v>3357</v>
      </c>
      <c r="K65" s="120" t="s">
        <v>3357</v>
      </c>
      <c r="L65" s="120" t="s">
        <v>3357</v>
      </c>
    </row>
    <row r="66" spans="1:12">
      <c r="A66" s="86" t="s">
        <v>196</v>
      </c>
      <c r="B66" s="120" t="s">
        <v>3357</v>
      </c>
      <c r="C66" s="120" t="s">
        <v>3357</v>
      </c>
      <c r="D66" s="120" t="s">
        <v>3357</v>
      </c>
      <c r="E66" s="120" t="s">
        <v>3357</v>
      </c>
      <c r="F66" s="120" t="s">
        <v>3357</v>
      </c>
      <c r="G66" s="120" t="s">
        <v>3357</v>
      </c>
      <c r="H66" s="120" t="s">
        <v>3357</v>
      </c>
      <c r="I66" s="120" t="s">
        <v>3357</v>
      </c>
      <c r="J66" s="120" t="s">
        <v>3357</v>
      </c>
      <c r="K66" s="120" t="s">
        <v>3357</v>
      </c>
      <c r="L66" s="120" t="s">
        <v>3357</v>
      </c>
    </row>
    <row r="67" spans="1:12">
      <c r="A67" s="86" t="s">
        <v>204</v>
      </c>
      <c r="B67" s="120" t="s">
        <v>3357</v>
      </c>
      <c r="C67" s="120" t="s">
        <v>3357</v>
      </c>
      <c r="D67" s="120" t="s">
        <v>3357</v>
      </c>
      <c r="E67" s="120" t="s">
        <v>3357</v>
      </c>
      <c r="F67" s="120" t="s">
        <v>3357</v>
      </c>
      <c r="G67" s="120" t="s">
        <v>3357</v>
      </c>
      <c r="H67" s="120" t="s">
        <v>3357</v>
      </c>
      <c r="I67" s="120" t="s">
        <v>3357</v>
      </c>
      <c r="J67" s="120" t="s">
        <v>3357</v>
      </c>
      <c r="K67" s="120" t="s">
        <v>3357</v>
      </c>
      <c r="L67" s="120" t="s">
        <v>3357</v>
      </c>
    </row>
    <row r="68" spans="1:12" hidden="1">
      <c r="B68" s="1"/>
      <c r="C68" s="1"/>
      <c r="D68" s="1"/>
    </row>
    <row r="69" spans="1:12" hidden="1">
      <c r="B69" s="1"/>
      <c r="C69" s="1"/>
      <c r="D69" s="1"/>
    </row>
    <row r="70" spans="1:12" hidden="1">
      <c r="B70" s="1"/>
      <c r="C70" s="1"/>
      <c r="D70" s="1"/>
    </row>
    <row r="71" spans="1:12" hidden="1">
      <c r="B71" s="1"/>
      <c r="C71" s="1"/>
      <c r="D71" s="1"/>
    </row>
    <row r="72" spans="1:12" hidden="1">
      <c r="B72" s="1"/>
      <c r="C72" s="1"/>
      <c r="D72" s="1"/>
    </row>
    <row r="73" spans="1:12" hidden="1">
      <c r="B73" s="1"/>
      <c r="C73" s="1"/>
      <c r="D73" s="1"/>
    </row>
    <row r="74" spans="1:12" hidden="1">
      <c r="B74" s="1"/>
      <c r="C74" s="1"/>
      <c r="D74" s="1"/>
    </row>
    <row r="75" spans="1:12" hidden="1">
      <c r="B75" s="1"/>
      <c r="C75" s="1"/>
      <c r="D75" s="1"/>
    </row>
    <row r="76" spans="1:12" hidden="1">
      <c r="B76" s="1"/>
      <c r="C76" s="1"/>
      <c r="D76" s="1"/>
    </row>
    <row r="77" spans="1:12" hidden="1">
      <c r="B77" s="1"/>
      <c r="C77" s="1"/>
      <c r="D77" s="1"/>
    </row>
    <row r="78" spans="1:12" hidden="1">
      <c r="B78" s="1"/>
      <c r="C78" s="1"/>
      <c r="D78" s="1"/>
    </row>
    <row r="79" spans="1:12" hidden="1">
      <c r="B79" s="1"/>
      <c r="C79" s="1"/>
      <c r="D79" s="1"/>
    </row>
    <row r="80" spans="1:12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1:4" hidden="1">
      <c r="B385" s="1"/>
      <c r="C385" s="1"/>
      <c r="D385" s="1"/>
    </row>
    <row r="386" spans="1:4" hidden="1">
      <c r="B386" s="1"/>
      <c r="C386" s="1"/>
      <c r="D386" s="1"/>
    </row>
    <row r="387" spans="1:4" hidden="1">
      <c r="B387" s="1"/>
      <c r="C387" s="1"/>
      <c r="D387" s="1"/>
    </row>
    <row r="388" spans="1:4" hidden="1">
      <c r="B388" s="1"/>
      <c r="C388" s="1"/>
      <c r="D388" s="1"/>
    </row>
    <row r="389" spans="1:4" hidden="1">
      <c r="B389" s="1"/>
      <c r="C389" s="1"/>
      <c r="D389" s="1"/>
    </row>
    <row r="390" spans="1:4" hidden="1">
      <c r="B390" s="1"/>
      <c r="C390" s="1"/>
      <c r="D390" s="1"/>
    </row>
    <row r="391" spans="1:4" hidden="1">
      <c r="B391" s="1"/>
      <c r="C391" s="1"/>
      <c r="D391" s="1"/>
    </row>
    <row r="392" spans="1:4" hidden="1">
      <c r="B392" s="1"/>
      <c r="C392" s="1"/>
      <c r="D392" s="1"/>
    </row>
    <row r="393" spans="1:4" hidden="1">
      <c r="B393" s="1"/>
      <c r="C393" s="1"/>
      <c r="D393" s="1"/>
    </row>
    <row r="394" spans="1:4" hidden="1">
      <c r="B394" s="1"/>
      <c r="C394" s="1"/>
      <c r="D394" s="1"/>
    </row>
    <row r="395" spans="1:4" hidden="1">
      <c r="B395" s="1"/>
      <c r="C395" s="1"/>
      <c r="D395" s="1"/>
    </row>
    <row r="396" spans="1:4" hidden="1">
      <c r="B396" s="1"/>
      <c r="C396" s="1"/>
      <c r="D396" s="1"/>
    </row>
    <row r="397" spans="1:4" hidden="1">
      <c r="B397" s="1"/>
      <c r="C397" s="1"/>
      <c r="D397" s="1"/>
    </row>
    <row r="398" spans="1:4" hidden="1">
      <c r="B398" s="1"/>
      <c r="C398" s="1"/>
      <c r="D398" s="1"/>
    </row>
    <row r="399" spans="1:4" hidden="1">
      <c r="B399" s="1"/>
      <c r="C399" s="1"/>
      <c r="D399" s="1"/>
    </row>
    <row r="400" spans="1:4" hidden="1">
      <c r="A400" s="31"/>
      <c r="B400" s="1"/>
      <c r="C400" s="1"/>
      <c r="D400" s="1"/>
    </row>
    <row r="401" spans="1:4" hidden="1">
      <c r="A401" s="31"/>
      <c r="B401" s="1"/>
      <c r="C401" s="1"/>
      <c r="D401" s="1"/>
    </row>
    <row r="402" spans="1:4" hidden="1">
      <c r="A402" s="3"/>
      <c r="B402" s="1"/>
      <c r="C402" s="1"/>
      <c r="D402" s="1"/>
    </row>
    <row r="10000" spans="52:52" hidden="1">
      <c r="AZ10000"/>
    </row>
  </sheetData>
  <sheetProtection sheet="1" objects="1" scenarios="1"/>
  <mergeCells count="1">
    <mergeCell ref="A5:L5"/>
  </mergeCells>
  <phoneticPr fontId="4" type="noConversion"/>
  <dataValidations count="1">
    <dataValidation allowBlank="1" showInputMessage="1" showErrorMessage="1" sqref="A1:A4 A5:B34 C1:L34 A36:L1048576 M1:AY1048576 BA1:XFD1048576 AZ1:AZ9999 AZ10001:AZ1048576" xr:uid="{00000000-0002-0000-0F00-000000000000}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55.42578125" style="2" bestFit="1" customWidth="1"/>
    <col min="2" max="2" width="59.28515625" style="2" bestFit="1" customWidth="1"/>
    <col min="3" max="3" width="12.28515625" style="1" bestFit="1" customWidth="1"/>
    <col min="4" max="4" width="14.7109375" style="1" customWidth="1"/>
    <col min="5" max="5" width="22.28515625" style="1" customWidth="1"/>
    <col min="6" max="6" width="13.140625" style="1" bestFit="1" customWidth="1"/>
    <col min="7" max="7" width="11.140625" style="1" bestFit="1" customWidth="1"/>
    <col min="8" max="8" width="21.5703125" style="1" customWidth="1"/>
    <col min="9" max="9" width="25.85546875" style="1" customWidth="1"/>
    <col min="10" max="10" width="24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148</v>
      </c>
      <c r="B1" s="36" t="s" vm="1">
        <v>221</v>
      </c>
    </row>
    <row r="2" spans="1:10">
      <c r="A2" s="36" t="s">
        <v>147</v>
      </c>
      <c r="B2" s="36" t="s">
        <v>222</v>
      </c>
    </row>
    <row r="3" spans="1:10">
      <c r="A3" s="36" t="s">
        <v>149</v>
      </c>
      <c r="B3" s="36" t="s">
        <v>223</v>
      </c>
    </row>
    <row r="4" spans="1:10">
      <c r="A4" s="36" t="s">
        <v>150</v>
      </c>
      <c r="B4" s="36">
        <v>9453</v>
      </c>
    </row>
    <row r="5" spans="1:10" ht="18.75">
      <c r="A5" s="145" t="s">
        <v>101</v>
      </c>
      <c r="B5" s="146"/>
      <c r="C5" s="146"/>
      <c r="D5" s="146"/>
      <c r="E5" s="146"/>
      <c r="F5" s="146"/>
      <c r="G5" s="146"/>
      <c r="H5" s="146"/>
      <c r="I5" s="146"/>
      <c r="J5" s="147"/>
    </row>
    <row r="6" spans="1:10" s="3" customFormat="1">
      <c r="A6" s="37" t="s">
        <v>119</v>
      </c>
      <c r="B6" s="38" t="s">
        <v>48</v>
      </c>
      <c r="C6" s="38" t="s">
        <v>106</v>
      </c>
      <c r="D6" s="38" t="s">
        <v>107</v>
      </c>
      <c r="E6" s="38" t="s">
        <v>198</v>
      </c>
      <c r="F6" s="38" t="s">
        <v>197</v>
      </c>
      <c r="G6" s="38" t="s">
        <v>114</v>
      </c>
      <c r="H6" s="38" t="s">
        <v>63</v>
      </c>
      <c r="I6" s="38" t="s">
        <v>151</v>
      </c>
      <c r="J6" s="40" t="s">
        <v>153</v>
      </c>
    </row>
    <row r="7" spans="1:10" s="3" customFormat="1">
      <c r="A7" s="112" t="s">
        <v>3357</v>
      </c>
      <c r="B7" s="113" t="s">
        <v>3357</v>
      </c>
      <c r="C7" s="113" t="s">
        <v>3357</v>
      </c>
      <c r="D7" s="26" t="s">
        <v>21</v>
      </c>
      <c r="E7" s="26" t="s">
        <v>205</v>
      </c>
      <c r="F7" s="113" t="s">
        <v>3357</v>
      </c>
      <c r="G7" s="26" t="s">
        <v>201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14" t="s">
        <v>3357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59" t="s">
        <v>1970</v>
      </c>
      <c r="B9" s="115" t="s">
        <v>3357</v>
      </c>
      <c r="C9" s="115" t="s">
        <v>3357</v>
      </c>
      <c r="D9" s="115" t="s">
        <v>3357</v>
      </c>
      <c r="E9" s="115" t="s">
        <v>3357</v>
      </c>
      <c r="F9" s="115" t="s">
        <v>3357</v>
      </c>
      <c r="G9" s="61">
        <v>75716.297055209012</v>
      </c>
      <c r="H9" s="115" t="s">
        <v>3357</v>
      </c>
      <c r="I9" s="62">
        <f>IFERROR(G9/$G$9,0)</f>
        <v>1</v>
      </c>
      <c r="J9" s="62">
        <f>G9/'סכום נכסי הקרן'!$C$41</f>
        <v>8.1703546258369675E-2</v>
      </c>
    </row>
    <row r="10" spans="1:10">
      <c r="A10" s="63" t="s">
        <v>1971</v>
      </c>
      <c r="B10" s="116" t="s">
        <v>3357</v>
      </c>
      <c r="C10" s="116" t="s">
        <v>3357</v>
      </c>
      <c r="D10" s="116" t="s">
        <v>3357</v>
      </c>
      <c r="E10" s="116" t="s">
        <v>3357</v>
      </c>
      <c r="F10" s="116" t="s">
        <v>3357</v>
      </c>
      <c r="G10" s="66">
        <v>4952.7264858199997</v>
      </c>
      <c r="H10" s="116" t="s">
        <v>3357</v>
      </c>
      <c r="I10" s="67">
        <f t="shared" ref="I10:I68" si="0">IFERROR(G10/$G$9,0)</f>
        <v>6.5411631028504849E-2</v>
      </c>
      <c r="J10" s="67">
        <f>G10/'סכום נכסי הקרן'!$C$41</f>
        <v>5.3443622215728548E-3</v>
      </c>
    </row>
    <row r="11" spans="1:10">
      <c r="A11" s="68" t="s">
        <v>184</v>
      </c>
      <c r="B11" s="116" t="s">
        <v>3357</v>
      </c>
      <c r="C11" s="116" t="s">
        <v>3357</v>
      </c>
      <c r="D11" s="116" t="s">
        <v>3357</v>
      </c>
      <c r="E11" s="116" t="s">
        <v>3357</v>
      </c>
      <c r="F11" s="116" t="s">
        <v>3357</v>
      </c>
      <c r="G11" s="66">
        <v>792.65922375100013</v>
      </c>
      <c r="H11" s="116" t="s">
        <v>3357</v>
      </c>
      <c r="I11" s="67">
        <f t="shared" si="0"/>
        <v>1.0468805984701388E-2</v>
      </c>
      <c r="J11" s="67">
        <f>G11/'סכום נכסי הקרן'!$C$41</f>
        <v>8.5533857404094713E-4</v>
      </c>
    </row>
    <row r="12" spans="1:10">
      <c r="A12" s="69" t="s">
        <v>1972</v>
      </c>
      <c r="B12" s="54">
        <v>5224</v>
      </c>
      <c r="C12" s="70" t="s">
        <v>134</v>
      </c>
      <c r="D12" s="79">
        <v>40801</v>
      </c>
      <c r="E12" s="72">
        <v>36817.593234</v>
      </c>
      <c r="F12" s="80">
        <v>120.56959999999999</v>
      </c>
      <c r="G12" s="72">
        <v>161.00552203800001</v>
      </c>
      <c r="H12" s="73">
        <v>5.0000000000000001E-4</v>
      </c>
      <c r="I12" s="73">
        <f t="shared" si="0"/>
        <v>2.1264315385180793E-3</v>
      </c>
      <c r="J12" s="73">
        <f>G12/'סכום נכסי הקרן'!$C$41</f>
        <v>1.7373699757256808E-4</v>
      </c>
    </row>
    <row r="13" spans="1:10">
      <c r="A13" s="69" t="s">
        <v>1973</v>
      </c>
      <c r="B13" s="54">
        <v>7034</v>
      </c>
      <c r="C13" s="70" t="s">
        <v>134</v>
      </c>
      <c r="D13" s="79">
        <v>43850</v>
      </c>
      <c r="E13" s="72">
        <v>48415.915403999999</v>
      </c>
      <c r="F13" s="80">
        <v>66</v>
      </c>
      <c r="G13" s="72">
        <v>115.89898661599999</v>
      </c>
      <c r="H13" s="73">
        <v>6.9999999999999999E-4</v>
      </c>
      <c r="I13" s="73">
        <f t="shared" si="0"/>
        <v>1.5307006697843598E-3</v>
      </c>
      <c r="J13" s="73">
        <f>G13/'סכום נכסי הקרן'!$C$41</f>
        <v>1.2506367298144389E-4</v>
      </c>
    </row>
    <row r="14" spans="1:10">
      <c r="A14" s="69" t="s">
        <v>1974</v>
      </c>
      <c r="B14" s="54">
        <v>83021</v>
      </c>
      <c r="C14" s="70" t="s">
        <v>134</v>
      </c>
      <c r="D14" s="79">
        <v>44255</v>
      </c>
      <c r="E14" s="72">
        <v>21623.37</v>
      </c>
      <c r="F14" s="80">
        <v>100</v>
      </c>
      <c r="G14" s="72">
        <v>78.427970000000002</v>
      </c>
      <c r="H14" s="73">
        <v>0</v>
      </c>
      <c r="I14" s="73">
        <f t="shared" si="0"/>
        <v>1.0358135969435187E-3</v>
      </c>
      <c r="J14" s="73">
        <f>G14/'סכום נכסי הקרן'!$C$41</f>
        <v>8.4629644132923072E-5</v>
      </c>
    </row>
    <row r="15" spans="1:10">
      <c r="A15" s="69" t="s">
        <v>1975</v>
      </c>
      <c r="B15" s="54">
        <v>8401</v>
      </c>
      <c r="C15" s="70" t="s">
        <v>134</v>
      </c>
      <c r="D15" s="79">
        <v>44621</v>
      </c>
      <c r="E15" s="72">
        <v>7705.9441939999997</v>
      </c>
      <c r="F15" s="80">
        <v>81.944800000000001</v>
      </c>
      <c r="G15" s="72">
        <v>22.903128800999998</v>
      </c>
      <c r="H15" s="73">
        <v>2.0000000000000001E-4</v>
      </c>
      <c r="I15" s="73">
        <f t="shared" si="0"/>
        <v>3.0248611846799689E-4</v>
      </c>
      <c r="J15" s="73">
        <f>G15/'סכום נכסי הקרן'!$C$41</f>
        <v>2.4714188572764673E-5</v>
      </c>
    </row>
    <row r="16" spans="1:10">
      <c r="A16" s="69" t="s">
        <v>1976</v>
      </c>
      <c r="B16" s="54">
        <v>8507</v>
      </c>
      <c r="C16" s="70" t="s">
        <v>134</v>
      </c>
      <c r="D16" s="79">
        <v>44621</v>
      </c>
      <c r="E16" s="72">
        <v>6575.7386829999996</v>
      </c>
      <c r="F16" s="80">
        <v>100.4772</v>
      </c>
      <c r="G16" s="72">
        <v>23.964017424000005</v>
      </c>
      <c r="H16" s="73">
        <v>1E-4</v>
      </c>
      <c r="I16" s="73">
        <f t="shared" si="0"/>
        <v>3.164974827879722E-4</v>
      </c>
      <c r="J16" s="73">
        <f>G16/'סכום נכסי הקרן'!$C$41</f>
        <v>2.5858966725624647E-5</v>
      </c>
    </row>
    <row r="17" spans="1:10">
      <c r="A17" s="69" t="s">
        <v>1977</v>
      </c>
      <c r="B17" s="54">
        <v>7992</v>
      </c>
      <c r="C17" s="70" t="s">
        <v>134</v>
      </c>
      <c r="D17" s="79">
        <v>44196</v>
      </c>
      <c r="E17" s="72">
        <v>76567.710000000006</v>
      </c>
      <c r="F17" s="80">
        <v>113.8103</v>
      </c>
      <c r="G17" s="72">
        <v>316.06380999999999</v>
      </c>
      <c r="H17" s="73">
        <v>5.0000000000000001E-4</v>
      </c>
      <c r="I17" s="73">
        <f t="shared" si="0"/>
        <v>4.1743167890202033E-3</v>
      </c>
      <c r="J17" s="73">
        <f>G17/'סכום נכסי הקרן'!$C$41</f>
        <v>3.4105648486880137E-4</v>
      </c>
    </row>
    <row r="18" spans="1:10">
      <c r="A18" s="69" t="s">
        <v>3117</v>
      </c>
      <c r="B18" s="54">
        <v>9867</v>
      </c>
      <c r="C18" s="70" t="s">
        <v>134</v>
      </c>
      <c r="D18" s="79">
        <v>45222</v>
      </c>
      <c r="E18" s="72">
        <v>8039.6160039999995</v>
      </c>
      <c r="F18" s="80">
        <v>102</v>
      </c>
      <c r="G18" s="72">
        <v>29.742881011000001</v>
      </c>
      <c r="H18" s="73">
        <v>0</v>
      </c>
      <c r="I18" s="73">
        <f t="shared" si="0"/>
        <v>3.9282006870083457E-4</v>
      </c>
      <c r="J18" s="73">
        <f>G18/'סכום נכסי הקרן'!$C$41</f>
        <v>3.2094792654314589E-5</v>
      </c>
    </row>
    <row r="19" spans="1:10">
      <c r="A19" s="69" t="s">
        <v>1978</v>
      </c>
      <c r="B19" s="54">
        <v>8402</v>
      </c>
      <c r="C19" s="70" t="s">
        <v>134</v>
      </c>
      <c r="D19" s="79">
        <v>44560</v>
      </c>
      <c r="E19" s="72">
        <v>4210.0664980000001</v>
      </c>
      <c r="F19" s="80">
        <v>99.982100000000003</v>
      </c>
      <c r="G19" s="72">
        <v>15.267177860999999</v>
      </c>
      <c r="H19" s="73">
        <v>1E-4</v>
      </c>
      <c r="I19" s="73">
        <f t="shared" si="0"/>
        <v>2.0163661529654363E-4</v>
      </c>
      <c r="J19" s="73">
        <f>G19/'סכום נכסי הקרן'!$C$41</f>
        <v>1.6474426525262245E-5</v>
      </c>
    </row>
    <row r="20" spans="1:10">
      <c r="A20" s="69" t="s">
        <v>1979</v>
      </c>
      <c r="B20" s="54">
        <v>8291</v>
      </c>
      <c r="C20" s="70" t="s">
        <v>134</v>
      </c>
      <c r="D20" s="79">
        <v>44279</v>
      </c>
      <c r="E20" s="72">
        <v>8055.65</v>
      </c>
      <c r="F20" s="80">
        <v>100.5746</v>
      </c>
      <c r="G20" s="72">
        <v>29.385729999999999</v>
      </c>
      <c r="H20" s="73">
        <v>5.0000000000000001E-4</v>
      </c>
      <c r="I20" s="73">
        <f t="shared" si="0"/>
        <v>3.881031051818766E-4</v>
      </c>
      <c r="J20" s="73">
        <f>G20/'סכום נכסי הקרן'!$C$41</f>
        <v>3.1709400007244366E-5</v>
      </c>
    </row>
    <row r="21" spans="1:10">
      <c r="A21" s="118" t="s">
        <v>3357</v>
      </c>
      <c r="B21" s="117" t="s">
        <v>3357</v>
      </c>
      <c r="C21" s="117" t="s">
        <v>3357</v>
      </c>
      <c r="D21" s="117" t="s">
        <v>3357</v>
      </c>
      <c r="E21" s="117" t="s">
        <v>3357</v>
      </c>
      <c r="F21" s="117" t="s">
        <v>3357</v>
      </c>
      <c r="G21" s="117" t="s">
        <v>3357</v>
      </c>
      <c r="H21" s="117" t="s">
        <v>3357</v>
      </c>
      <c r="I21" s="117" t="s">
        <v>3357</v>
      </c>
      <c r="J21" s="117" t="s">
        <v>3357</v>
      </c>
    </row>
    <row r="22" spans="1:10">
      <c r="A22" s="74" t="s">
        <v>186</v>
      </c>
      <c r="B22" s="117" t="s">
        <v>3357</v>
      </c>
      <c r="C22" s="117" t="s">
        <v>3357</v>
      </c>
      <c r="D22" s="117" t="s">
        <v>3357</v>
      </c>
      <c r="E22" s="117" t="s">
        <v>3357</v>
      </c>
      <c r="F22" s="117" t="s">
        <v>3357</v>
      </c>
      <c r="G22" s="72">
        <v>170.36770039400002</v>
      </c>
      <c r="H22" s="117" t="s">
        <v>3357</v>
      </c>
      <c r="I22" s="73">
        <f t="shared" si="0"/>
        <v>2.2500796660694508E-3</v>
      </c>
      <c r="J22" s="73">
        <f>G22/'סכום נכסי הקרן'!$C$41</f>
        <v>1.8383948808172235E-4</v>
      </c>
    </row>
    <row r="23" spans="1:10">
      <c r="A23" s="69" t="s">
        <v>1980</v>
      </c>
      <c r="B23" s="54">
        <v>992880</v>
      </c>
      <c r="C23" s="70" t="s">
        <v>135</v>
      </c>
      <c r="D23" s="79">
        <v>45158</v>
      </c>
      <c r="E23" s="72">
        <v>103.49582100000002</v>
      </c>
      <c r="F23" s="80">
        <v>164613.12</v>
      </c>
      <c r="G23" s="72">
        <v>170.36770039400002</v>
      </c>
      <c r="H23" s="73">
        <v>7.8465368460955283E-8</v>
      </c>
      <c r="I23" s="73">
        <f t="shared" si="0"/>
        <v>2.2500796660694508E-3</v>
      </c>
      <c r="J23" s="73">
        <f>G23/'סכום נכסי הקרן'!$C$41</f>
        <v>1.8383948808172235E-4</v>
      </c>
    </row>
    <row r="24" spans="1:10">
      <c r="A24" s="118" t="s">
        <v>3357</v>
      </c>
      <c r="B24" s="117" t="s">
        <v>3357</v>
      </c>
      <c r="C24" s="117" t="s">
        <v>3357</v>
      </c>
      <c r="D24" s="117" t="s">
        <v>3357</v>
      </c>
      <c r="E24" s="117" t="s">
        <v>3357</v>
      </c>
      <c r="F24" s="117" t="s">
        <v>3357</v>
      </c>
      <c r="G24" s="117" t="s">
        <v>3357</v>
      </c>
      <c r="H24" s="117" t="s">
        <v>3357</v>
      </c>
      <c r="I24" s="117" t="s">
        <v>3357</v>
      </c>
      <c r="J24" s="117" t="s">
        <v>3357</v>
      </c>
    </row>
    <row r="25" spans="1:10">
      <c r="A25" s="68" t="s">
        <v>187</v>
      </c>
      <c r="B25" s="117" t="s">
        <v>3357</v>
      </c>
      <c r="C25" s="117" t="s">
        <v>3357</v>
      </c>
      <c r="D25" s="117" t="s">
        <v>3357</v>
      </c>
      <c r="E25" s="117" t="s">
        <v>3357</v>
      </c>
      <c r="F25" s="117" t="s">
        <v>3357</v>
      </c>
      <c r="G25" s="72">
        <v>760.72714999999994</v>
      </c>
      <c r="H25" s="117" t="s">
        <v>3357</v>
      </c>
      <c r="I25" s="73">
        <f t="shared" si="0"/>
        <v>1.0047072817696182E-2</v>
      </c>
      <c r="J25" s="73">
        <f>G25/'סכום נכסי הקרן'!$C$41</f>
        <v>8.208814787218486E-4</v>
      </c>
    </row>
    <row r="26" spans="1:10">
      <c r="A26" s="69" t="s">
        <v>1981</v>
      </c>
      <c r="B26" s="54">
        <v>8510</v>
      </c>
      <c r="C26" s="70" t="s">
        <v>135</v>
      </c>
      <c r="D26" s="79">
        <v>44655</v>
      </c>
      <c r="E26" s="72">
        <v>425847.98</v>
      </c>
      <c r="F26" s="80">
        <v>94.706891999999996</v>
      </c>
      <c r="G26" s="72">
        <v>403.30741999999998</v>
      </c>
      <c r="H26" s="73">
        <v>4.0000000000000002E-4</v>
      </c>
      <c r="I26" s="73">
        <f t="shared" si="0"/>
        <v>5.3265602741497759E-3</v>
      </c>
      <c r="J26" s="73">
        <f>G26/'סכום נכסי הקרן'!$C$41</f>
        <v>4.351988637569905E-4</v>
      </c>
    </row>
    <row r="27" spans="1:10">
      <c r="A27" s="69" t="s">
        <v>1982</v>
      </c>
      <c r="B27" s="54">
        <v>7004</v>
      </c>
      <c r="C27" s="70" t="s">
        <v>135</v>
      </c>
      <c r="D27" s="79">
        <v>43614</v>
      </c>
      <c r="E27" s="72">
        <v>377768.22</v>
      </c>
      <c r="F27" s="80">
        <v>94.613511000000003</v>
      </c>
      <c r="G27" s="72">
        <v>357.41972999999996</v>
      </c>
      <c r="H27" s="73">
        <v>2.9999999999999997E-4</v>
      </c>
      <c r="I27" s="73">
        <f t="shared" si="0"/>
        <v>4.7205125435464063E-3</v>
      </c>
      <c r="J27" s="73">
        <f>G27/'סכום נכסי הקרן'!$C$41</f>
        <v>3.856826149648581E-4</v>
      </c>
    </row>
    <row r="28" spans="1:10">
      <c r="A28" s="118" t="s">
        <v>3357</v>
      </c>
      <c r="B28" s="117" t="s">
        <v>3357</v>
      </c>
      <c r="C28" s="117" t="s">
        <v>3357</v>
      </c>
      <c r="D28" s="117" t="s">
        <v>3357</v>
      </c>
      <c r="E28" s="117" t="s">
        <v>3357</v>
      </c>
      <c r="F28" s="117" t="s">
        <v>3357</v>
      </c>
      <c r="G28" s="117" t="s">
        <v>3357</v>
      </c>
      <c r="H28" s="117" t="s">
        <v>3357</v>
      </c>
      <c r="I28" s="117" t="s">
        <v>3357</v>
      </c>
      <c r="J28" s="117" t="s">
        <v>3357</v>
      </c>
    </row>
    <row r="29" spans="1:10">
      <c r="A29" s="68" t="s">
        <v>188</v>
      </c>
      <c r="B29" s="116" t="s">
        <v>3357</v>
      </c>
      <c r="C29" s="116" t="s">
        <v>3357</v>
      </c>
      <c r="D29" s="116" t="s">
        <v>3357</v>
      </c>
      <c r="E29" s="116" t="s">
        <v>3357</v>
      </c>
      <c r="F29" s="116" t="s">
        <v>3357</v>
      </c>
      <c r="G29" s="66">
        <v>3228.9724116750008</v>
      </c>
      <c r="H29" s="116" t="s">
        <v>3357</v>
      </c>
      <c r="I29" s="67">
        <f t="shared" si="0"/>
        <v>4.2645672560037838E-2</v>
      </c>
      <c r="J29" s="67">
        <f>G29/'סכום נכסי הקרן'!$C$41</f>
        <v>3.4843026807283382E-3</v>
      </c>
    </row>
    <row r="30" spans="1:10">
      <c r="A30" s="69" t="s">
        <v>1983</v>
      </c>
      <c r="B30" s="54">
        <v>91381</v>
      </c>
      <c r="C30" s="70" t="s">
        <v>134</v>
      </c>
      <c r="D30" s="79">
        <v>44742</v>
      </c>
      <c r="E30" s="72">
        <v>19422.900000000001</v>
      </c>
      <c r="F30" s="80">
        <v>100</v>
      </c>
      <c r="G30" s="72">
        <v>70.446850000000012</v>
      </c>
      <c r="H30" s="73">
        <v>2.0000000000000001E-4</v>
      </c>
      <c r="I30" s="73">
        <f t="shared" si="0"/>
        <v>9.3040537823228797E-4</v>
      </c>
      <c r="J30" s="73">
        <f>G30/'סכום נכסי הקרן'!$C$41</f>
        <v>7.6017418859437681E-5</v>
      </c>
    </row>
    <row r="31" spans="1:10">
      <c r="A31" s="69" t="s">
        <v>1984</v>
      </c>
      <c r="B31" s="54">
        <v>5272</v>
      </c>
      <c r="C31" s="70" t="s">
        <v>134</v>
      </c>
      <c r="D31" s="79">
        <v>42403</v>
      </c>
      <c r="E31" s="72">
        <v>51906.372443</v>
      </c>
      <c r="F31" s="80">
        <v>113.42319999999999</v>
      </c>
      <c r="G31" s="72">
        <v>213.53552145099999</v>
      </c>
      <c r="H31" s="73">
        <v>1E-4</v>
      </c>
      <c r="I31" s="73">
        <f t="shared" si="0"/>
        <v>2.8202055535718981E-3</v>
      </c>
      <c r="J31" s="73">
        <f>G31/'סכום נכסי הקרן'!$C$41</f>
        <v>2.3042079490437261E-4</v>
      </c>
    </row>
    <row r="32" spans="1:10">
      <c r="A32" s="69" t="s">
        <v>1985</v>
      </c>
      <c r="B32" s="54">
        <v>8292</v>
      </c>
      <c r="C32" s="70" t="s">
        <v>134</v>
      </c>
      <c r="D32" s="79">
        <v>44317</v>
      </c>
      <c r="E32" s="72">
        <v>37470.46</v>
      </c>
      <c r="F32" s="80">
        <v>126.2667</v>
      </c>
      <c r="G32" s="72">
        <v>171.60320000000002</v>
      </c>
      <c r="H32" s="73">
        <v>1E-4</v>
      </c>
      <c r="I32" s="73">
        <f t="shared" si="0"/>
        <v>2.2663971519219232E-3</v>
      </c>
      <c r="J32" s="73">
        <f>G32/'סכום נכסי הקרן'!$C$41</f>
        <v>1.8517268454189015E-4</v>
      </c>
    </row>
    <row r="33" spans="1:10">
      <c r="A33" s="69" t="s">
        <v>1986</v>
      </c>
      <c r="B33" s="54">
        <v>7038</v>
      </c>
      <c r="C33" s="70" t="s">
        <v>134</v>
      </c>
      <c r="D33" s="79">
        <v>43556</v>
      </c>
      <c r="E33" s="72">
        <v>77378.759250000003</v>
      </c>
      <c r="F33" s="80">
        <v>117.4562</v>
      </c>
      <c r="G33" s="72">
        <v>329.64406688599996</v>
      </c>
      <c r="H33" s="73">
        <v>1E-4</v>
      </c>
      <c r="I33" s="73">
        <f t="shared" si="0"/>
        <v>4.3536739078198442E-3</v>
      </c>
      <c r="J33" s="73">
        <f>G33/'סכום נכסי הקרן'!$C$41</f>
        <v>3.5571059752141572E-4</v>
      </c>
    </row>
    <row r="34" spans="1:10">
      <c r="A34" s="69" t="s">
        <v>1987</v>
      </c>
      <c r="B34" s="54">
        <v>9290</v>
      </c>
      <c r="C34" s="70" t="s">
        <v>134</v>
      </c>
      <c r="D34" s="79">
        <v>44853</v>
      </c>
      <c r="E34" s="72">
        <v>7065.1063130000002</v>
      </c>
      <c r="F34" s="80">
        <v>111.11109999999999</v>
      </c>
      <c r="G34" s="72">
        <v>28.472375651</v>
      </c>
      <c r="H34" s="73">
        <v>1E-4</v>
      </c>
      <c r="I34" s="73">
        <f t="shared" si="0"/>
        <v>3.7604025498287624E-4</v>
      </c>
      <c r="J34" s="73">
        <f>G34/'סכום נכסי הקרן'!$C$41</f>
        <v>3.0723822368002557E-5</v>
      </c>
    </row>
    <row r="35" spans="1:10">
      <c r="A35" s="69" t="s">
        <v>1988</v>
      </c>
      <c r="B35" s="54">
        <v>83791</v>
      </c>
      <c r="C35" s="70" t="s">
        <v>135</v>
      </c>
      <c r="D35" s="79">
        <v>44308</v>
      </c>
      <c r="E35" s="72">
        <v>214101.98</v>
      </c>
      <c r="F35" s="80">
        <v>100</v>
      </c>
      <c r="G35" s="72">
        <v>214.10198</v>
      </c>
      <c r="H35" s="73">
        <v>1E-4</v>
      </c>
      <c r="I35" s="73">
        <f t="shared" si="0"/>
        <v>2.8276868828369431E-3</v>
      </c>
      <c r="J35" s="73">
        <f>G35/'סכום נכסי הקרן'!$C$41</f>
        <v>2.3103204603605335E-4</v>
      </c>
    </row>
    <row r="36" spans="1:10">
      <c r="A36" s="69" t="s">
        <v>1989</v>
      </c>
      <c r="B36" s="54">
        <v>7079</v>
      </c>
      <c r="C36" s="70" t="s">
        <v>135</v>
      </c>
      <c r="D36" s="79">
        <v>44166</v>
      </c>
      <c r="E36" s="72">
        <v>327509.15000000002</v>
      </c>
      <c r="F36" s="80">
        <v>73.331999999999994</v>
      </c>
      <c r="G36" s="72">
        <v>240.16901000000001</v>
      </c>
      <c r="H36" s="73">
        <v>8.9999999999999998E-4</v>
      </c>
      <c r="I36" s="73">
        <f t="shared" si="0"/>
        <v>3.1719592655842545E-3</v>
      </c>
      <c r="J36" s="73">
        <f>G36/'סכום נכסי הקרן'!$C$41</f>
        <v>2.5916032058532741E-4</v>
      </c>
    </row>
    <row r="37" spans="1:10">
      <c r="A37" s="69" t="s">
        <v>1990</v>
      </c>
      <c r="B37" s="54">
        <v>8279</v>
      </c>
      <c r="C37" s="70" t="s">
        <v>135</v>
      </c>
      <c r="D37" s="79">
        <v>44308</v>
      </c>
      <c r="E37" s="72">
        <v>47246.54</v>
      </c>
      <c r="F37" s="80">
        <v>101.042474</v>
      </c>
      <c r="G37" s="72">
        <v>47.739080000000001</v>
      </c>
      <c r="H37" s="73">
        <v>5.0000000000000001E-4</v>
      </c>
      <c r="I37" s="73">
        <f t="shared" si="0"/>
        <v>6.3049940180237227E-4</v>
      </c>
      <c r="J37" s="73">
        <f>G37/'סכום נכסי הקרן'!$C$41</f>
        <v>5.1514037041034528E-5</v>
      </c>
    </row>
    <row r="38" spans="1:10">
      <c r="A38" s="69" t="s">
        <v>1992</v>
      </c>
      <c r="B38" s="54">
        <v>6662</v>
      </c>
      <c r="C38" s="70" t="s">
        <v>134</v>
      </c>
      <c r="D38" s="79">
        <v>43556</v>
      </c>
      <c r="E38" s="72">
        <v>41716.936562000003</v>
      </c>
      <c r="F38" s="80">
        <v>133.20480000000001</v>
      </c>
      <c r="G38" s="72">
        <v>201.548624945</v>
      </c>
      <c r="H38" s="73">
        <v>2.9999999999999997E-4</v>
      </c>
      <c r="I38" s="73">
        <f t="shared" si="0"/>
        <v>2.6618922581229713E-3</v>
      </c>
      <c r="J38" s="73">
        <f>G38/'סכום נכסי הקרן'!$C$41</f>
        <v>2.174860372463463E-4</v>
      </c>
    </row>
    <row r="39" spans="1:10">
      <c r="A39" s="69" t="s">
        <v>1993</v>
      </c>
      <c r="B39" s="54">
        <v>8283</v>
      </c>
      <c r="C39" s="70" t="s">
        <v>135</v>
      </c>
      <c r="D39" s="79">
        <v>44317</v>
      </c>
      <c r="E39" s="72">
        <v>366106.91</v>
      </c>
      <c r="F39" s="80">
        <v>107.82</v>
      </c>
      <c r="G39" s="72">
        <v>394.73647</v>
      </c>
      <c r="H39" s="73">
        <v>2.9999999999999997E-4</v>
      </c>
      <c r="I39" s="73">
        <f t="shared" si="0"/>
        <v>5.2133620548318075E-3</v>
      </c>
      <c r="J39" s="73">
        <f>G39/'סכום נכסי הקרן'!$C$41</f>
        <v>4.2595016780857978E-4</v>
      </c>
    </row>
    <row r="40" spans="1:10">
      <c r="A40" s="69" t="s">
        <v>1994</v>
      </c>
      <c r="B40" s="54">
        <v>85741</v>
      </c>
      <c r="C40" s="70" t="s">
        <v>134</v>
      </c>
      <c r="D40" s="79">
        <v>44404</v>
      </c>
      <c r="E40" s="72">
        <v>10749.19</v>
      </c>
      <c r="F40" s="80">
        <v>100</v>
      </c>
      <c r="G40" s="72">
        <v>38.987300000000005</v>
      </c>
      <c r="H40" s="73">
        <v>1E-4</v>
      </c>
      <c r="I40" s="73">
        <f t="shared" si="0"/>
        <v>5.1491292517345604E-4</v>
      </c>
      <c r="J40" s="73">
        <f>G40/'סכום נכסי הקרן'!$C$41</f>
        <v>4.2070212000941909E-5</v>
      </c>
    </row>
    <row r="41" spans="1:10">
      <c r="A41" s="69" t="s">
        <v>1995</v>
      </c>
      <c r="B41" s="54">
        <v>7067</v>
      </c>
      <c r="C41" s="70" t="s">
        <v>135</v>
      </c>
      <c r="D41" s="79">
        <v>44048</v>
      </c>
      <c r="E41" s="72">
        <v>239941.19</v>
      </c>
      <c r="F41" s="80">
        <v>125.3601</v>
      </c>
      <c r="G41" s="72">
        <v>300.79050999999998</v>
      </c>
      <c r="H41" s="73">
        <v>8.0000000000000004E-4</v>
      </c>
      <c r="I41" s="73">
        <f t="shared" si="0"/>
        <v>3.9725993174319751E-3</v>
      </c>
      <c r="J41" s="73">
        <f>G41/'סכום נכסי הקרן'!$C$41</f>
        <v>3.2457545209777118E-4</v>
      </c>
    </row>
    <row r="42" spans="1:10">
      <c r="A42" s="69" t="s">
        <v>1996</v>
      </c>
      <c r="B42" s="54">
        <v>5289</v>
      </c>
      <c r="C42" s="70" t="s">
        <v>134</v>
      </c>
      <c r="D42" s="79">
        <v>42736</v>
      </c>
      <c r="E42" s="72">
        <v>37467.302062000002</v>
      </c>
      <c r="F42" s="80">
        <v>112.22150000000001</v>
      </c>
      <c r="G42" s="72">
        <v>152.502178098</v>
      </c>
      <c r="H42" s="73">
        <v>2.0000000000000001E-4</v>
      </c>
      <c r="I42" s="73">
        <f t="shared" si="0"/>
        <v>2.0141262057071026E-3</v>
      </c>
      <c r="J42" s="73">
        <f>G42/'סכום נכסי הקרן'!$C$41</f>
        <v>1.6456125361818486E-4</v>
      </c>
    </row>
    <row r="43" spans="1:10">
      <c r="A43" s="69" t="s">
        <v>1997</v>
      </c>
      <c r="B43" s="54">
        <v>8405</v>
      </c>
      <c r="C43" s="70" t="s">
        <v>134</v>
      </c>
      <c r="D43" s="79">
        <v>44581</v>
      </c>
      <c r="E43" s="72">
        <v>6270.5805350000001</v>
      </c>
      <c r="F43" s="80">
        <v>108.9652</v>
      </c>
      <c r="G43" s="72">
        <v>24.782386553000006</v>
      </c>
      <c r="H43" s="73">
        <v>2.0000000000000001E-4</v>
      </c>
      <c r="I43" s="73">
        <f t="shared" si="0"/>
        <v>3.2730584453872293E-4</v>
      </c>
      <c r="J43" s="73">
        <f>G43/'סכום נכסי הקרן'!$C$41</f>
        <v>2.6742048209904302E-5</v>
      </c>
    </row>
    <row r="44" spans="1:10">
      <c r="A44" s="69" t="s">
        <v>1998</v>
      </c>
      <c r="B44" s="54">
        <v>5230</v>
      </c>
      <c r="C44" s="70" t="s">
        <v>134</v>
      </c>
      <c r="D44" s="79">
        <v>40372</v>
      </c>
      <c r="E44" s="72">
        <v>20256.442174</v>
      </c>
      <c r="F44" s="80">
        <v>18.6633</v>
      </c>
      <c r="G44" s="72">
        <v>13.711948091</v>
      </c>
      <c r="H44" s="73">
        <v>2.0000000000000001E-4</v>
      </c>
      <c r="I44" s="73">
        <f t="shared" si="0"/>
        <v>1.8109639039798589E-4</v>
      </c>
      <c r="J44" s="73">
        <f>G44/'סכום נכסי הקרן'!$C$41</f>
        <v>1.4796217310105613E-5</v>
      </c>
    </row>
    <row r="45" spans="1:10">
      <c r="A45" s="69" t="s">
        <v>1999</v>
      </c>
      <c r="B45" s="54">
        <v>7029</v>
      </c>
      <c r="C45" s="70" t="s">
        <v>135</v>
      </c>
      <c r="D45" s="79">
        <v>43739</v>
      </c>
      <c r="E45" s="72">
        <v>514880.4</v>
      </c>
      <c r="F45" s="80">
        <v>107.327808</v>
      </c>
      <c r="G45" s="72">
        <v>552.60980000000006</v>
      </c>
      <c r="H45" s="73">
        <v>4.0000000000000002E-4</v>
      </c>
      <c r="I45" s="73">
        <f t="shared" si="0"/>
        <v>7.2984261181851138E-3</v>
      </c>
      <c r="J45" s="73">
        <f>G45/'סכום נכסי הקרן'!$C$41</f>
        <v>5.9630729596043088E-4</v>
      </c>
    </row>
    <row r="46" spans="1:10">
      <c r="A46" s="69" t="s">
        <v>2000</v>
      </c>
      <c r="B46" s="54">
        <v>7076</v>
      </c>
      <c r="C46" s="70" t="s">
        <v>135</v>
      </c>
      <c r="D46" s="79">
        <v>44104</v>
      </c>
      <c r="E46" s="72">
        <v>331381.89</v>
      </c>
      <c r="F46" s="80">
        <v>70.489953999999997</v>
      </c>
      <c r="G46" s="72">
        <v>233.59109000000001</v>
      </c>
      <c r="H46" s="73">
        <v>5.9999999999999995E-4</v>
      </c>
      <c r="I46" s="73">
        <f t="shared" si="0"/>
        <v>3.0850833847523686E-3</v>
      </c>
      <c r="J46" s="73">
        <f>G46/'סכום נכסי הקרן'!$C$41</f>
        <v>2.5206225303704282E-4</v>
      </c>
    </row>
    <row r="47" spans="1:10">
      <c r="A47" s="118" t="s">
        <v>3357</v>
      </c>
      <c r="B47" s="117" t="s">
        <v>3357</v>
      </c>
      <c r="C47" s="117" t="s">
        <v>3357</v>
      </c>
      <c r="D47" s="117" t="s">
        <v>3357</v>
      </c>
      <c r="E47" s="117" t="s">
        <v>3357</v>
      </c>
      <c r="F47" s="117" t="s">
        <v>3357</v>
      </c>
      <c r="G47" s="117" t="s">
        <v>3357</v>
      </c>
      <c r="H47" s="117" t="s">
        <v>3357</v>
      </c>
      <c r="I47" s="117" t="s">
        <v>3357</v>
      </c>
      <c r="J47" s="117" t="s">
        <v>3357</v>
      </c>
    </row>
    <row r="48" spans="1:10">
      <c r="A48" s="63" t="s">
        <v>2001</v>
      </c>
      <c r="B48" s="116" t="s">
        <v>3357</v>
      </c>
      <c r="C48" s="116" t="s">
        <v>3357</v>
      </c>
      <c r="D48" s="116" t="s">
        <v>3357</v>
      </c>
      <c r="E48" s="116" t="s">
        <v>3357</v>
      </c>
      <c r="F48" s="116" t="s">
        <v>3357</v>
      </c>
      <c r="G48" s="66">
        <v>70763.570569389005</v>
      </c>
      <c r="H48" s="116" t="s">
        <v>3357</v>
      </c>
      <c r="I48" s="67">
        <f t="shared" si="0"/>
        <v>0.93458836897149511</v>
      </c>
      <c r="J48" s="67">
        <f>G48/'סכום נכסי הקרן'!$C$41</f>
        <v>7.6359184036796812E-2</v>
      </c>
    </row>
    <row r="49" spans="1:10">
      <c r="A49" s="68" t="s">
        <v>184</v>
      </c>
      <c r="B49" s="116" t="s">
        <v>3357</v>
      </c>
      <c r="C49" s="116" t="s">
        <v>3357</v>
      </c>
      <c r="D49" s="116" t="s">
        <v>3357</v>
      </c>
      <c r="E49" s="116" t="s">
        <v>3357</v>
      </c>
      <c r="F49" s="116" t="s">
        <v>3357</v>
      </c>
      <c r="G49" s="66">
        <v>2895.7308917509999</v>
      </c>
      <c r="H49" s="116" t="s">
        <v>3357</v>
      </c>
      <c r="I49" s="67">
        <f t="shared" si="0"/>
        <v>3.8244486383685133E-2</v>
      </c>
      <c r="J49" s="67">
        <f>G49/'סכום נכסי הקרן'!$C$41</f>
        <v>3.1247101623770078E-3</v>
      </c>
    </row>
    <row r="50" spans="1:10">
      <c r="A50" s="69" t="s">
        <v>2002</v>
      </c>
      <c r="B50" s="54">
        <v>8888</v>
      </c>
      <c r="C50" s="70" t="s">
        <v>134</v>
      </c>
      <c r="D50" s="79">
        <v>44476</v>
      </c>
      <c r="E50" s="72">
        <v>4336.9060380000001</v>
      </c>
      <c r="F50" s="80">
        <v>89.915700000000001</v>
      </c>
      <c r="G50" s="72">
        <v>14.143701984</v>
      </c>
      <c r="H50" s="73">
        <v>4.0000000000000002E-4</v>
      </c>
      <c r="I50" s="73">
        <f t="shared" si="0"/>
        <v>1.8679864882572151E-4</v>
      </c>
      <c r="J50" s="73">
        <f>G50/'סכום נכסי הקרן'!$C$41</f>
        <v>1.5262112045333288E-5</v>
      </c>
    </row>
    <row r="51" spans="1:10">
      <c r="A51" s="69" t="s">
        <v>2003</v>
      </c>
      <c r="B51" s="54">
        <v>84032</v>
      </c>
      <c r="C51" s="70" t="s">
        <v>134</v>
      </c>
      <c r="D51" s="79">
        <v>44314</v>
      </c>
      <c r="E51" s="72">
        <v>20503.12</v>
      </c>
      <c r="F51" s="80">
        <v>100</v>
      </c>
      <c r="G51" s="72">
        <v>74.364800000000002</v>
      </c>
      <c r="H51" s="73">
        <v>0</v>
      </c>
      <c r="I51" s="73">
        <f t="shared" si="0"/>
        <v>9.821505130629465E-4</v>
      </c>
      <c r="J51" s="73">
        <f>G51/'סכום נכסי הקרן'!$C$41</f>
        <v>8.0245179876719966E-5</v>
      </c>
    </row>
    <row r="52" spans="1:10">
      <c r="A52" s="69" t="s">
        <v>2004</v>
      </c>
      <c r="B52" s="54">
        <v>84034</v>
      </c>
      <c r="C52" s="70" t="s">
        <v>134</v>
      </c>
      <c r="D52" s="79">
        <v>44314</v>
      </c>
      <c r="E52" s="72">
        <v>11798.09</v>
      </c>
      <c r="F52" s="80">
        <v>100</v>
      </c>
      <c r="G52" s="72">
        <v>42.791690000000003</v>
      </c>
      <c r="H52" s="73">
        <v>0</v>
      </c>
      <c r="I52" s="73">
        <f t="shared" si="0"/>
        <v>5.6515825078976294E-4</v>
      </c>
      <c r="J52" s="73">
        <f>G52/'סכום נכסי הקרן'!$C$41</f>
        <v>4.6175433286700685E-5</v>
      </c>
    </row>
    <row r="53" spans="1:10">
      <c r="A53" s="69" t="s">
        <v>2005</v>
      </c>
      <c r="B53" s="54">
        <v>9239</v>
      </c>
      <c r="C53" s="70" t="s">
        <v>134</v>
      </c>
      <c r="D53" s="79">
        <v>44742</v>
      </c>
      <c r="E53" s="72">
        <v>9814.9781739999999</v>
      </c>
      <c r="F53" s="80">
        <v>106.13509999999999</v>
      </c>
      <c r="G53" s="72">
        <v>37.782955558000005</v>
      </c>
      <c r="H53" s="73">
        <v>0</v>
      </c>
      <c r="I53" s="73">
        <f t="shared" si="0"/>
        <v>4.9900691168838231E-4</v>
      </c>
      <c r="J53" s="73">
        <f>G53/'סכום נכסי הקרן'!$C$41</f>
        <v>4.0770634292377937E-5</v>
      </c>
    </row>
    <row r="54" spans="1:10">
      <c r="A54" s="69" t="s">
        <v>2006</v>
      </c>
      <c r="B54" s="54">
        <v>97211</v>
      </c>
      <c r="C54" s="70" t="s">
        <v>134</v>
      </c>
      <c r="D54" s="79">
        <v>45166</v>
      </c>
      <c r="E54" s="72">
        <v>6807.32</v>
      </c>
      <c r="F54" s="80">
        <v>100</v>
      </c>
      <c r="G54" s="72">
        <v>24.690150000000003</v>
      </c>
      <c r="H54" s="73">
        <v>1E-4</v>
      </c>
      <c r="I54" s="73">
        <f t="shared" si="0"/>
        <v>3.2608765827516666E-4</v>
      </c>
      <c r="J54" s="73">
        <f>G54/'סכום נכסי הקרן'!$C$41</f>
        <v>2.6642518072168522E-5</v>
      </c>
    </row>
    <row r="55" spans="1:10">
      <c r="A55" s="69" t="s">
        <v>2007</v>
      </c>
      <c r="B55" s="54">
        <v>9616</v>
      </c>
      <c r="C55" s="70" t="s">
        <v>134</v>
      </c>
      <c r="D55" s="79">
        <v>45093</v>
      </c>
      <c r="E55" s="72">
        <v>2151.0639679999999</v>
      </c>
      <c r="F55" s="80">
        <v>98.447900000000004</v>
      </c>
      <c r="G55" s="72">
        <v>7.6808155300000003</v>
      </c>
      <c r="H55" s="73">
        <v>4.0000000000000002E-4</v>
      </c>
      <c r="I55" s="73">
        <f t="shared" si="0"/>
        <v>1.0144203861949939E-4</v>
      </c>
      <c r="J55" s="73">
        <f>G55/'סכום נכסי הקרן'!$C$41</f>
        <v>8.2881742948915918E-6</v>
      </c>
    </row>
    <row r="56" spans="1:10">
      <c r="A56" s="69" t="s">
        <v>2008</v>
      </c>
      <c r="B56" s="54">
        <v>8287</v>
      </c>
      <c r="C56" s="70" t="s">
        <v>134</v>
      </c>
      <c r="D56" s="79">
        <v>43800</v>
      </c>
      <c r="E56" s="72">
        <v>52182.76</v>
      </c>
      <c r="F56" s="80">
        <v>123.3766</v>
      </c>
      <c r="G56" s="72">
        <v>233.51104000000001</v>
      </c>
      <c r="H56" s="73">
        <v>4.0000000000000002E-4</v>
      </c>
      <c r="I56" s="73">
        <f t="shared" si="0"/>
        <v>3.0840261486867744E-3</v>
      </c>
      <c r="J56" s="73">
        <f>G56/'סכום נכסי הקרן'!$C$41</f>
        <v>2.5197587310125155E-4</v>
      </c>
    </row>
    <row r="57" spans="1:10">
      <c r="A57" s="69" t="s">
        <v>2009</v>
      </c>
      <c r="B57" s="54">
        <v>1181106</v>
      </c>
      <c r="C57" s="70" t="s">
        <v>134</v>
      </c>
      <c r="D57" s="79">
        <v>44287</v>
      </c>
      <c r="E57" s="72">
        <v>68899.42</v>
      </c>
      <c r="F57" s="80">
        <v>107.2026</v>
      </c>
      <c r="G57" s="72">
        <v>267.89737000000002</v>
      </c>
      <c r="H57" s="73">
        <v>4.0000000000000002E-4</v>
      </c>
      <c r="I57" s="73">
        <f t="shared" si="0"/>
        <v>3.5381731597975662E-3</v>
      </c>
      <c r="J57" s="73">
        <f>G57/'סכום נכסי הקרן'!$C$41</f>
        <v>2.8908129443164243E-4</v>
      </c>
    </row>
    <row r="58" spans="1:10">
      <c r="A58" s="69" t="s">
        <v>2010</v>
      </c>
      <c r="B58" s="54">
        <v>7046</v>
      </c>
      <c r="C58" s="70" t="s">
        <v>134</v>
      </c>
      <c r="D58" s="79">
        <v>43795</v>
      </c>
      <c r="E58" s="72">
        <v>119878.99</v>
      </c>
      <c r="F58" s="80">
        <v>146.4255</v>
      </c>
      <c r="G58" s="72">
        <v>636.65968000000009</v>
      </c>
      <c r="H58" s="73">
        <v>0</v>
      </c>
      <c r="I58" s="73">
        <f t="shared" si="0"/>
        <v>8.4084893842045084E-3</v>
      </c>
      <c r="J58" s="73">
        <f>G58/'סכום נכסי הקרן'!$C$41</f>
        <v>6.8700340136536341E-4</v>
      </c>
    </row>
    <row r="59" spans="1:10">
      <c r="A59" s="69" t="s">
        <v>2011</v>
      </c>
      <c r="B59" s="54">
        <v>8315</v>
      </c>
      <c r="C59" s="70" t="s">
        <v>134</v>
      </c>
      <c r="D59" s="79">
        <v>44337</v>
      </c>
      <c r="E59" s="72">
        <v>265473.59000000003</v>
      </c>
      <c r="F59" s="80">
        <v>95.038200000000003</v>
      </c>
      <c r="G59" s="72">
        <v>915.09689000000003</v>
      </c>
      <c r="H59" s="73">
        <v>0</v>
      </c>
      <c r="I59" s="73">
        <f t="shared" si="0"/>
        <v>1.2085864280086907E-2</v>
      </c>
      <c r="J59" s="73">
        <f>G59/'סכום נכסי הקרן'!$C$41</f>
        <v>9.8745797128045837E-4</v>
      </c>
    </row>
    <row r="60" spans="1:10">
      <c r="A60" s="69" t="s">
        <v>2012</v>
      </c>
      <c r="B60" s="54">
        <v>8338</v>
      </c>
      <c r="C60" s="70" t="s">
        <v>134</v>
      </c>
      <c r="D60" s="79">
        <v>44561</v>
      </c>
      <c r="E60" s="72">
        <v>6809.9944569999989</v>
      </c>
      <c r="F60" s="80">
        <v>80.141499999999994</v>
      </c>
      <c r="G60" s="72">
        <v>19.794830168000001</v>
      </c>
      <c r="H60" s="73">
        <v>2.9999999999999997E-4</v>
      </c>
      <c r="I60" s="73">
        <f t="shared" si="0"/>
        <v>2.614342081938645E-4</v>
      </c>
      <c r="J60" s="73">
        <f>G60/'סכום נכסי הקרן'!$C$41</f>
        <v>2.1360101922687655E-5</v>
      </c>
    </row>
    <row r="61" spans="1:10">
      <c r="A61" s="69" t="s">
        <v>2013</v>
      </c>
      <c r="B61" s="54">
        <v>84031</v>
      </c>
      <c r="C61" s="70" t="s">
        <v>134</v>
      </c>
      <c r="D61" s="79">
        <v>44314</v>
      </c>
      <c r="E61" s="72">
        <v>12339.79</v>
      </c>
      <c r="F61" s="80">
        <v>100</v>
      </c>
      <c r="G61" s="72">
        <v>44.756410000000002</v>
      </c>
      <c r="H61" s="73">
        <v>0</v>
      </c>
      <c r="I61" s="73">
        <f t="shared" si="0"/>
        <v>5.9110669354796351E-4</v>
      </c>
      <c r="J61" s="73">
        <f>G61/'סכום נכסי הקרן'!$C$41</f>
        <v>4.8295513079927981E-5</v>
      </c>
    </row>
    <row r="62" spans="1:10">
      <c r="A62" s="69" t="s">
        <v>2014</v>
      </c>
      <c r="B62" s="54">
        <v>84033</v>
      </c>
      <c r="C62" s="70" t="s">
        <v>134</v>
      </c>
      <c r="D62" s="79">
        <v>44314</v>
      </c>
      <c r="E62" s="72">
        <v>12089.26</v>
      </c>
      <c r="F62" s="80">
        <v>100</v>
      </c>
      <c r="G62" s="72">
        <v>43.847730000000006</v>
      </c>
      <c r="H62" s="73">
        <v>0</v>
      </c>
      <c r="I62" s="73">
        <f t="shared" si="0"/>
        <v>5.7910557839388477E-4</v>
      </c>
      <c r="J62" s="73">
        <f>G62/'סכום נכסי הקרן'!$C$41</f>
        <v>4.7314979412784688E-5</v>
      </c>
    </row>
    <row r="63" spans="1:10">
      <c r="A63" s="69" t="s">
        <v>2015</v>
      </c>
      <c r="B63" s="54">
        <v>84036</v>
      </c>
      <c r="C63" s="70" t="s">
        <v>134</v>
      </c>
      <c r="D63" s="79">
        <v>44314</v>
      </c>
      <c r="E63" s="72">
        <v>18451.45</v>
      </c>
      <c r="F63" s="80">
        <v>100</v>
      </c>
      <c r="G63" s="72">
        <v>66.923410000000004</v>
      </c>
      <c r="H63" s="73">
        <v>0</v>
      </c>
      <c r="I63" s="73">
        <f t="shared" si="0"/>
        <v>8.8387061442270979E-4</v>
      </c>
      <c r="J63" s="73">
        <f>G63/'סכום נכסי הקרן'!$C$41</f>
        <v>7.2215363631899506E-5</v>
      </c>
    </row>
    <row r="64" spans="1:10">
      <c r="A64" s="69" t="s">
        <v>2017</v>
      </c>
      <c r="B64" s="54">
        <v>84035</v>
      </c>
      <c r="C64" s="70" t="s">
        <v>134</v>
      </c>
      <c r="D64" s="79">
        <v>44314</v>
      </c>
      <c r="E64" s="72">
        <v>5125.78</v>
      </c>
      <c r="F64" s="80">
        <v>100</v>
      </c>
      <c r="G64" s="72">
        <v>18.591200000000001</v>
      </c>
      <c r="H64" s="73">
        <v>0</v>
      </c>
      <c r="I64" s="73">
        <f t="shared" si="0"/>
        <v>2.4553762826573663E-4</v>
      </c>
      <c r="J64" s="73">
        <f>G64/'סכום נכסי הקרן'!$C$41</f>
        <v>2.0061294969179991E-5</v>
      </c>
    </row>
    <row r="65" spans="1:10">
      <c r="A65" s="69" t="s">
        <v>2018</v>
      </c>
      <c r="B65" s="54">
        <v>8316</v>
      </c>
      <c r="C65" s="70" t="s">
        <v>134</v>
      </c>
      <c r="D65" s="79">
        <v>44378</v>
      </c>
      <c r="E65" s="72">
        <v>130670.89</v>
      </c>
      <c r="F65" s="80">
        <v>94.356899999999996</v>
      </c>
      <c r="G65" s="72">
        <v>447.19821999999999</v>
      </c>
      <c r="H65" s="73">
        <v>5.9999999999999995E-4</v>
      </c>
      <c r="I65" s="73">
        <f t="shared" si="0"/>
        <v>5.9062346864892585E-3</v>
      </c>
      <c r="J65" s="73">
        <f>G65/'סכום נכסי הקרן'!$C$41</f>
        <v>4.8256031892036271E-4</v>
      </c>
    </row>
    <row r="66" spans="1:10">
      <c r="A66" s="118" t="s">
        <v>3357</v>
      </c>
      <c r="B66" s="117" t="s">
        <v>3357</v>
      </c>
      <c r="C66" s="117" t="s">
        <v>3357</v>
      </c>
      <c r="D66" s="117" t="s">
        <v>3357</v>
      </c>
      <c r="E66" s="117" t="s">
        <v>3357</v>
      </c>
      <c r="F66" s="117" t="s">
        <v>3357</v>
      </c>
      <c r="G66" s="117" t="s">
        <v>3357</v>
      </c>
      <c r="H66" s="117" t="s">
        <v>3357</v>
      </c>
      <c r="I66" s="117" t="s">
        <v>3357</v>
      </c>
      <c r="J66" s="117" t="s">
        <v>3357</v>
      </c>
    </row>
    <row r="67" spans="1:10">
      <c r="A67" s="68" t="s">
        <v>2019</v>
      </c>
      <c r="B67" s="117" t="s">
        <v>3357</v>
      </c>
      <c r="C67" s="117" t="s">
        <v>3357</v>
      </c>
      <c r="D67" s="117" t="s">
        <v>3357</v>
      </c>
      <c r="E67" s="117" t="s">
        <v>3357</v>
      </c>
      <c r="F67" s="117" t="s">
        <v>3357</v>
      </c>
      <c r="G67" s="72">
        <v>292.93583952600005</v>
      </c>
      <c r="H67" s="117" t="s">
        <v>3357</v>
      </c>
      <c r="I67" s="73">
        <f t="shared" si="0"/>
        <v>3.8688611424354791E-3</v>
      </c>
      <c r="J67" s="73">
        <f>G67/'סכום נכסי הקרן'!$C$41</f>
        <v>3.1609967531818616E-4</v>
      </c>
    </row>
    <row r="68" spans="1:10">
      <c r="A68" s="69" t="s">
        <v>2020</v>
      </c>
      <c r="B68" s="54" t="s">
        <v>2021</v>
      </c>
      <c r="C68" s="70" t="s">
        <v>134</v>
      </c>
      <c r="D68" s="79">
        <v>44616</v>
      </c>
      <c r="E68" s="72">
        <v>44.483544000000002</v>
      </c>
      <c r="F68" s="80">
        <v>100927.1</v>
      </c>
      <c r="G68" s="72">
        <v>162.837614032</v>
      </c>
      <c r="H68" s="73">
        <v>5.7743834763120572E-5</v>
      </c>
      <c r="I68" s="73">
        <f t="shared" si="0"/>
        <v>2.1506283371632126E-3</v>
      </c>
      <c r="J68" s="73">
        <f>G68/'סכום נכסי הקרן'!$C$41</f>
        <v>1.7571396182997521E-4</v>
      </c>
    </row>
    <row r="69" spans="1:10">
      <c r="A69" s="69" t="s">
        <v>2022</v>
      </c>
      <c r="B69" s="54">
        <v>9628</v>
      </c>
      <c r="C69" s="70" t="s">
        <v>134</v>
      </c>
      <c r="D69" s="79">
        <v>45103</v>
      </c>
      <c r="E69" s="72">
        <v>15.016458</v>
      </c>
      <c r="F69" s="80">
        <v>130547.18</v>
      </c>
      <c r="G69" s="72">
        <v>71.102083440000001</v>
      </c>
      <c r="H69" s="73">
        <v>4.8294892443124295E-4</v>
      </c>
      <c r="I69" s="73">
        <f t="shared" ref="I69:I130" si="1">IFERROR(G69/$G$9,0)</f>
        <v>9.3905917491125422E-4</v>
      </c>
      <c r="J69" s="73">
        <f>G69/'סכום נכסי הקרן'!$C$41</f>
        <v>7.6724464736708121E-5</v>
      </c>
    </row>
    <row r="70" spans="1:10">
      <c r="A70" s="69" t="s">
        <v>2023</v>
      </c>
      <c r="B70" s="54">
        <v>9768</v>
      </c>
      <c r="C70" s="70" t="s">
        <v>134</v>
      </c>
      <c r="D70" s="79">
        <v>45103</v>
      </c>
      <c r="E70" s="72">
        <v>12.448720000000002</v>
      </c>
      <c r="F70" s="80">
        <v>130662.52</v>
      </c>
      <c r="G70" s="72">
        <v>58.996142054000003</v>
      </c>
      <c r="H70" s="73">
        <v>4.0072135684484408E-4</v>
      </c>
      <c r="I70" s="73">
        <f t="shared" si="1"/>
        <v>7.7917363036101195E-4</v>
      </c>
      <c r="J70" s="73">
        <f>G70/'סכום נכסי הקרן'!$C$41</f>
        <v>6.366124875150278E-5</v>
      </c>
    </row>
    <row r="71" spans="1:10">
      <c r="A71" s="118" t="s">
        <v>3357</v>
      </c>
      <c r="B71" s="117" t="s">
        <v>3357</v>
      </c>
      <c r="C71" s="117" t="s">
        <v>3357</v>
      </c>
      <c r="D71" s="117" t="s">
        <v>3357</v>
      </c>
      <c r="E71" s="117" t="s">
        <v>3357</v>
      </c>
      <c r="F71" s="117" t="s">
        <v>3357</v>
      </c>
      <c r="G71" s="117" t="s">
        <v>3357</v>
      </c>
      <c r="H71" s="117" t="s">
        <v>3357</v>
      </c>
      <c r="I71" s="117" t="s">
        <v>3357</v>
      </c>
      <c r="J71" s="117" t="s">
        <v>3357</v>
      </c>
    </row>
    <row r="72" spans="1:10">
      <c r="A72" s="68" t="s">
        <v>187</v>
      </c>
      <c r="B72" s="116" t="s">
        <v>3357</v>
      </c>
      <c r="C72" s="116" t="s">
        <v>3357</v>
      </c>
      <c r="D72" s="116" t="s">
        <v>3357</v>
      </c>
      <c r="E72" s="116" t="s">
        <v>3357</v>
      </c>
      <c r="F72" s="116" t="s">
        <v>3357</v>
      </c>
      <c r="G72" s="66">
        <v>3655.7051299999998</v>
      </c>
      <c r="H72" s="116" t="s">
        <v>3357</v>
      </c>
      <c r="I72" s="67">
        <f t="shared" si="1"/>
        <v>4.828161534807255E-2</v>
      </c>
      <c r="J72" s="67">
        <f>G72/'סכום נכסי הקרן'!$C$41</f>
        <v>3.9447791930200572E-3</v>
      </c>
    </row>
    <row r="73" spans="1:10">
      <c r="A73" s="69" t="s">
        <v>2024</v>
      </c>
      <c r="B73" s="54">
        <v>7064</v>
      </c>
      <c r="C73" s="70" t="s">
        <v>134</v>
      </c>
      <c r="D73" s="79">
        <v>43466</v>
      </c>
      <c r="E73" s="72">
        <v>81818.559999999998</v>
      </c>
      <c r="F73" s="80">
        <v>113.7073</v>
      </c>
      <c r="G73" s="72">
        <v>337.43311999999997</v>
      </c>
      <c r="H73" s="73">
        <v>0</v>
      </c>
      <c r="I73" s="73">
        <f t="shared" si="1"/>
        <v>4.4565454614606745E-3</v>
      </c>
      <c r="J73" s="73">
        <f>G73/'סכום נכסי הקרן'!$C$41</f>
        <v>3.6411556826297967E-4</v>
      </c>
    </row>
    <row r="74" spans="1:10">
      <c r="A74" s="69" t="s">
        <v>2025</v>
      </c>
      <c r="B74" s="54">
        <v>7989</v>
      </c>
      <c r="C74" s="70" t="s">
        <v>134</v>
      </c>
      <c r="D74" s="79">
        <v>43830</v>
      </c>
      <c r="E74" s="72">
        <v>135278.39000000001</v>
      </c>
      <c r="F74" s="80">
        <v>126.8155</v>
      </c>
      <c r="G74" s="72">
        <v>622.22625000000005</v>
      </c>
      <c r="H74" s="73">
        <v>2.0000000000000001E-4</v>
      </c>
      <c r="I74" s="73">
        <f t="shared" si="1"/>
        <v>8.2178642405914271E-3</v>
      </c>
      <c r="J74" s="73">
        <f>G74/'סכום נכסי הקרן'!$C$41</f>
        <v>6.7142865112616358E-4</v>
      </c>
    </row>
    <row r="75" spans="1:10">
      <c r="A75" s="69" t="s">
        <v>2026</v>
      </c>
      <c r="B75" s="54">
        <v>8404</v>
      </c>
      <c r="C75" s="70" t="s">
        <v>134</v>
      </c>
      <c r="D75" s="79">
        <v>44469</v>
      </c>
      <c r="E75" s="72">
        <v>217916.89</v>
      </c>
      <c r="F75" s="80">
        <v>109.3446</v>
      </c>
      <c r="G75" s="72">
        <v>864.24282999999991</v>
      </c>
      <c r="H75" s="73">
        <v>5.9999999999999995E-4</v>
      </c>
      <c r="I75" s="73">
        <f t="shared" si="1"/>
        <v>1.1414224725884731E-2</v>
      </c>
      <c r="J75" s="73">
        <f>G75/'סכום נכסי הקרן'!$C$41</f>
        <v>9.3258263789474998E-4</v>
      </c>
    </row>
    <row r="76" spans="1:10">
      <c r="A76" s="69" t="s">
        <v>2027</v>
      </c>
      <c r="B76" s="54">
        <v>9526</v>
      </c>
      <c r="C76" s="70" t="s">
        <v>134</v>
      </c>
      <c r="D76" s="79">
        <v>44645</v>
      </c>
      <c r="E76" s="72">
        <v>50933.54</v>
      </c>
      <c r="F76" s="80">
        <v>86.201099999999997</v>
      </c>
      <c r="G76" s="72">
        <v>159.24441000000002</v>
      </c>
      <c r="H76" s="73">
        <v>1E-4</v>
      </c>
      <c r="I76" s="73">
        <f t="shared" si="1"/>
        <v>2.1031721860867809E-3</v>
      </c>
      <c r="J76" s="73">
        <f>G76/'סכום נכסי הקרן'!$C$41</f>
        <v>1.7183662599525777E-4</v>
      </c>
    </row>
    <row r="77" spans="1:10">
      <c r="A77" s="69" t="s">
        <v>2028</v>
      </c>
      <c r="B77" s="54">
        <v>9489</v>
      </c>
      <c r="C77" s="70" t="s">
        <v>134</v>
      </c>
      <c r="D77" s="79">
        <v>44665</v>
      </c>
      <c r="E77" s="72">
        <v>157248.72</v>
      </c>
      <c r="F77" s="80">
        <v>104.8327</v>
      </c>
      <c r="G77" s="72">
        <v>597.90399000000002</v>
      </c>
      <c r="H77" s="73">
        <v>2.9999999999999997E-4</v>
      </c>
      <c r="I77" s="73">
        <f t="shared" si="1"/>
        <v>7.8966353777712422E-3</v>
      </c>
      <c r="J77" s="73">
        <f>G77/'סכום נכסי הקרן'!$C$41</f>
        <v>6.4518311387321123E-4</v>
      </c>
    </row>
    <row r="78" spans="1:10">
      <c r="A78" s="69" t="s">
        <v>2029</v>
      </c>
      <c r="B78" s="54">
        <v>9783</v>
      </c>
      <c r="C78" s="70" t="s">
        <v>136</v>
      </c>
      <c r="D78" s="79">
        <v>44643</v>
      </c>
      <c r="E78" s="72">
        <v>246798.79</v>
      </c>
      <c r="F78" s="80">
        <v>108.5446</v>
      </c>
      <c r="G78" s="72">
        <v>1074.65453</v>
      </c>
      <c r="H78" s="73">
        <v>1.1000000000000001E-3</v>
      </c>
      <c r="I78" s="73">
        <f t="shared" si="1"/>
        <v>1.4193173356277696E-2</v>
      </c>
      <c r="J78" s="73">
        <f>G78/'סכום נכסי הקרן'!$C$41</f>
        <v>1.1596325958676949E-3</v>
      </c>
    </row>
    <row r="79" spans="1:10">
      <c r="A79" s="118" t="s">
        <v>3357</v>
      </c>
      <c r="B79" s="117" t="s">
        <v>3357</v>
      </c>
      <c r="C79" s="117" t="s">
        <v>3357</v>
      </c>
      <c r="D79" s="117" t="s">
        <v>3357</v>
      </c>
      <c r="E79" s="117" t="s">
        <v>3357</v>
      </c>
      <c r="F79" s="117" t="s">
        <v>3357</v>
      </c>
      <c r="G79" s="117" t="s">
        <v>3357</v>
      </c>
      <c r="H79" s="117" t="s">
        <v>3357</v>
      </c>
      <c r="I79" s="117" t="s">
        <v>3357</v>
      </c>
      <c r="J79" s="117" t="s">
        <v>3357</v>
      </c>
    </row>
    <row r="80" spans="1:10">
      <c r="A80" s="68" t="s">
        <v>188</v>
      </c>
      <c r="B80" s="116" t="s">
        <v>3357</v>
      </c>
      <c r="C80" s="116" t="s">
        <v>3357</v>
      </c>
      <c r="D80" s="116" t="s">
        <v>3357</v>
      </c>
      <c r="E80" s="116" t="s">
        <v>3357</v>
      </c>
      <c r="F80" s="116" t="s">
        <v>3357</v>
      </c>
      <c r="G80" s="66">
        <v>63919.198708111981</v>
      </c>
      <c r="H80" s="116" t="s">
        <v>3357</v>
      </c>
      <c r="I80" s="67">
        <f t="shared" si="1"/>
        <v>0.84419340609730154</v>
      </c>
      <c r="J80" s="67">
        <f>G80/'סכום נכסי הקרן'!$C$41</f>
        <v>6.8973595006081537E-2</v>
      </c>
    </row>
    <row r="81" spans="1:10">
      <c r="A81" s="69" t="s">
        <v>2030</v>
      </c>
      <c r="B81" s="54">
        <v>7055</v>
      </c>
      <c r="C81" s="70" t="s">
        <v>134</v>
      </c>
      <c r="D81" s="79">
        <v>43914</v>
      </c>
      <c r="E81" s="72">
        <v>81338.764737000005</v>
      </c>
      <c r="F81" s="80">
        <v>113.4684</v>
      </c>
      <c r="G81" s="72">
        <v>334.74959417299999</v>
      </c>
      <c r="H81" s="73">
        <v>4.0000000000000002E-4</v>
      </c>
      <c r="I81" s="73">
        <f t="shared" si="1"/>
        <v>4.4211036090277267E-3</v>
      </c>
      <c r="J81" s="73">
        <f>G81/'סכום נכסי הקרן'!$C$41</f>
        <v>3.6121984323324199E-4</v>
      </c>
    </row>
    <row r="82" spans="1:10">
      <c r="A82" s="69" t="s">
        <v>2031</v>
      </c>
      <c r="B82" s="54">
        <v>5271</v>
      </c>
      <c r="C82" s="70" t="s">
        <v>134</v>
      </c>
      <c r="D82" s="79">
        <v>42352</v>
      </c>
      <c r="E82" s="72">
        <v>52377.489002999995</v>
      </c>
      <c r="F82" s="80">
        <v>84.997500000000002</v>
      </c>
      <c r="G82" s="72">
        <v>161.47243031400001</v>
      </c>
      <c r="H82" s="73">
        <v>4.0000000000000002E-4</v>
      </c>
      <c r="I82" s="73">
        <f t="shared" si="1"/>
        <v>2.1325980877836825E-3</v>
      </c>
      <c r="J82" s="73">
        <f>G82/'סכום נכסי הקרן'!$C$41</f>
        <v>1.7424082651574483E-4</v>
      </c>
    </row>
    <row r="83" spans="1:10">
      <c r="A83" s="69" t="s">
        <v>2032</v>
      </c>
      <c r="B83" s="54">
        <v>5238</v>
      </c>
      <c r="C83" s="70" t="s">
        <v>136</v>
      </c>
      <c r="D83" s="79">
        <v>43221</v>
      </c>
      <c r="E83" s="72">
        <v>182480.55254100001</v>
      </c>
      <c r="F83" s="80">
        <v>89.927700000000002</v>
      </c>
      <c r="G83" s="72">
        <v>658.30582198400009</v>
      </c>
      <c r="H83" s="73">
        <v>0</v>
      </c>
      <c r="I83" s="73">
        <f t="shared" si="1"/>
        <v>8.6943742310059396E-3</v>
      </c>
      <c r="J83" s="73">
        <f>G83/'סכום נכסי הקרן'!$C$41</f>
        <v>7.1036120717057102E-4</v>
      </c>
    </row>
    <row r="84" spans="1:10">
      <c r="A84" s="69" t="s">
        <v>2033</v>
      </c>
      <c r="B84" s="54">
        <v>7070</v>
      </c>
      <c r="C84" s="70" t="s">
        <v>136</v>
      </c>
      <c r="D84" s="79">
        <v>44075</v>
      </c>
      <c r="E84" s="72">
        <v>442459.17120799999</v>
      </c>
      <c r="F84" s="80">
        <v>101.8006</v>
      </c>
      <c r="G84" s="72">
        <v>1806.9293068970003</v>
      </c>
      <c r="H84" s="73">
        <v>0</v>
      </c>
      <c r="I84" s="73">
        <f t="shared" si="1"/>
        <v>2.3864470096569387E-2</v>
      </c>
      <c r="J84" s="73">
        <f>G84/'סכום נכסי הקרן'!$C$41</f>
        <v>1.949811836466537E-3</v>
      </c>
    </row>
    <row r="85" spans="1:10">
      <c r="A85" s="69" t="s">
        <v>2034</v>
      </c>
      <c r="B85" s="54">
        <v>5339</v>
      </c>
      <c r="C85" s="70" t="s">
        <v>134</v>
      </c>
      <c r="D85" s="79">
        <v>42916</v>
      </c>
      <c r="E85" s="72">
        <v>260616.27209400001</v>
      </c>
      <c r="F85" s="80">
        <v>77.599299999999999</v>
      </c>
      <c r="G85" s="72">
        <v>733.51143299299997</v>
      </c>
      <c r="H85" s="73">
        <v>2.0000000000000001E-4</v>
      </c>
      <c r="I85" s="73">
        <f t="shared" si="1"/>
        <v>9.6876295001346348E-3</v>
      </c>
      <c r="J85" s="73">
        <f>G85/'סכום נכסי הקרן'!$C$41</f>
        <v>7.9151368499819682E-4</v>
      </c>
    </row>
    <row r="86" spans="1:10">
      <c r="A86" s="69" t="s">
        <v>2035</v>
      </c>
      <c r="B86" s="54">
        <v>7006</v>
      </c>
      <c r="C86" s="70" t="s">
        <v>136</v>
      </c>
      <c r="D86" s="79">
        <v>43617</v>
      </c>
      <c r="E86" s="72">
        <v>52141.14</v>
      </c>
      <c r="F86" s="80">
        <v>136.87729999999999</v>
      </c>
      <c r="G86" s="72">
        <v>286.30543999999998</v>
      </c>
      <c r="H86" s="73">
        <v>0</v>
      </c>
      <c r="I86" s="73">
        <f t="shared" si="1"/>
        <v>3.781292154200813E-3</v>
      </c>
      <c r="J86" s="73">
        <f>G86/'סכום נכסי הקרן'!$C$41</f>
        <v>3.0894497843715645E-4</v>
      </c>
    </row>
    <row r="87" spans="1:10">
      <c r="A87" s="69" t="s">
        <v>2036</v>
      </c>
      <c r="B87" s="54">
        <v>8417</v>
      </c>
      <c r="C87" s="70" t="s">
        <v>136</v>
      </c>
      <c r="D87" s="79">
        <v>44713</v>
      </c>
      <c r="E87" s="72">
        <v>57487.68</v>
      </c>
      <c r="F87" s="80">
        <v>104.3721</v>
      </c>
      <c r="G87" s="72">
        <v>240.70041000000001</v>
      </c>
      <c r="H87" s="73">
        <v>0</v>
      </c>
      <c r="I87" s="73">
        <f t="shared" si="1"/>
        <v>3.1789775697098842E-3</v>
      </c>
      <c r="J87" s="73">
        <f>G87/'סכום נכסי הקרן'!$C$41</f>
        <v>2.5973374092111114E-4</v>
      </c>
    </row>
    <row r="88" spans="1:10">
      <c r="A88" s="69" t="s">
        <v>2037</v>
      </c>
      <c r="B88" s="54">
        <v>60831</v>
      </c>
      <c r="C88" s="70" t="s">
        <v>134</v>
      </c>
      <c r="D88" s="79">
        <v>42555</v>
      </c>
      <c r="E88" s="72">
        <v>8144.62</v>
      </c>
      <c r="F88" s="80">
        <v>100</v>
      </c>
      <c r="G88" s="72">
        <v>29.54055</v>
      </c>
      <c r="H88" s="73">
        <v>0</v>
      </c>
      <c r="I88" s="73">
        <f t="shared" si="1"/>
        <v>3.9014784331648341E-4</v>
      </c>
      <c r="J88" s="73">
        <f>G88/'סכום נכסי הקרן'!$C$41</f>
        <v>3.1876462364011469E-5</v>
      </c>
    </row>
    <row r="89" spans="1:10">
      <c r="A89" s="69" t="s">
        <v>2038</v>
      </c>
      <c r="B89" s="54">
        <v>9282</v>
      </c>
      <c r="C89" s="70" t="s">
        <v>134</v>
      </c>
      <c r="D89" s="79">
        <v>44848</v>
      </c>
      <c r="E89" s="72">
        <v>51388.01</v>
      </c>
      <c r="F89" s="80">
        <v>108.30459999999999</v>
      </c>
      <c r="G89" s="72">
        <v>201.86279000000002</v>
      </c>
      <c r="H89" s="73">
        <v>4.0000000000000002E-4</v>
      </c>
      <c r="I89" s="73">
        <f t="shared" si="1"/>
        <v>2.6660414976819391E-3</v>
      </c>
      <c r="J89" s="73">
        <f>G89/'סכום נכסי הקרן'!$C$41</f>
        <v>2.1782504483258946E-4</v>
      </c>
    </row>
    <row r="90" spans="1:10">
      <c r="A90" s="69" t="s">
        <v>2039</v>
      </c>
      <c r="B90" s="54">
        <v>8400</v>
      </c>
      <c r="C90" s="70" t="s">
        <v>134</v>
      </c>
      <c r="D90" s="79">
        <v>44544</v>
      </c>
      <c r="E90" s="72">
        <v>38320.077117000001</v>
      </c>
      <c r="F90" s="80">
        <v>115.3809</v>
      </c>
      <c r="G90" s="72">
        <v>160.36435874099999</v>
      </c>
      <c r="H90" s="73">
        <v>1E-4</v>
      </c>
      <c r="I90" s="73">
        <f t="shared" si="1"/>
        <v>2.1179635689799955E-3</v>
      </c>
      <c r="J90" s="73">
        <f>G90/'סכום נכסי הקרן'!$C$41</f>
        <v>1.7304513443169877E-4</v>
      </c>
    </row>
    <row r="91" spans="1:10">
      <c r="A91" s="69" t="s">
        <v>2040</v>
      </c>
      <c r="B91" s="54">
        <v>87255</v>
      </c>
      <c r="C91" s="70" t="s">
        <v>134</v>
      </c>
      <c r="D91" s="79">
        <v>44469</v>
      </c>
      <c r="E91" s="72">
        <v>3516.9</v>
      </c>
      <c r="F91" s="80">
        <v>100</v>
      </c>
      <c r="G91" s="72">
        <v>12.755790000000001</v>
      </c>
      <c r="H91" s="73">
        <v>0</v>
      </c>
      <c r="I91" s="73">
        <f t="shared" si="1"/>
        <v>1.6846822277506569E-4</v>
      </c>
      <c r="J91" s="73">
        <f>G91/'סכום נכסי הקרן'!$C$41</f>
        <v>1.3764451232567906E-5</v>
      </c>
    </row>
    <row r="92" spans="1:10">
      <c r="A92" s="69" t="s">
        <v>2041</v>
      </c>
      <c r="B92" s="54">
        <v>87254</v>
      </c>
      <c r="C92" s="70" t="s">
        <v>134</v>
      </c>
      <c r="D92" s="79">
        <v>44469</v>
      </c>
      <c r="E92" s="72">
        <v>10920.44</v>
      </c>
      <c r="F92" s="80">
        <v>100</v>
      </c>
      <c r="G92" s="72">
        <v>39.608449999999998</v>
      </c>
      <c r="H92" s="73">
        <v>0</v>
      </c>
      <c r="I92" s="73">
        <f t="shared" si="1"/>
        <v>5.2311657516900553E-4</v>
      </c>
      <c r="J92" s="73">
        <f>G92/'סכום נכסי הקרן'!$C$41</f>
        <v>4.2740479297840763E-5</v>
      </c>
    </row>
    <row r="93" spans="1:10">
      <c r="A93" s="69" t="s">
        <v>2042</v>
      </c>
      <c r="B93" s="54">
        <v>8843</v>
      </c>
      <c r="C93" s="70" t="s">
        <v>134</v>
      </c>
      <c r="D93" s="79">
        <v>44562</v>
      </c>
      <c r="E93" s="72">
        <v>14573.470397999999</v>
      </c>
      <c r="F93" s="80">
        <v>109.55670000000001</v>
      </c>
      <c r="G93" s="72">
        <v>57.909455360000003</v>
      </c>
      <c r="H93" s="73">
        <v>0</v>
      </c>
      <c r="I93" s="73">
        <f t="shared" si="1"/>
        <v>7.6482154585260503E-4</v>
      </c>
      <c r="J93" s="73">
        <f>G93/'סכום נכסי הקרן'!$C$41</f>
        <v>6.2488632550966117E-5</v>
      </c>
    </row>
    <row r="94" spans="1:10">
      <c r="A94" s="69" t="s">
        <v>2043</v>
      </c>
      <c r="B94" s="54">
        <v>5291</v>
      </c>
      <c r="C94" s="70" t="s">
        <v>134</v>
      </c>
      <c r="D94" s="79">
        <v>42787</v>
      </c>
      <c r="E94" s="72">
        <v>150803.828377</v>
      </c>
      <c r="F94" s="80">
        <v>63.939500000000002</v>
      </c>
      <c r="G94" s="72">
        <v>349.726996611</v>
      </c>
      <c r="H94" s="73">
        <v>1E-4</v>
      </c>
      <c r="I94" s="73">
        <f t="shared" si="1"/>
        <v>4.6189131034233537E-3</v>
      </c>
      <c r="J94" s="73">
        <f>G94/'סכום נכסי הקרן'!$C$41</f>
        <v>3.7738158040893981E-4</v>
      </c>
    </row>
    <row r="95" spans="1:10">
      <c r="A95" s="69" t="s">
        <v>2044</v>
      </c>
      <c r="B95" s="54">
        <v>7025</v>
      </c>
      <c r="C95" s="70" t="s">
        <v>134</v>
      </c>
      <c r="D95" s="79">
        <v>43556</v>
      </c>
      <c r="E95" s="72">
        <v>87863.9</v>
      </c>
      <c r="F95" s="80">
        <v>90.757199999999997</v>
      </c>
      <c r="G95" s="72">
        <v>289.22717999999998</v>
      </c>
      <c r="H95" s="73">
        <v>0</v>
      </c>
      <c r="I95" s="73">
        <f t="shared" si="1"/>
        <v>3.8198801479833091E-3</v>
      </c>
      <c r="J95" s="73">
        <f>G95/'סכום נכסי הקרן'!$C$41</f>
        <v>3.1209775437218229E-4</v>
      </c>
    </row>
    <row r="96" spans="1:10">
      <c r="A96" s="69" t="s">
        <v>2045</v>
      </c>
      <c r="B96" s="54">
        <v>9386</v>
      </c>
      <c r="C96" s="70" t="s">
        <v>134</v>
      </c>
      <c r="D96" s="79">
        <v>44896</v>
      </c>
      <c r="E96" s="72">
        <v>2650.26</v>
      </c>
      <c r="F96" s="80">
        <v>127.52209999999999</v>
      </c>
      <c r="G96" s="72">
        <v>12.258059999999999</v>
      </c>
      <c r="H96" s="73">
        <v>1E-4</v>
      </c>
      <c r="I96" s="73">
        <f t="shared" si="1"/>
        <v>1.6189460494960494E-4</v>
      </c>
      <c r="J96" s="73">
        <f>G96/'סכום נכסי הקרן'!$C$41</f>
        <v>1.3227363344480531E-5</v>
      </c>
    </row>
    <row r="97" spans="1:10">
      <c r="A97" s="69" t="s">
        <v>2046</v>
      </c>
      <c r="B97" s="54">
        <v>7045</v>
      </c>
      <c r="C97" s="70" t="s">
        <v>136</v>
      </c>
      <c r="D97" s="79">
        <v>43909</v>
      </c>
      <c r="E97" s="72">
        <v>333866.49388800003</v>
      </c>
      <c r="F97" s="80">
        <v>97.9345</v>
      </c>
      <c r="G97" s="72">
        <v>1311.674783443</v>
      </c>
      <c r="H97" s="73">
        <v>1E-4</v>
      </c>
      <c r="I97" s="73">
        <f t="shared" si="1"/>
        <v>1.7323546375842762E-2</v>
      </c>
      <c r="J97" s="73">
        <f>G97/'סכום נכסי הקרן'!$C$41</f>
        <v>1.4153951726776815E-3</v>
      </c>
    </row>
    <row r="98" spans="1:10">
      <c r="A98" s="69" t="s">
        <v>2047</v>
      </c>
      <c r="B98" s="54">
        <v>879510</v>
      </c>
      <c r="C98" s="70" t="s">
        <v>136</v>
      </c>
      <c r="D98" s="79">
        <v>44895</v>
      </c>
      <c r="E98" s="72">
        <v>12412.1</v>
      </c>
      <c r="F98" s="80">
        <v>100</v>
      </c>
      <c r="G98" s="72">
        <v>49.792360000000002</v>
      </c>
      <c r="H98" s="73">
        <v>0</v>
      </c>
      <c r="I98" s="73">
        <f t="shared" si="1"/>
        <v>6.5761747386686902E-4</v>
      </c>
      <c r="J98" s="73">
        <f>G98/'סכום נכסי הקרן'!$C$41</f>
        <v>5.3729679696393942E-5</v>
      </c>
    </row>
    <row r="99" spans="1:10">
      <c r="A99" s="69" t="s">
        <v>2048</v>
      </c>
      <c r="B99" s="54">
        <v>9817</v>
      </c>
      <c r="C99" s="70" t="s">
        <v>136</v>
      </c>
      <c r="D99" s="79">
        <v>44776</v>
      </c>
      <c r="E99" s="72">
        <v>18243.452232</v>
      </c>
      <c r="F99" s="80">
        <v>100</v>
      </c>
      <c r="G99" s="72">
        <v>73.185432943000009</v>
      </c>
      <c r="H99" s="73">
        <v>0</v>
      </c>
      <c r="I99" s="73">
        <f t="shared" si="1"/>
        <v>9.6657438080518371E-4</v>
      </c>
      <c r="J99" s="73">
        <f>G99/'סכום נכסי הקרן'!$C$41</f>
        <v>7.897255463427136E-5</v>
      </c>
    </row>
    <row r="100" spans="1:10">
      <c r="A100" s="69" t="s">
        <v>2049</v>
      </c>
      <c r="B100" s="54">
        <v>7086</v>
      </c>
      <c r="C100" s="70" t="s">
        <v>134</v>
      </c>
      <c r="D100" s="79">
        <v>44160</v>
      </c>
      <c r="E100" s="72">
        <v>228949.54089199996</v>
      </c>
      <c r="F100" s="80">
        <v>101.47490000000001</v>
      </c>
      <c r="G100" s="72">
        <v>842.64755426600004</v>
      </c>
      <c r="H100" s="73">
        <v>1E-4</v>
      </c>
      <c r="I100" s="73">
        <f t="shared" si="1"/>
        <v>1.1129011679633228E-2</v>
      </c>
      <c r="J100" s="73">
        <f>G100/'סכום נכסי הקרן'!$C$41</f>
        <v>9.0927972057684985E-4</v>
      </c>
    </row>
    <row r="101" spans="1:10">
      <c r="A101" s="69" t="s">
        <v>2050</v>
      </c>
      <c r="B101" s="54">
        <v>87952</v>
      </c>
      <c r="C101" s="70" t="s">
        <v>136</v>
      </c>
      <c r="D101" s="79">
        <v>44819</v>
      </c>
      <c r="E101" s="72">
        <v>8237.64</v>
      </c>
      <c r="F101" s="80">
        <v>100</v>
      </c>
      <c r="G101" s="72">
        <v>33.046099999999996</v>
      </c>
      <c r="H101" s="73">
        <v>0</v>
      </c>
      <c r="I101" s="73">
        <f t="shared" si="1"/>
        <v>4.3644633038385678E-4</v>
      </c>
      <c r="J101" s="73">
        <f>G101/'סכום נכסי הקרן'!$C$41</f>
        <v>3.5659212943813141E-5</v>
      </c>
    </row>
    <row r="102" spans="1:10">
      <c r="A102" s="69" t="s">
        <v>2051</v>
      </c>
      <c r="B102" s="54">
        <v>8318</v>
      </c>
      <c r="C102" s="70" t="s">
        <v>136</v>
      </c>
      <c r="D102" s="79">
        <v>44256</v>
      </c>
      <c r="E102" s="72">
        <v>42673.73</v>
      </c>
      <c r="F102" s="80">
        <v>102.571</v>
      </c>
      <c r="G102" s="72">
        <v>175.59121999999999</v>
      </c>
      <c r="H102" s="73">
        <v>1E-4</v>
      </c>
      <c r="I102" s="73">
        <f t="shared" si="1"/>
        <v>2.3190677149988802E-3</v>
      </c>
      <c r="J102" s="73">
        <f>G102/'סכום נכסי הקרן'!$C$41</f>
        <v>1.8947605632870266E-4</v>
      </c>
    </row>
    <row r="103" spans="1:10">
      <c r="A103" s="69" t="s">
        <v>2052</v>
      </c>
      <c r="B103" s="54">
        <v>6650</v>
      </c>
      <c r="C103" s="70" t="s">
        <v>136</v>
      </c>
      <c r="D103" s="79">
        <v>43466</v>
      </c>
      <c r="E103" s="72">
        <v>97876.51</v>
      </c>
      <c r="F103" s="80">
        <v>145.56790000000001</v>
      </c>
      <c r="G103" s="72">
        <v>571.55989999999997</v>
      </c>
      <c r="H103" s="73">
        <v>0</v>
      </c>
      <c r="I103" s="73">
        <f t="shared" si="1"/>
        <v>7.5487038092108957E-3</v>
      </c>
      <c r="J103" s="73">
        <f>G103/'סכום נכסי הקרן'!$C$41</f>
        <v>6.1675587086659376E-4</v>
      </c>
    </row>
    <row r="104" spans="1:10">
      <c r="A104" s="69" t="s">
        <v>2053</v>
      </c>
      <c r="B104" s="54">
        <v>7035</v>
      </c>
      <c r="C104" s="70" t="s">
        <v>136</v>
      </c>
      <c r="D104" s="79">
        <v>43847</v>
      </c>
      <c r="E104" s="72">
        <v>26655.45</v>
      </c>
      <c r="F104" s="80">
        <v>152.5829</v>
      </c>
      <c r="G104" s="72">
        <v>163.15842999999998</v>
      </c>
      <c r="H104" s="73">
        <v>1E-4</v>
      </c>
      <c r="I104" s="73">
        <f t="shared" si="1"/>
        <v>2.1548654166358926E-3</v>
      </c>
      <c r="J104" s="73">
        <f>G104/'סכום נכסי הקרן'!$C$41</f>
        <v>1.7606014624867169E-4</v>
      </c>
    </row>
    <row r="105" spans="1:10">
      <c r="A105" s="69" t="s">
        <v>2054</v>
      </c>
      <c r="B105" s="54">
        <v>7040</v>
      </c>
      <c r="C105" s="70" t="s">
        <v>136</v>
      </c>
      <c r="D105" s="79">
        <v>43891</v>
      </c>
      <c r="E105" s="72">
        <v>8121.02</v>
      </c>
      <c r="F105" s="80">
        <v>139.03790000000001</v>
      </c>
      <c r="G105" s="72">
        <v>45.296129999999998</v>
      </c>
      <c r="H105" s="73">
        <v>0</v>
      </c>
      <c r="I105" s="73">
        <f t="shared" si="1"/>
        <v>5.9823488154699437E-4</v>
      </c>
      <c r="J105" s="73">
        <f>G105/'סכום נכסי הקרן'!$C$41</f>
        <v>4.8877911317845155E-5</v>
      </c>
    </row>
    <row r="106" spans="1:10">
      <c r="A106" s="69" t="s">
        <v>2055</v>
      </c>
      <c r="B106" s="54">
        <v>9391</v>
      </c>
      <c r="C106" s="70" t="s">
        <v>136</v>
      </c>
      <c r="D106" s="79">
        <v>44608</v>
      </c>
      <c r="E106" s="72">
        <v>40427.711772000002</v>
      </c>
      <c r="F106" s="80">
        <v>96.610600000000005</v>
      </c>
      <c r="G106" s="72">
        <v>156.68288611099999</v>
      </c>
      <c r="H106" s="73">
        <v>0</v>
      </c>
      <c r="I106" s="73">
        <f t="shared" si="1"/>
        <v>2.0693416372006899E-3</v>
      </c>
      <c r="J106" s="73">
        <f>G106/'סכום נכסי הקרן'!$C$41</f>
        <v>1.6907255017939701E-4</v>
      </c>
    </row>
    <row r="107" spans="1:10">
      <c r="A107" s="69" t="s">
        <v>2056</v>
      </c>
      <c r="B107" s="54">
        <v>8314</v>
      </c>
      <c r="C107" s="70" t="s">
        <v>134</v>
      </c>
      <c r="D107" s="79">
        <v>44264</v>
      </c>
      <c r="E107" s="72">
        <v>60414.421139999999</v>
      </c>
      <c r="F107" s="80">
        <v>101.6375</v>
      </c>
      <c r="G107" s="72">
        <v>222.711246252</v>
      </c>
      <c r="H107" s="73">
        <v>1E-4</v>
      </c>
      <c r="I107" s="73">
        <f t="shared" si="1"/>
        <v>2.9413911524174075E-3</v>
      </c>
      <c r="J107" s="73">
        <f>G107/'סכום נכסי הקרן'!$C$41</f>
        <v>2.4032208808549496E-4</v>
      </c>
    </row>
    <row r="108" spans="1:10">
      <c r="A108" s="69" t="s">
        <v>2057</v>
      </c>
      <c r="B108" s="54">
        <v>8337</v>
      </c>
      <c r="C108" s="70" t="s">
        <v>134</v>
      </c>
      <c r="D108" s="79">
        <v>44470</v>
      </c>
      <c r="E108" s="72">
        <v>31085.261531000004</v>
      </c>
      <c r="F108" s="80">
        <v>151.66829999999999</v>
      </c>
      <c r="G108" s="72">
        <v>171.00031091599996</v>
      </c>
      <c r="H108" s="73">
        <v>1E-4</v>
      </c>
      <c r="I108" s="73">
        <f t="shared" si="1"/>
        <v>2.2584346774290084E-3</v>
      </c>
      <c r="J108" s="73">
        <f>G108/'סכום נכסי הקרן'!$C$41</f>
        <v>1.8452212213882722E-4</v>
      </c>
    </row>
    <row r="109" spans="1:10">
      <c r="A109" s="69" t="s">
        <v>2058</v>
      </c>
      <c r="B109" s="54">
        <v>8111</v>
      </c>
      <c r="C109" s="70" t="s">
        <v>134</v>
      </c>
      <c r="D109" s="79">
        <v>44377</v>
      </c>
      <c r="E109" s="72">
        <v>26061</v>
      </c>
      <c r="F109" s="80">
        <v>113.1297</v>
      </c>
      <c r="G109" s="72">
        <v>106.93386</v>
      </c>
      <c r="H109" s="73">
        <v>0</v>
      </c>
      <c r="I109" s="73">
        <f t="shared" si="1"/>
        <v>1.4122964825132494E-3</v>
      </c>
      <c r="J109" s="73">
        <f>G109/'סכום נכסי הקרן'!$C$41</f>
        <v>1.1538963098955405E-4</v>
      </c>
    </row>
    <row r="110" spans="1:10">
      <c r="A110" s="69" t="s">
        <v>2059</v>
      </c>
      <c r="B110" s="54">
        <v>9237</v>
      </c>
      <c r="C110" s="70" t="s">
        <v>134</v>
      </c>
      <c r="D110" s="79">
        <v>44712</v>
      </c>
      <c r="E110" s="72">
        <v>55279.62</v>
      </c>
      <c r="F110" s="80">
        <v>144.4239</v>
      </c>
      <c r="G110" s="72">
        <v>289.56871999999998</v>
      </c>
      <c r="H110" s="73">
        <v>0</v>
      </c>
      <c r="I110" s="73">
        <f t="shared" si="1"/>
        <v>3.8243909338152014E-3</v>
      </c>
      <c r="J110" s="73">
        <f>G110/'סכום נכסי הקרן'!$C$41</f>
        <v>3.1246630157105991E-4</v>
      </c>
    </row>
    <row r="111" spans="1:10">
      <c r="A111" s="69" t="s">
        <v>2060</v>
      </c>
      <c r="B111" s="54">
        <v>7042</v>
      </c>
      <c r="C111" s="70" t="s">
        <v>134</v>
      </c>
      <c r="D111" s="79">
        <v>43558</v>
      </c>
      <c r="E111" s="72">
        <v>143126.62211</v>
      </c>
      <c r="F111" s="80">
        <v>100.9816</v>
      </c>
      <c r="G111" s="72">
        <v>524.2159427869999</v>
      </c>
      <c r="H111" s="73">
        <v>2.0000000000000001E-4</v>
      </c>
      <c r="I111" s="73">
        <f t="shared" si="1"/>
        <v>6.9234228716278153E-3</v>
      </c>
      <c r="J111" s="73">
        <f>G111/'סכום נכסי הקרן'!$C$41</f>
        <v>5.6566820085829784E-4</v>
      </c>
    </row>
    <row r="112" spans="1:10">
      <c r="A112" s="69" t="s">
        <v>2061</v>
      </c>
      <c r="B112" s="54">
        <v>7057</v>
      </c>
      <c r="C112" s="70" t="s">
        <v>134</v>
      </c>
      <c r="D112" s="79">
        <v>43917</v>
      </c>
      <c r="E112" s="72">
        <v>18771.791171000001</v>
      </c>
      <c r="F112" s="80">
        <v>117.6644</v>
      </c>
      <c r="G112" s="72">
        <v>80.11214383299999</v>
      </c>
      <c r="H112" s="73">
        <v>5.0000000000000001E-4</v>
      </c>
      <c r="I112" s="73">
        <f t="shared" si="1"/>
        <v>1.0580568113967026E-3</v>
      </c>
      <c r="J112" s="73">
        <f>G112/'סכום נכסי הקרן'!$C$41</f>
        <v>8.6446993633933615E-5</v>
      </c>
    </row>
    <row r="113" spans="1:10">
      <c r="A113" s="69" t="s">
        <v>2062</v>
      </c>
      <c r="B113" s="54">
        <v>87954</v>
      </c>
      <c r="C113" s="70" t="s">
        <v>136</v>
      </c>
      <c r="D113" s="79">
        <v>44837</v>
      </c>
      <c r="E113" s="72">
        <v>10041.290000000001</v>
      </c>
      <c r="F113" s="80">
        <v>100</v>
      </c>
      <c r="G113" s="72">
        <v>40.28163</v>
      </c>
      <c r="H113" s="73">
        <v>0</v>
      </c>
      <c r="I113" s="73">
        <f t="shared" si="1"/>
        <v>5.3200739558920053E-4</v>
      </c>
      <c r="J113" s="73">
        <f>G113/'סכום נכסי הקרן'!$C$41</f>
        <v>4.3466890855317019E-5</v>
      </c>
    </row>
    <row r="114" spans="1:10">
      <c r="A114" s="69" t="s">
        <v>2063</v>
      </c>
      <c r="B114" s="54">
        <v>87953</v>
      </c>
      <c r="C114" s="70" t="s">
        <v>136</v>
      </c>
      <c r="D114" s="79">
        <v>44792</v>
      </c>
      <c r="E114" s="72">
        <v>12658.38</v>
      </c>
      <c r="F114" s="80">
        <v>100</v>
      </c>
      <c r="G114" s="72">
        <v>50.780339999999995</v>
      </c>
      <c r="H114" s="73">
        <v>0</v>
      </c>
      <c r="I114" s="73">
        <f t="shared" si="1"/>
        <v>6.7066591968930006E-4</v>
      </c>
      <c r="J114" s="73">
        <f>G114/'סכום נכסי הקרן'!$C$41</f>
        <v>5.4795783993246773E-5</v>
      </c>
    </row>
    <row r="115" spans="1:10">
      <c r="A115" s="69" t="s">
        <v>2064</v>
      </c>
      <c r="B115" s="54">
        <v>5237</v>
      </c>
      <c r="C115" s="70" t="s">
        <v>134</v>
      </c>
      <c r="D115" s="79">
        <v>43007</v>
      </c>
      <c r="E115" s="72">
        <v>306069.26105099998</v>
      </c>
      <c r="F115" s="80">
        <v>34.284599999999998</v>
      </c>
      <c r="G115" s="72">
        <v>380.597873483</v>
      </c>
      <c r="H115" s="73">
        <v>1E-4</v>
      </c>
      <c r="I115" s="73">
        <f t="shared" si="1"/>
        <v>5.0266308349110715E-3</v>
      </c>
      <c r="J115" s="73">
        <f>G115/'סכום נכסי הקרן'!$C$41</f>
        <v>4.1069356494390416E-4</v>
      </c>
    </row>
    <row r="116" spans="1:10">
      <c r="A116" s="69" t="s">
        <v>2065</v>
      </c>
      <c r="B116" s="54">
        <v>87343</v>
      </c>
      <c r="C116" s="70" t="s">
        <v>134</v>
      </c>
      <c r="D116" s="79">
        <v>44421</v>
      </c>
      <c r="E116" s="72">
        <v>16903.490000000002</v>
      </c>
      <c r="F116" s="80">
        <v>100</v>
      </c>
      <c r="G116" s="72">
        <v>61.308980000000005</v>
      </c>
      <c r="H116" s="73">
        <v>0</v>
      </c>
      <c r="I116" s="73">
        <f t="shared" si="1"/>
        <v>8.0971973517532402E-4</v>
      </c>
      <c r="J116" s="73">
        <f>G116/'סכום נכסי הקרן'!$C$41</f>
        <v>6.6156973839211929E-5</v>
      </c>
    </row>
    <row r="117" spans="1:10">
      <c r="A117" s="69" t="s">
        <v>2066</v>
      </c>
      <c r="B117" s="54">
        <v>87342</v>
      </c>
      <c r="C117" s="70" t="s">
        <v>134</v>
      </c>
      <c r="D117" s="79">
        <v>44421</v>
      </c>
      <c r="E117" s="72">
        <v>7926.37</v>
      </c>
      <c r="F117" s="80">
        <v>100</v>
      </c>
      <c r="G117" s="72">
        <v>28.748939999999997</v>
      </c>
      <c r="H117" s="73">
        <v>0</v>
      </c>
      <c r="I117" s="73">
        <f t="shared" si="1"/>
        <v>3.7969289463584739E-4</v>
      </c>
      <c r="J117" s="73">
        <f>G117/'סכום נכסי הקרן'!$C$41</f>
        <v>3.1022255980854239E-5</v>
      </c>
    </row>
    <row r="118" spans="1:10">
      <c r="A118" s="69" t="s">
        <v>2067</v>
      </c>
      <c r="B118" s="54">
        <v>9730</v>
      </c>
      <c r="C118" s="70" t="s">
        <v>137</v>
      </c>
      <c r="D118" s="79">
        <v>45146</v>
      </c>
      <c r="E118" s="72">
        <v>31375.118986000001</v>
      </c>
      <c r="F118" s="80">
        <v>100.5967</v>
      </c>
      <c r="G118" s="72">
        <v>145.846390601</v>
      </c>
      <c r="H118" s="73">
        <v>1E-4</v>
      </c>
      <c r="I118" s="73">
        <f t="shared" si="1"/>
        <v>1.9262219135552177E-3</v>
      </c>
      <c r="J118" s="73">
        <f>G118/'סכום נכסי הקרן'!$C$41</f>
        <v>1.5737916121804409E-4</v>
      </c>
    </row>
    <row r="119" spans="1:10">
      <c r="A119" s="69" t="s">
        <v>2068</v>
      </c>
      <c r="B119" s="54">
        <v>9011</v>
      </c>
      <c r="C119" s="70" t="s">
        <v>137</v>
      </c>
      <c r="D119" s="79">
        <v>44644</v>
      </c>
      <c r="E119" s="72">
        <v>165837.613488</v>
      </c>
      <c r="F119" s="80">
        <v>107.1643</v>
      </c>
      <c r="G119" s="72">
        <v>821.2204222150001</v>
      </c>
      <c r="H119" s="73">
        <v>2.0000000000000001E-4</v>
      </c>
      <c r="I119" s="73">
        <f t="shared" si="1"/>
        <v>1.0846019340013446E-2</v>
      </c>
      <c r="J119" s="73">
        <f>G119/'סכום נכסי הקרן'!$C$41</f>
        <v>8.861582428659608E-4</v>
      </c>
    </row>
    <row r="120" spans="1:10">
      <c r="A120" s="69" t="s">
        <v>2069</v>
      </c>
      <c r="B120" s="54">
        <v>8329</v>
      </c>
      <c r="C120" s="70" t="s">
        <v>134</v>
      </c>
      <c r="D120" s="79">
        <v>43810</v>
      </c>
      <c r="E120" s="72">
        <v>132748.16</v>
      </c>
      <c r="F120" s="80">
        <v>110.0408</v>
      </c>
      <c r="G120" s="72">
        <v>529.82179000000008</v>
      </c>
      <c r="H120" s="73">
        <v>0</v>
      </c>
      <c r="I120" s="73">
        <f t="shared" si="1"/>
        <v>6.9974603963223027E-3</v>
      </c>
      <c r="J120" s="73">
        <f>G120/'סכום נכסי הקרן'!$C$41</f>
        <v>5.7171732918202909E-4</v>
      </c>
    </row>
    <row r="121" spans="1:10">
      <c r="A121" s="69" t="s">
        <v>2070</v>
      </c>
      <c r="B121" s="54">
        <v>5290</v>
      </c>
      <c r="C121" s="70" t="s">
        <v>134</v>
      </c>
      <c r="D121" s="79">
        <v>42359</v>
      </c>
      <c r="E121" s="72">
        <v>184776.30088799997</v>
      </c>
      <c r="F121" s="80">
        <v>52.264800000000001</v>
      </c>
      <c r="G121" s="72">
        <v>350.27014078999997</v>
      </c>
      <c r="H121" s="73">
        <v>0</v>
      </c>
      <c r="I121" s="73">
        <f t="shared" si="1"/>
        <v>4.6260865152266796E-3</v>
      </c>
      <c r="J121" s="73">
        <f>G121/'סכום נכסי הקרן'!$C$41</f>
        <v>3.7796767359204319E-4</v>
      </c>
    </row>
    <row r="122" spans="1:10">
      <c r="A122" s="69" t="s">
        <v>2071</v>
      </c>
      <c r="B122" s="54">
        <v>8278</v>
      </c>
      <c r="C122" s="70" t="s">
        <v>134</v>
      </c>
      <c r="D122" s="79">
        <v>44256</v>
      </c>
      <c r="E122" s="72">
        <v>21260.61</v>
      </c>
      <c r="F122" s="80">
        <v>126.0104</v>
      </c>
      <c r="G122" s="72">
        <v>97.169429999999991</v>
      </c>
      <c r="H122" s="73">
        <v>1E-4</v>
      </c>
      <c r="I122" s="73">
        <f t="shared" si="1"/>
        <v>1.2833357385286326E-3</v>
      </c>
      <c r="J122" s="73">
        <f>G122/'סכום נכסי הקרן'!$C$41</f>
        <v>1.0485308087789315E-4</v>
      </c>
    </row>
    <row r="123" spans="1:10">
      <c r="A123" s="69" t="s">
        <v>2072</v>
      </c>
      <c r="B123" s="54">
        <v>8413</v>
      </c>
      <c r="C123" s="70" t="s">
        <v>136</v>
      </c>
      <c r="D123" s="79">
        <v>44661</v>
      </c>
      <c r="E123" s="72">
        <v>25918.38</v>
      </c>
      <c r="F123" s="80">
        <v>68.828199999999995</v>
      </c>
      <c r="G123" s="72">
        <v>71.56353</v>
      </c>
      <c r="H123" s="73">
        <v>1E-4</v>
      </c>
      <c r="I123" s="73">
        <f t="shared" si="1"/>
        <v>9.4515359022138924E-4</v>
      </c>
      <c r="J123" s="73">
        <f>G123/'סכום נכסי הקרן'!$C$41</f>
        <v>7.7222400079917451E-5</v>
      </c>
    </row>
    <row r="124" spans="1:10">
      <c r="A124" s="69" t="s">
        <v>2073</v>
      </c>
      <c r="B124" s="54">
        <v>8281</v>
      </c>
      <c r="C124" s="70" t="s">
        <v>136</v>
      </c>
      <c r="D124" s="79">
        <v>44302</v>
      </c>
      <c r="E124" s="72">
        <v>162717.78</v>
      </c>
      <c r="F124" s="80">
        <v>103.93640000000001</v>
      </c>
      <c r="G124" s="72">
        <v>678.45382999999993</v>
      </c>
      <c r="H124" s="73">
        <v>1E-4</v>
      </c>
      <c r="I124" s="73">
        <f t="shared" si="1"/>
        <v>8.9604729283749972E-3</v>
      </c>
      <c r="J124" s="73">
        <f>G124/'סכום נכסי הקרן'!$C$41</f>
        <v>7.3210241440035582E-4</v>
      </c>
    </row>
    <row r="125" spans="1:10">
      <c r="A125" s="69" t="s">
        <v>2074</v>
      </c>
      <c r="B125" s="54">
        <v>87253</v>
      </c>
      <c r="C125" s="70" t="s">
        <v>134</v>
      </c>
      <c r="D125" s="79">
        <v>44469</v>
      </c>
      <c r="E125" s="72">
        <v>3782.08</v>
      </c>
      <c r="F125" s="80">
        <v>100</v>
      </c>
      <c r="G125" s="72">
        <v>13.71759</v>
      </c>
      <c r="H125" s="73">
        <v>0</v>
      </c>
      <c r="I125" s="73">
        <f t="shared" si="1"/>
        <v>1.81170904197781E-4</v>
      </c>
      <c r="J125" s="73">
        <f>G125/'סכום נכסי הקרן'!$C$41</f>
        <v>1.4802305351794061E-5</v>
      </c>
    </row>
    <row r="126" spans="1:10">
      <c r="A126" s="69" t="s">
        <v>2075</v>
      </c>
      <c r="B126" s="54">
        <v>8323</v>
      </c>
      <c r="C126" s="70" t="s">
        <v>134</v>
      </c>
      <c r="D126" s="79">
        <v>44406</v>
      </c>
      <c r="E126" s="72">
        <v>210352.55351699999</v>
      </c>
      <c r="F126" s="80">
        <v>83.801400000000001</v>
      </c>
      <c r="G126" s="72">
        <v>639.36170178799989</v>
      </c>
      <c r="H126" s="73">
        <v>1E-4</v>
      </c>
      <c r="I126" s="73">
        <f t="shared" si="1"/>
        <v>8.4441755164255498E-3</v>
      </c>
      <c r="J126" s="73">
        <f>G126/'סכום נכסי הקרן'!$C$41</f>
        <v>6.8991908492006761E-4</v>
      </c>
    </row>
    <row r="127" spans="1:10">
      <c r="A127" s="69" t="s">
        <v>2076</v>
      </c>
      <c r="B127" s="54">
        <v>60832</v>
      </c>
      <c r="C127" s="70" t="s">
        <v>134</v>
      </c>
      <c r="D127" s="79">
        <v>42555</v>
      </c>
      <c r="E127" s="72">
        <v>690.7</v>
      </c>
      <c r="F127" s="80">
        <v>100</v>
      </c>
      <c r="G127" s="72">
        <v>2.5051700000000001</v>
      </c>
      <c r="H127" s="73">
        <v>1E-4</v>
      </c>
      <c r="I127" s="73">
        <f t="shared" si="1"/>
        <v>3.3086272010546684E-5</v>
      </c>
      <c r="J127" s="73">
        <f>G127/'סכום נכסי הקרן'!$C$41</f>
        <v>2.7032657557307027E-6</v>
      </c>
    </row>
    <row r="128" spans="1:10">
      <c r="A128" s="69" t="s">
        <v>2077</v>
      </c>
      <c r="B128" s="54">
        <v>9697</v>
      </c>
      <c r="C128" s="70" t="s">
        <v>134</v>
      </c>
      <c r="D128" s="79">
        <v>45014</v>
      </c>
      <c r="E128" s="72">
        <v>12703.863034000002</v>
      </c>
      <c r="F128" s="80">
        <v>104.8687</v>
      </c>
      <c r="G128" s="72">
        <v>48.320257705000003</v>
      </c>
      <c r="H128" s="73">
        <v>1E-4</v>
      </c>
      <c r="I128" s="73">
        <f t="shared" si="1"/>
        <v>6.3817512985040706E-4</v>
      </c>
      <c r="J128" s="73">
        <f>G128/'סכום נכסי הקרן'!$C$41</f>
        <v>5.2141171242673803E-5</v>
      </c>
    </row>
    <row r="129" spans="1:10">
      <c r="A129" s="69" t="s">
        <v>2078</v>
      </c>
      <c r="B129" s="54">
        <v>7060</v>
      </c>
      <c r="C129" s="70" t="s">
        <v>136</v>
      </c>
      <c r="D129" s="79">
        <v>44197</v>
      </c>
      <c r="E129" s="72">
        <v>134778.31</v>
      </c>
      <c r="F129" s="80">
        <v>116.8475</v>
      </c>
      <c r="G129" s="72">
        <v>631.76718000000005</v>
      </c>
      <c r="H129" s="73">
        <v>0</v>
      </c>
      <c r="I129" s="73">
        <f t="shared" si="1"/>
        <v>8.3438731761980266E-3</v>
      </c>
      <c r="J129" s="73">
        <f>G129/'סכום נכסי הקרן'!$C$41</f>
        <v>6.8172402802546528E-4</v>
      </c>
    </row>
    <row r="130" spans="1:10">
      <c r="A130" s="69" t="s">
        <v>2079</v>
      </c>
      <c r="B130" s="54">
        <v>9704</v>
      </c>
      <c r="C130" s="70" t="s">
        <v>134</v>
      </c>
      <c r="D130" s="79">
        <v>44760</v>
      </c>
      <c r="E130" s="72">
        <v>233770.46721</v>
      </c>
      <c r="F130" s="80">
        <v>99.445899999999995</v>
      </c>
      <c r="G130" s="72">
        <v>843.18735126000001</v>
      </c>
      <c r="H130" s="73">
        <v>1E-4</v>
      </c>
      <c r="I130" s="73">
        <f t="shared" si="1"/>
        <v>1.1136140884507132E-2</v>
      </c>
      <c r="J130" s="73">
        <f>G130/'סכום נכסי הקרן'!$C$41</f>
        <v>9.0986220189705029E-4</v>
      </c>
    </row>
    <row r="131" spans="1:10">
      <c r="A131" s="69" t="s">
        <v>2080</v>
      </c>
      <c r="B131" s="54">
        <v>9649</v>
      </c>
      <c r="C131" s="70" t="s">
        <v>136</v>
      </c>
      <c r="D131" s="79">
        <v>44743</v>
      </c>
      <c r="E131" s="72">
        <v>60122.349225999998</v>
      </c>
      <c r="F131" s="80">
        <v>108.01560000000001</v>
      </c>
      <c r="G131" s="72">
        <v>260.51938680199999</v>
      </c>
      <c r="H131" s="73">
        <v>1E-4</v>
      </c>
      <c r="I131" s="73">
        <f t="shared" ref="I131:I192" si="2">IFERROR(G131/$G$9,0)</f>
        <v>3.4407306872395074E-3</v>
      </c>
      <c r="J131" s="73">
        <f>G131/'סכום נכסי הקרן'!$C$41</f>
        <v>2.8111989886746519E-4</v>
      </c>
    </row>
    <row r="132" spans="1:10">
      <c r="A132" s="69" t="s">
        <v>2081</v>
      </c>
      <c r="B132" s="54">
        <v>9648</v>
      </c>
      <c r="C132" s="70" t="s">
        <v>136</v>
      </c>
      <c r="D132" s="79">
        <v>44743</v>
      </c>
      <c r="E132" s="72">
        <v>76978.517315000005</v>
      </c>
      <c r="F132" s="80">
        <v>105.0476</v>
      </c>
      <c r="G132" s="72">
        <v>324.39436302599995</v>
      </c>
      <c r="H132" s="73">
        <v>4.0000000000000002E-4</v>
      </c>
      <c r="I132" s="73">
        <f t="shared" si="2"/>
        <v>4.2843400383072846E-3</v>
      </c>
      <c r="J132" s="73">
        <f>G132/'סכום נכסי הקרן'!$C$41</f>
        <v>3.500457745064246E-4</v>
      </c>
    </row>
    <row r="133" spans="1:10">
      <c r="A133" s="69" t="s">
        <v>2082</v>
      </c>
      <c r="B133" s="54">
        <v>9317</v>
      </c>
      <c r="C133" s="70" t="s">
        <v>136</v>
      </c>
      <c r="D133" s="79">
        <v>44545</v>
      </c>
      <c r="E133" s="72">
        <v>169296.78949900001</v>
      </c>
      <c r="F133" s="80">
        <v>106.4143</v>
      </c>
      <c r="G133" s="72">
        <v>722.71378324900002</v>
      </c>
      <c r="H133" s="73">
        <v>0</v>
      </c>
      <c r="I133" s="73">
        <f t="shared" si="2"/>
        <v>9.5450228201470113E-3</v>
      </c>
      <c r="J133" s="73">
        <f>G133/'סכום נכסי הקרן'!$C$41</f>
        <v>7.7986221352307561E-4</v>
      </c>
    </row>
    <row r="134" spans="1:10">
      <c r="A134" s="69" t="s">
        <v>2083</v>
      </c>
      <c r="B134" s="54">
        <v>60833</v>
      </c>
      <c r="C134" s="70" t="s">
        <v>134</v>
      </c>
      <c r="D134" s="79">
        <v>42555</v>
      </c>
      <c r="E134" s="72">
        <v>53494.53</v>
      </c>
      <c r="F134" s="80">
        <v>100</v>
      </c>
      <c r="G134" s="72">
        <v>194.02465000000001</v>
      </c>
      <c r="H134" s="73">
        <v>0</v>
      </c>
      <c r="I134" s="73">
        <f t="shared" si="2"/>
        <v>2.5625216439008596E-3</v>
      </c>
      <c r="J134" s="73">
        <f>G134/'סכום נכסי הקרן'!$C$41</f>
        <v>2.0936710567052739E-4</v>
      </c>
    </row>
    <row r="135" spans="1:10">
      <c r="A135" s="69" t="s">
        <v>2084</v>
      </c>
      <c r="B135" s="54">
        <v>7999</v>
      </c>
      <c r="C135" s="70" t="s">
        <v>136</v>
      </c>
      <c r="D135" s="79">
        <v>44228</v>
      </c>
      <c r="E135" s="72">
        <v>172646.39</v>
      </c>
      <c r="F135" s="80">
        <v>116.7323</v>
      </c>
      <c r="G135" s="72">
        <v>808.4742</v>
      </c>
      <c r="H135" s="73">
        <v>2.9999999999999997E-4</v>
      </c>
      <c r="I135" s="73">
        <f t="shared" si="2"/>
        <v>1.0677677480853243E-2</v>
      </c>
      <c r="J135" s="73">
        <f>G135/'סכום נכסי הקרן'!$C$41</f>
        <v>8.7240411598884517E-4</v>
      </c>
    </row>
    <row r="136" spans="1:10">
      <c r="A136" s="69" t="s">
        <v>2085</v>
      </c>
      <c r="B136" s="54">
        <v>60834</v>
      </c>
      <c r="C136" s="70" t="s">
        <v>134</v>
      </c>
      <c r="D136" s="79">
        <v>42555</v>
      </c>
      <c r="E136" s="72">
        <v>5537.3</v>
      </c>
      <c r="F136" s="80">
        <v>100</v>
      </c>
      <c r="G136" s="72">
        <v>20.0838</v>
      </c>
      <c r="H136" s="73">
        <v>0</v>
      </c>
      <c r="I136" s="73">
        <f t="shared" si="2"/>
        <v>2.6525068949628865E-4</v>
      </c>
      <c r="J136" s="73">
        <f>G136/'סכום נכסי הקרן'!$C$41</f>
        <v>2.167192197932447E-5</v>
      </c>
    </row>
    <row r="137" spans="1:10">
      <c r="A137" s="69" t="s">
        <v>2086</v>
      </c>
      <c r="B137" s="54">
        <v>87957</v>
      </c>
      <c r="C137" s="70" t="s">
        <v>136</v>
      </c>
      <c r="D137" s="79">
        <v>44895</v>
      </c>
      <c r="E137" s="72">
        <v>17870.5</v>
      </c>
      <c r="F137" s="80">
        <v>100</v>
      </c>
      <c r="G137" s="72">
        <v>71.68929</v>
      </c>
      <c r="H137" s="73">
        <v>0</v>
      </c>
      <c r="I137" s="73">
        <f t="shared" si="2"/>
        <v>9.4681452723087217E-4</v>
      </c>
      <c r="J137" s="73">
        <f>G137/'סכום נכסי הקרן'!$C$41</f>
        <v>7.7358104523703983E-5</v>
      </c>
    </row>
    <row r="138" spans="1:10">
      <c r="A138" s="69" t="s">
        <v>2087</v>
      </c>
      <c r="B138" s="54">
        <v>87958</v>
      </c>
      <c r="C138" s="70" t="s">
        <v>136</v>
      </c>
      <c r="D138" s="79">
        <v>44895</v>
      </c>
      <c r="E138" s="72">
        <v>24029.13</v>
      </c>
      <c r="F138" s="80">
        <v>100</v>
      </c>
      <c r="G138" s="72">
        <v>96.395270000000011</v>
      </c>
      <c r="H138" s="73">
        <v>0</v>
      </c>
      <c r="I138" s="73">
        <f t="shared" si="2"/>
        <v>1.2731112554238198E-3</v>
      </c>
      <c r="J138" s="73">
        <f>G138/'סכום נכסי הקרן'!$C$41</f>
        <v>1.0401770434957114E-4</v>
      </c>
    </row>
    <row r="139" spans="1:10">
      <c r="A139" s="69" t="s">
        <v>2088</v>
      </c>
      <c r="B139" s="54">
        <v>87959</v>
      </c>
      <c r="C139" s="70" t="s">
        <v>136</v>
      </c>
      <c r="D139" s="79">
        <v>44895</v>
      </c>
      <c r="E139" s="72">
        <v>10183.120000000001</v>
      </c>
      <c r="F139" s="80">
        <v>100</v>
      </c>
      <c r="G139" s="72">
        <v>40.8506</v>
      </c>
      <c r="H139" s="73">
        <v>0</v>
      </c>
      <c r="I139" s="73">
        <f t="shared" si="2"/>
        <v>5.3952189408065646E-4</v>
      </c>
      <c r="J139" s="73">
        <f>G139/'סכום נכסי הקרן'!$C$41</f>
        <v>4.4080852030422146E-5</v>
      </c>
    </row>
    <row r="140" spans="1:10">
      <c r="A140" s="69" t="s">
        <v>2089</v>
      </c>
      <c r="B140" s="54">
        <v>9600</v>
      </c>
      <c r="C140" s="70" t="s">
        <v>134</v>
      </c>
      <c r="D140" s="79">
        <v>44967</v>
      </c>
      <c r="E140" s="72">
        <v>301308.56447300001</v>
      </c>
      <c r="F140" s="80">
        <v>98.753500000000003</v>
      </c>
      <c r="G140" s="72">
        <v>1079.2238360669999</v>
      </c>
      <c r="H140" s="73">
        <v>1.1999999999999999E-3</v>
      </c>
      <c r="I140" s="73">
        <f t="shared" si="2"/>
        <v>1.4253521078560896E-2</v>
      </c>
      <c r="J140" s="73">
        <f>G140/'סכום נכסי הקרן'!$C$41</f>
        <v>1.1645632187868473E-3</v>
      </c>
    </row>
    <row r="141" spans="1:10">
      <c r="A141" s="69" t="s">
        <v>2090</v>
      </c>
      <c r="B141" s="54">
        <v>7991</v>
      </c>
      <c r="C141" s="70" t="s">
        <v>134</v>
      </c>
      <c r="D141" s="79">
        <v>44105</v>
      </c>
      <c r="E141" s="72">
        <v>151568.09</v>
      </c>
      <c r="F141" s="80">
        <v>114.3656</v>
      </c>
      <c r="G141" s="72">
        <v>628.71053000000006</v>
      </c>
      <c r="H141" s="73">
        <v>0</v>
      </c>
      <c r="I141" s="73">
        <f t="shared" si="2"/>
        <v>8.3035033995596998E-3</v>
      </c>
      <c r="J141" s="73">
        <f>G141/'סכום נכסי הקרן'!$C$41</f>
        <v>6.7842567411245571E-4</v>
      </c>
    </row>
    <row r="142" spans="1:10">
      <c r="A142" s="69" t="s">
        <v>2091</v>
      </c>
      <c r="B142" s="54">
        <v>87259</v>
      </c>
      <c r="C142" s="70" t="s">
        <v>134</v>
      </c>
      <c r="D142" s="79">
        <v>44469</v>
      </c>
      <c r="E142" s="72">
        <v>4283.6099999999997</v>
      </c>
      <c r="F142" s="80">
        <v>100</v>
      </c>
      <c r="G142" s="72">
        <v>15.53665</v>
      </c>
      <c r="H142" s="73">
        <v>0</v>
      </c>
      <c r="I142" s="73">
        <f t="shared" si="2"/>
        <v>2.0519558673968635E-4</v>
      </c>
      <c r="J142" s="73">
        <f>G142/'סכום נכסי הקרן'!$C$41</f>
        <v>1.6765207113199271E-5</v>
      </c>
    </row>
    <row r="143" spans="1:10">
      <c r="A143" s="69" t="s">
        <v>2092</v>
      </c>
      <c r="B143" s="54">
        <v>87252</v>
      </c>
      <c r="C143" s="70" t="s">
        <v>134</v>
      </c>
      <c r="D143" s="79">
        <v>44469</v>
      </c>
      <c r="E143" s="72">
        <v>7817.6</v>
      </c>
      <c r="F143" s="80">
        <v>100</v>
      </c>
      <c r="G143" s="72">
        <v>28.354430000000001</v>
      </c>
      <c r="H143" s="73">
        <v>0</v>
      </c>
      <c r="I143" s="73">
        <f t="shared" si="2"/>
        <v>3.7448252361476671E-4</v>
      </c>
      <c r="J143" s="73">
        <f>G143/'סכום נכסי הקרן'!$C$41</f>
        <v>3.0596550191110109E-5</v>
      </c>
    </row>
    <row r="144" spans="1:10">
      <c r="A144" s="69" t="s">
        <v>2093</v>
      </c>
      <c r="B144" s="54">
        <v>87251</v>
      </c>
      <c r="C144" s="70" t="s">
        <v>134</v>
      </c>
      <c r="D144" s="79">
        <v>44469</v>
      </c>
      <c r="E144" s="72">
        <v>13798.37</v>
      </c>
      <c r="F144" s="80">
        <v>100</v>
      </c>
      <c r="G144" s="72">
        <v>50.046690000000005</v>
      </c>
      <c r="H144" s="73">
        <v>0</v>
      </c>
      <c r="I144" s="73">
        <f t="shared" si="2"/>
        <v>6.6097646010750035E-4</v>
      </c>
      <c r="J144" s="73">
        <f>G144/'סכום נכסי הקרן'!$C$41</f>
        <v>5.4004120784086597E-5</v>
      </c>
    </row>
    <row r="145" spans="1:10">
      <c r="A145" s="69" t="s">
        <v>2094</v>
      </c>
      <c r="B145" s="54">
        <v>9229</v>
      </c>
      <c r="C145" s="70" t="s">
        <v>134</v>
      </c>
      <c r="D145" s="79">
        <v>44735</v>
      </c>
      <c r="E145" s="72">
        <v>34586.07</v>
      </c>
      <c r="F145" s="80">
        <v>102.47839999999999</v>
      </c>
      <c r="G145" s="72">
        <v>128.55267000000001</v>
      </c>
      <c r="H145" s="73">
        <v>1E-4</v>
      </c>
      <c r="I145" s="73">
        <f t="shared" si="2"/>
        <v>1.6978203504361157E-3</v>
      </c>
      <c r="J145" s="73">
        <f>G145/'סכום נכסי הקרן'!$C$41</f>
        <v>1.387179435402586E-4</v>
      </c>
    </row>
    <row r="146" spans="1:10">
      <c r="A146" s="69" t="s">
        <v>2095</v>
      </c>
      <c r="B146" s="54">
        <v>9385</v>
      </c>
      <c r="C146" s="70" t="s">
        <v>136</v>
      </c>
      <c r="D146" s="79">
        <v>44896</v>
      </c>
      <c r="E146" s="72">
        <v>62370.65</v>
      </c>
      <c r="F146" s="80">
        <v>106.015</v>
      </c>
      <c r="G146" s="72">
        <v>265.25602000000003</v>
      </c>
      <c r="H146" s="73">
        <v>1E-4</v>
      </c>
      <c r="I146" s="73">
        <f t="shared" si="2"/>
        <v>3.503288331791859E-3</v>
      </c>
      <c r="J146" s="73">
        <f>G146/'סכום נכסי הקרן'!$C$41</f>
        <v>2.8623108027296288E-4</v>
      </c>
    </row>
    <row r="147" spans="1:10">
      <c r="A147" s="69" t="s">
        <v>2096</v>
      </c>
      <c r="B147" s="54">
        <v>7027</v>
      </c>
      <c r="C147" s="70" t="s">
        <v>137</v>
      </c>
      <c r="D147" s="79">
        <v>43738</v>
      </c>
      <c r="E147" s="72">
        <v>115433.98</v>
      </c>
      <c r="F147" s="80">
        <v>135.77610000000001</v>
      </c>
      <c r="G147" s="72">
        <v>724.24173999999994</v>
      </c>
      <c r="H147" s="73">
        <v>0</v>
      </c>
      <c r="I147" s="73">
        <f t="shared" si="2"/>
        <v>9.5652028449293366E-3</v>
      </c>
      <c r="J147" s="73">
        <f>G147/'סכום נכסי הקרן'!$C$41</f>
        <v>7.8151099311137321E-4</v>
      </c>
    </row>
    <row r="148" spans="1:10">
      <c r="A148" s="69" t="s">
        <v>2097</v>
      </c>
      <c r="B148" s="54">
        <v>9246</v>
      </c>
      <c r="C148" s="70" t="s">
        <v>136</v>
      </c>
      <c r="D148" s="79">
        <v>44816</v>
      </c>
      <c r="E148" s="72">
        <v>249925.91</v>
      </c>
      <c r="F148" s="80">
        <v>70.760599999999997</v>
      </c>
      <c r="G148" s="72">
        <v>709.44772999999998</v>
      </c>
      <c r="H148" s="73">
        <v>1E-4</v>
      </c>
      <c r="I148" s="73">
        <f t="shared" si="2"/>
        <v>9.3698154504663865E-3</v>
      </c>
      <c r="J148" s="73">
        <f>G148/'סכום נכסי הקרן'!$C$41</f>
        <v>7.6554715008956729E-4</v>
      </c>
    </row>
    <row r="149" spans="1:10">
      <c r="A149" s="69" t="s">
        <v>2098</v>
      </c>
      <c r="B149" s="54">
        <v>9245</v>
      </c>
      <c r="C149" s="70" t="s">
        <v>134</v>
      </c>
      <c r="D149" s="79">
        <v>44816</v>
      </c>
      <c r="E149" s="72">
        <v>23536.39</v>
      </c>
      <c r="F149" s="80">
        <v>101.8539</v>
      </c>
      <c r="G149" s="72">
        <v>86.949089999999998</v>
      </c>
      <c r="H149" s="73">
        <v>2.0000000000000001E-4</v>
      </c>
      <c r="I149" s="73">
        <f t="shared" si="2"/>
        <v>1.1483537016687506E-3</v>
      </c>
      <c r="J149" s="73">
        <f>G149/'סכום נכסי הקרן'!$C$41</f>
        <v>9.3824569785262824E-5</v>
      </c>
    </row>
    <row r="150" spans="1:10">
      <c r="A150" s="69" t="s">
        <v>2099</v>
      </c>
      <c r="B150" s="54">
        <v>9534</v>
      </c>
      <c r="C150" s="70" t="s">
        <v>136</v>
      </c>
      <c r="D150" s="79">
        <v>45007</v>
      </c>
      <c r="E150" s="72">
        <v>119817.875913</v>
      </c>
      <c r="F150" s="80">
        <v>100.85209999999999</v>
      </c>
      <c r="G150" s="72">
        <v>484.75710663400002</v>
      </c>
      <c r="H150" s="73">
        <v>1.1999999999999999E-3</v>
      </c>
      <c r="I150" s="73">
        <f t="shared" si="2"/>
        <v>6.4022822759086636E-3</v>
      </c>
      <c r="J150" s="73">
        <f>G150/'סכום נכסי הקרן'!$C$41</f>
        <v>5.2308916608884387E-4</v>
      </c>
    </row>
    <row r="151" spans="1:10">
      <c r="A151" s="69" t="s">
        <v>2100</v>
      </c>
      <c r="B151" s="54">
        <v>8412</v>
      </c>
      <c r="C151" s="70" t="s">
        <v>136</v>
      </c>
      <c r="D151" s="79">
        <v>44440</v>
      </c>
      <c r="E151" s="72">
        <v>40209.94</v>
      </c>
      <c r="F151" s="80">
        <v>298.11810000000003</v>
      </c>
      <c r="G151" s="72">
        <v>480.88296000000003</v>
      </c>
      <c r="H151" s="73">
        <v>2.0000000000000001E-4</v>
      </c>
      <c r="I151" s="73">
        <f t="shared" si="2"/>
        <v>6.3511156607323413E-3</v>
      </c>
      <c r="J151" s="73">
        <f>G151/'סכום נכסי הקרן'!$C$41</f>
        <v>5.1890867217890097E-4</v>
      </c>
    </row>
    <row r="152" spans="1:10">
      <c r="A152" s="69" t="s">
        <v>2101</v>
      </c>
      <c r="B152" s="54">
        <v>9495</v>
      </c>
      <c r="C152" s="70" t="s">
        <v>134</v>
      </c>
      <c r="D152" s="79">
        <v>44980</v>
      </c>
      <c r="E152" s="72">
        <v>209031.99</v>
      </c>
      <c r="F152" s="80">
        <v>98.696700000000007</v>
      </c>
      <c r="G152" s="72">
        <v>748.27796000000001</v>
      </c>
      <c r="H152" s="73">
        <v>5.0000000000000001E-4</v>
      </c>
      <c r="I152" s="73">
        <f t="shared" si="2"/>
        <v>9.8826539213135115E-3</v>
      </c>
      <c r="J152" s="73">
        <f>G152/'סכום נכסי הקרן'!$C$41</f>
        <v>8.0744787181549695E-4</v>
      </c>
    </row>
    <row r="153" spans="1:10">
      <c r="A153" s="69" t="s">
        <v>2102</v>
      </c>
      <c r="B153" s="54">
        <v>7018</v>
      </c>
      <c r="C153" s="70" t="s">
        <v>134</v>
      </c>
      <c r="D153" s="79">
        <v>43525</v>
      </c>
      <c r="E153" s="72">
        <v>202574.66</v>
      </c>
      <c r="F153" s="80">
        <v>110.3725</v>
      </c>
      <c r="G153" s="72">
        <v>810.94899999999996</v>
      </c>
      <c r="H153" s="73">
        <v>0</v>
      </c>
      <c r="I153" s="73">
        <f t="shared" si="2"/>
        <v>1.0710362650311483E-2</v>
      </c>
      <c r="J153" s="73">
        <f>G153/'סכום נכסי הקרן'!$C$41</f>
        <v>8.7507461024363914E-4</v>
      </c>
    </row>
    <row r="154" spans="1:10">
      <c r="A154" s="69" t="s">
        <v>2103</v>
      </c>
      <c r="B154" s="54">
        <v>62171</v>
      </c>
      <c r="C154" s="70" t="s">
        <v>134</v>
      </c>
      <c r="D154" s="79">
        <v>42549</v>
      </c>
      <c r="E154" s="72">
        <v>7447.07</v>
      </c>
      <c r="F154" s="80">
        <v>100</v>
      </c>
      <c r="G154" s="72">
        <v>27.01052</v>
      </c>
      <c r="H154" s="73">
        <v>0</v>
      </c>
      <c r="I154" s="73">
        <f t="shared" si="2"/>
        <v>3.5673324040536622E-4</v>
      </c>
      <c r="J154" s="73">
        <f>G154/'סכום נכסי הקרן'!$C$41</f>
        <v>2.9146370809357949E-5</v>
      </c>
    </row>
    <row r="155" spans="1:10">
      <c r="A155" s="69" t="s">
        <v>2104</v>
      </c>
      <c r="B155" s="54">
        <v>62172</v>
      </c>
      <c r="C155" s="70" t="s">
        <v>134</v>
      </c>
      <c r="D155" s="79">
        <v>42549</v>
      </c>
      <c r="E155" s="72">
        <v>20771.150000000001</v>
      </c>
      <c r="F155" s="80">
        <v>100</v>
      </c>
      <c r="G155" s="72">
        <v>75.336950000000002</v>
      </c>
      <c r="H155" s="73">
        <v>0</v>
      </c>
      <c r="I155" s="73">
        <f t="shared" si="2"/>
        <v>9.9498988896759696E-4</v>
      </c>
      <c r="J155" s="73">
        <f>G155/'סכום נכסי הקרן'!$C$41</f>
        <v>8.1294202419874168E-5</v>
      </c>
    </row>
    <row r="156" spans="1:10">
      <c r="A156" s="69" t="s">
        <v>2105</v>
      </c>
      <c r="B156" s="54">
        <v>62173</v>
      </c>
      <c r="C156" s="70" t="s">
        <v>134</v>
      </c>
      <c r="D156" s="79">
        <v>42549</v>
      </c>
      <c r="E156" s="72">
        <v>52514.23</v>
      </c>
      <c r="F156" s="80">
        <v>100</v>
      </c>
      <c r="G156" s="72">
        <v>190.4691</v>
      </c>
      <c r="H156" s="73">
        <v>0</v>
      </c>
      <c r="I156" s="73">
        <f t="shared" si="2"/>
        <v>2.5155627970173747E-3</v>
      </c>
      <c r="J156" s="73">
        <f>G156/'סכום נכסי הקרן'!$C$41</f>
        <v>2.0553040135194288E-4</v>
      </c>
    </row>
    <row r="157" spans="1:10">
      <c r="A157" s="69" t="s">
        <v>2106</v>
      </c>
      <c r="B157" s="54">
        <v>87956</v>
      </c>
      <c r="C157" s="70" t="s">
        <v>136</v>
      </c>
      <c r="D157" s="79">
        <v>44837</v>
      </c>
      <c r="E157" s="72">
        <v>12337.55</v>
      </c>
      <c r="F157" s="80">
        <v>100</v>
      </c>
      <c r="G157" s="72">
        <v>49.49333</v>
      </c>
      <c r="H157" s="73">
        <v>0</v>
      </c>
      <c r="I157" s="73">
        <f t="shared" si="2"/>
        <v>6.5366812595063419E-4</v>
      </c>
      <c r="J157" s="73">
        <f>G157/'סכום נכסי הקרן'!$C$41</f>
        <v>5.3407003966229464E-5</v>
      </c>
    </row>
    <row r="158" spans="1:10">
      <c r="A158" s="69" t="s">
        <v>2107</v>
      </c>
      <c r="B158" s="54">
        <v>8299</v>
      </c>
      <c r="C158" s="70" t="s">
        <v>137</v>
      </c>
      <c r="D158" s="79">
        <v>44286</v>
      </c>
      <c r="E158" s="72">
        <v>153412.54</v>
      </c>
      <c r="F158" s="80">
        <v>101.83750000000001</v>
      </c>
      <c r="G158" s="72">
        <v>721.93014000000005</v>
      </c>
      <c r="H158" s="73">
        <v>5.0000000000000001E-4</v>
      </c>
      <c r="I158" s="73">
        <f t="shared" si="2"/>
        <v>9.534673089910883E-3</v>
      </c>
      <c r="J158" s="73">
        <f>G158/'סכום נכסי הקרן'!$C$41</f>
        <v>7.7901660385996648E-4</v>
      </c>
    </row>
    <row r="159" spans="1:10">
      <c r="A159" s="69" t="s">
        <v>2108</v>
      </c>
      <c r="B159" s="54">
        <v>9157</v>
      </c>
      <c r="C159" s="70" t="s">
        <v>136</v>
      </c>
      <c r="D159" s="79">
        <v>44763</v>
      </c>
      <c r="E159" s="72">
        <v>112107.969996</v>
      </c>
      <c r="F159" s="80">
        <v>98.095699999999994</v>
      </c>
      <c r="G159" s="72">
        <v>441.16807952600004</v>
      </c>
      <c r="H159" s="73">
        <v>1E-4</v>
      </c>
      <c r="I159" s="73">
        <f t="shared" si="2"/>
        <v>5.8265934373985511E-3</v>
      </c>
      <c r="J159" s="73">
        <f>G159/'סכום נכסי הקרן'!$C$41</f>
        <v>4.7605334644120568E-4</v>
      </c>
    </row>
    <row r="160" spans="1:10">
      <c r="A160" s="69" t="s">
        <v>2109</v>
      </c>
      <c r="B160" s="54">
        <v>7036</v>
      </c>
      <c r="C160" s="70" t="s">
        <v>134</v>
      </c>
      <c r="D160" s="79">
        <v>37987</v>
      </c>
      <c r="E160" s="72">
        <v>480354.46</v>
      </c>
      <c r="F160" s="80">
        <v>134.52520000000001</v>
      </c>
      <c r="G160" s="72">
        <v>2343.7594199999999</v>
      </c>
      <c r="H160" s="73">
        <v>0</v>
      </c>
      <c r="I160" s="73">
        <f t="shared" si="2"/>
        <v>3.0954490792002586E-2</v>
      </c>
      <c r="J160" s="73">
        <f>G160/'סכום נכסי הקרן'!$C$41</f>
        <v>2.5290916703286613E-3</v>
      </c>
    </row>
    <row r="161" spans="1:10">
      <c r="A161" s="69" t="s">
        <v>2110</v>
      </c>
      <c r="B161" s="54">
        <v>62174</v>
      </c>
      <c r="C161" s="70" t="s">
        <v>134</v>
      </c>
      <c r="D161" s="79">
        <v>42549</v>
      </c>
      <c r="E161" s="72">
        <v>14572.97</v>
      </c>
      <c r="F161" s="80">
        <v>100</v>
      </c>
      <c r="G161" s="72">
        <v>52.856169999999999</v>
      </c>
      <c r="H161" s="73">
        <v>0</v>
      </c>
      <c r="I161" s="73">
        <f t="shared" si="2"/>
        <v>6.9808181403086303E-4</v>
      </c>
      <c r="J161" s="73">
        <f>G161/'סכום נכסי הקרן'!$C$41</f>
        <v>5.7035759784797237E-5</v>
      </c>
    </row>
    <row r="162" spans="1:10">
      <c r="A162" s="69" t="s">
        <v>2111</v>
      </c>
      <c r="B162" s="54">
        <v>60837</v>
      </c>
      <c r="C162" s="70" t="s">
        <v>134</v>
      </c>
      <c r="D162" s="79">
        <v>42555</v>
      </c>
      <c r="E162" s="72">
        <v>6374.16</v>
      </c>
      <c r="F162" s="80">
        <v>100</v>
      </c>
      <c r="G162" s="72">
        <v>23.11909</v>
      </c>
      <c r="H162" s="73">
        <v>0</v>
      </c>
      <c r="I162" s="73">
        <f t="shared" si="2"/>
        <v>3.0533836042117288E-4</v>
      </c>
      <c r="J162" s="73">
        <f>G162/'סכום נכסי הקרן'!$C$41</f>
        <v>2.4947226855126051E-5</v>
      </c>
    </row>
    <row r="163" spans="1:10">
      <c r="A163" s="69" t="s">
        <v>2112</v>
      </c>
      <c r="B163" s="54">
        <v>87344</v>
      </c>
      <c r="C163" s="70" t="s">
        <v>134</v>
      </c>
      <c r="D163" s="79">
        <v>44421</v>
      </c>
      <c r="E163" s="72">
        <v>9556.08</v>
      </c>
      <c r="F163" s="80">
        <v>100</v>
      </c>
      <c r="G163" s="72">
        <v>34.6599</v>
      </c>
      <c r="H163" s="73">
        <v>1E-4</v>
      </c>
      <c r="I163" s="73">
        <f t="shared" si="2"/>
        <v>4.5776010380866244E-4</v>
      </c>
      <c r="J163" s="73">
        <f>G163/'סכום נכסי הקרן'!$C$41</f>
        <v>3.7400623816767158E-5</v>
      </c>
    </row>
    <row r="164" spans="1:10">
      <c r="A164" s="69" t="s">
        <v>2113</v>
      </c>
      <c r="B164" s="54">
        <v>62175</v>
      </c>
      <c r="C164" s="70" t="s">
        <v>134</v>
      </c>
      <c r="D164" s="79">
        <v>42549</v>
      </c>
      <c r="E164" s="72">
        <v>44461.83</v>
      </c>
      <c r="F164" s="80">
        <v>100</v>
      </c>
      <c r="G164" s="72">
        <v>161.26306</v>
      </c>
      <c r="H164" s="73">
        <v>0</v>
      </c>
      <c r="I164" s="73">
        <f t="shared" si="2"/>
        <v>2.1298328929426386E-3</v>
      </c>
      <c r="J164" s="73">
        <f>G164/'סכום נכסי הקרן'!$C$41</f>
        <v>1.7401490029113619E-4</v>
      </c>
    </row>
    <row r="165" spans="1:10">
      <c r="A165" s="69" t="s">
        <v>2114</v>
      </c>
      <c r="B165" s="54">
        <v>87346</v>
      </c>
      <c r="C165" s="70" t="s">
        <v>134</v>
      </c>
      <c r="D165" s="79">
        <v>44421</v>
      </c>
      <c r="E165" s="72">
        <v>13138.66</v>
      </c>
      <c r="F165" s="80">
        <v>100</v>
      </c>
      <c r="G165" s="72">
        <v>47.653919999999999</v>
      </c>
      <c r="H165" s="73">
        <v>2.0000000000000001E-4</v>
      </c>
      <c r="I165" s="73">
        <f t="shared" si="2"/>
        <v>6.2937467696357161E-4</v>
      </c>
      <c r="J165" s="73">
        <f>G165/'סכום נכסי הקרן'!$C$41</f>
        <v>5.1422143033139643E-5</v>
      </c>
    </row>
    <row r="166" spans="1:10">
      <c r="A166" s="69" t="s">
        <v>2115</v>
      </c>
      <c r="B166" s="54">
        <v>62176</v>
      </c>
      <c r="C166" s="70" t="s">
        <v>134</v>
      </c>
      <c r="D166" s="79">
        <v>42549</v>
      </c>
      <c r="E166" s="72">
        <v>12982.05</v>
      </c>
      <c r="F166" s="80">
        <v>100</v>
      </c>
      <c r="G166" s="72">
        <v>47.085879999999996</v>
      </c>
      <c r="H166" s="73">
        <v>0</v>
      </c>
      <c r="I166" s="73">
        <f t="shared" si="2"/>
        <v>6.2187246116469528E-4</v>
      </c>
      <c r="J166" s="73">
        <f>G166/'סכום נכסי הקרן'!$C$41</f>
        <v>5.080918539757588E-5</v>
      </c>
    </row>
    <row r="167" spans="1:10">
      <c r="A167" s="69" t="s">
        <v>2116</v>
      </c>
      <c r="B167" s="54">
        <v>9457</v>
      </c>
      <c r="C167" s="70" t="s">
        <v>134</v>
      </c>
      <c r="D167" s="79">
        <v>44893</v>
      </c>
      <c r="E167" s="72">
        <v>1378.5234350000001</v>
      </c>
      <c r="F167" s="80">
        <v>82.376199999999997</v>
      </c>
      <c r="G167" s="72">
        <v>4.1187313340000005</v>
      </c>
      <c r="H167" s="73">
        <v>6.9999999999999999E-4</v>
      </c>
      <c r="I167" s="73">
        <f t="shared" si="2"/>
        <v>5.4396893326634839E-5</v>
      </c>
      <c r="J167" s="73">
        <f>G167/'סכום נכסי הקרן'!$C$41</f>
        <v>4.444419090224311E-6</v>
      </c>
    </row>
    <row r="168" spans="1:10">
      <c r="A168" s="69" t="s">
        <v>2117</v>
      </c>
      <c r="B168" s="54">
        <v>8296</v>
      </c>
      <c r="C168" s="70" t="s">
        <v>134</v>
      </c>
      <c r="D168" s="79">
        <v>44085</v>
      </c>
      <c r="E168" s="72">
        <v>120475.4</v>
      </c>
      <c r="F168" s="80">
        <v>123.3293</v>
      </c>
      <c r="G168" s="72">
        <v>538.90499</v>
      </c>
      <c r="H168" s="73">
        <v>0</v>
      </c>
      <c r="I168" s="73">
        <f t="shared" si="2"/>
        <v>7.1174240019563299E-3</v>
      </c>
      <c r="J168" s="73">
        <f>G168/'סכום נכסי הקרן'!$C$41</f>
        <v>5.8151878118426967E-4</v>
      </c>
    </row>
    <row r="169" spans="1:10">
      <c r="A169" s="69" t="s">
        <v>2118</v>
      </c>
      <c r="B169" s="54">
        <v>8333</v>
      </c>
      <c r="C169" s="70" t="s">
        <v>134</v>
      </c>
      <c r="D169" s="79">
        <v>44501</v>
      </c>
      <c r="E169" s="72">
        <v>23861.61</v>
      </c>
      <c r="F169" s="80">
        <v>120.33150000000001</v>
      </c>
      <c r="G169" s="72">
        <v>104.14216</v>
      </c>
      <c r="H169" s="73">
        <v>1E-4</v>
      </c>
      <c r="I169" s="73">
        <f t="shared" si="2"/>
        <v>1.3754259525404959E-3</v>
      </c>
      <c r="J169" s="73">
        <f>G169/'סכום נכסי הקרן'!$C$41</f>
        <v>1.1237717793835459E-4</v>
      </c>
    </row>
    <row r="170" spans="1:10">
      <c r="A170" s="69" t="s">
        <v>2119</v>
      </c>
      <c r="B170" s="54">
        <v>87955</v>
      </c>
      <c r="C170" s="70" t="s">
        <v>136</v>
      </c>
      <c r="D170" s="79">
        <v>44827</v>
      </c>
      <c r="E170" s="72">
        <v>23798.99</v>
      </c>
      <c r="F170" s="80">
        <v>100</v>
      </c>
      <c r="G170" s="72">
        <v>95.472030000000004</v>
      </c>
      <c r="H170" s="73">
        <v>0</v>
      </c>
      <c r="I170" s="73">
        <f t="shared" si="2"/>
        <v>1.2609178434912893E-3</v>
      </c>
      <c r="J170" s="73">
        <f>G170/'סכום נכסי הקרן'!$C$41</f>
        <v>1.0302145935369428E-4</v>
      </c>
    </row>
    <row r="171" spans="1:10">
      <c r="A171" s="69" t="s">
        <v>2120</v>
      </c>
      <c r="B171" s="54">
        <v>6653</v>
      </c>
      <c r="C171" s="70" t="s">
        <v>134</v>
      </c>
      <c r="D171" s="79">
        <v>39264</v>
      </c>
      <c r="E171" s="72">
        <v>1483733.7599999998</v>
      </c>
      <c r="F171" s="80">
        <v>89.492800000000003</v>
      </c>
      <c r="G171" s="72">
        <v>4816.0571100000006</v>
      </c>
      <c r="H171" s="73">
        <v>0</v>
      </c>
      <c r="I171" s="73">
        <f t="shared" si="2"/>
        <v>6.3606611750814265E-2</v>
      </c>
      <c r="J171" s="73">
        <f>G171/'סכום נכסי הקרן'!$C$41</f>
        <v>5.1968857455208135E-3</v>
      </c>
    </row>
    <row r="172" spans="1:10">
      <c r="A172" s="69" t="s">
        <v>2121</v>
      </c>
      <c r="B172" s="54">
        <v>8410</v>
      </c>
      <c r="C172" s="70" t="s">
        <v>136</v>
      </c>
      <c r="D172" s="79">
        <v>44651</v>
      </c>
      <c r="E172" s="72">
        <v>44063.198434999998</v>
      </c>
      <c r="F172" s="80">
        <v>119.0085</v>
      </c>
      <c r="G172" s="72">
        <v>210.36409786999999</v>
      </c>
      <c r="H172" s="73">
        <v>2.0000000000000001E-4</v>
      </c>
      <c r="I172" s="73">
        <f t="shared" si="2"/>
        <v>2.7783199397166994E-3</v>
      </c>
      <c r="J172" s="73">
        <f>G172/'סכום נכסי הקרן'!$C$41</f>
        <v>2.2699859171519419E-4</v>
      </c>
    </row>
    <row r="173" spans="1:10">
      <c r="A173" s="69" t="s">
        <v>2122</v>
      </c>
      <c r="B173" s="54">
        <v>7001</v>
      </c>
      <c r="C173" s="70" t="s">
        <v>136</v>
      </c>
      <c r="D173" s="79">
        <v>43602</v>
      </c>
      <c r="E173" s="72">
        <v>77700.606688999993</v>
      </c>
      <c r="F173" s="80">
        <v>63.311199999999999</v>
      </c>
      <c r="G173" s="72">
        <v>197.34338705799999</v>
      </c>
      <c r="H173" s="73">
        <v>1E-4</v>
      </c>
      <c r="I173" s="73">
        <f t="shared" si="2"/>
        <v>2.6063528557677064E-3</v>
      </c>
      <c r="J173" s="73">
        <f>G173/'סכום נכסי הקרן'!$C$41</f>
        <v>2.1294827111685073E-4</v>
      </c>
    </row>
    <row r="174" spans="1:10">
      <c r="A174" s="69" t="s">
        <v>2123</v>
      </c>
      <c r="B174" s="54">
        <v>8319</v>
      </c>
      <c r="C174" s="70" t="s">
        <v>136</v>
      </c>
      <c r="D174" s="79">
        <v>44377</v>
      </c>
      <c r="E174" s="72">
        <v>54392.615253999997</v>
      </c>
      <c r="F174" s="80">
        <v>94.475399999999993</v>
      </c>
      <c r="G174" s="72">
        <v>206.14665986200001</v>
      </c>
      <c r="H174" s="73">
        <v>0</v>
      </c>
      <c r="I174" s="73">
        <f t="shared" si="2"/>
        <v>2.7226194079682329E-3</v>
      </c>
      <c r="J174" s="73">
        <f>G174/'סכום נכסי הקרן'!$C$41</f>
        <v>2.2244766074286756E-4</v>
      </c>
    </row>
    <row r="175" spans="1:10">
      <c r="A175" s="69" t="s">
        <v>2124</v>
      </c>
      <c r="B175" s="54">
        <v>8411</v>
      </c>
      <c r="C175" s="70" t="s">
        <v>136</v>
      </c>
      <c r="D175" s="79">
        <v>44651</v>
      </c>
      <c r="E175" s="72">
        <v>59485.315375999991</v>
      </c>
      <c r="F175" s="80">
        <v>103.7527</v>
      </c>
      <c r="G175" s="72">
        <v>247.58640768500001</v>
      </c>
      <c r="H175" s="73">
        <v>2.0000000000000001E-4</v>
      </c>
      <c r="I175" s="73">
        <f t="shared" si="2"/>
        <v>3.2699222930100613E-3</v>
      </c>
      <c r="J175" s="73">
        <f>G175/'סכום נכסי הקרן'!$C$41</f>
        <v>2.6716424732822178E-4</v>
      </c>
    </row>
    <row r="176" spans="1:10">
      <c r="A176" s="69" t="s">
        <v>2125</v>
      </c>
      <c r="B176" s="54">
        <v>9384</v>
      </c>
      <c r="C176" s="70" t="s">
        <v>136</v>
      </c>
      <c r="D176" s="79">
        <v>44910</v>
      </c>
      <c r="E176" s="72">
        <v>8968.2845379999999</v>
      </c>
      <c r="F176" s="80">
        <v>101.1901</v>
      </c>
      <c r="G176" s="72">
        <v>36.405334631999999</v>
      </c>
      <c r="H176" s="73">
        <v>1E-4</v>
      </c>
      <c r="I176" s="73">
        <f t="shared" si="2"/>
        <v>4.8081240166109577E-4</v>
      </c>
      <c r="J176" s="73">
        <f>G176/'סכום נכסי הקרן'!$C$41</f>
        <v>3.928407830071516E-5</v>
      </c>
    </row>
    <row r="177" spans="1:10">
      <c r="A177" s="69" t="s">
        <v>2126</v>
      </c>
      <c r="B177" s="54">
        <v>5303</v>
      </c>
      <c r="C177" s="70" t="s">
        <v>136</v>
      </c>
      <c r="D177" s="79">
        <v>42788</v>
      </c>
      <c r="E177" s="72">
        <v>160882.65876600001</v>
      </c>
      <c r="F177" s="80">
        <v>53.851300000000002</v>
      </c>
      <c r="G177" s="72">
        <v>347.55460679200002</v>
      </c>
      <c r="H177" s="73">
        <v>2.0000000000000001E-4</v>
      </c>
      <c r="I177" s="73">
        <f t="shared" si="2"/>
        <v>4.5902219245954196E-3</v>
      </c>
      <c r="J177" s="73">
        <f>G177/'סכום נכסי הקרן'!$C$41</f>
        <v>3.7503740935236455E-4</v>
      </c>
    </row>
    <row r="178" spans="1:10">
      <c r="A178" s="69" t="s">
        <v>2127</v>
      </c>
      <c r="B178" s="54">
        <v>7011</v>
      </c>
      <c r="C178" s="70" t="s">
        <v>136</v>
      </c>
      <c r="D178" s="79">
        <v>43651</v>
      </c>
      <c r="E178" s="72">
        <v>260035.60901300001</v>
      </c>
      <c r="F178" s="80">
        <v>92.157700000000006</v>
      </c>
      <c r="G178" s="72">
        <v>961.35120251399985</v>
      </c>
      <c r="H178" s="73">
        <v>2.0000000000000001E-4</v>
      </c>
      <c r="I178" s="73">
        <f t="shared" si="2"/>
        <v>1.2696754066208819E-2</v>
      </c>
      <c r="J178" s="73">
        <f>G178/'סכום נכסי הקרן'!$C$41</f>
        <v>1.0373698331796355E-3</v>
      </c>
    </row>
    <row r="179" spans="1:10">
      <c r="A179" s="69" t="s">
        <v>2128</v>
      </c>
      <c r="B179" s="54">
        <v>62177</v>
      </c>
      <c r="C179" s="70" t="s">
        <v>134</v>
      </c>
      <c r="D179" s="79">
        <v>42549</v>
      </c>
      <c r="E179" s="72">
        <v>33367.35</v>
      </c>
      <c r="F179" s="80">
        <v>100</v>
      </c>
      <c r="G179" s="72">
        <v>121.02337</v>
      </c>
      <c r="H179" s="73">
        <v>0</v>
      </c>
      <c r="I179" s="73">
        <f t="shared" si="2"/>
        <v>1.5983794071671921E-3</v>
      </c>
      <c r="J179" s="73">
        <f>G179/'סכום נכסי הקרן'!$C$41</f>
        <v>1.305932658319102E-4</v>
      </c>
    </row>
    <row r="180" spans="1:10">
      <c r="A180" s="69" t="s">
        <v>2129</v>
      </c>
      <c r="B180" s="54">
        <v>9736</v>
      </c>
      <c r="C180" s="70" t="s">
        <v>134</v>
      </c>
      <c r="D180" s="79">
        <v>44621</v>
      </c>
      <c r="E180" s="72">
        <v>170892.5</v>
      </c>
      <c r="F180" s="80">
        <v>118.51260000000001</v>
      </c>
      <c r="G180" s="72">
        <v>734.57318999999995</v>
      </c>
      <c r="H180" s="73">
        <v>2.0000000000000001E-4</v>
      </c>
      <c r="I180" s="73">
        <f t="shared" si="2"/>
        <v>9.7016523333725811E-3</v>
      </c>
      <c r="J180" s="73">
        <f>G180/'סכום נכסי הקרן'!$C$41</f>
        <v>7.9265940020232671E-4</v>
      </c>
    </row>
    <row r="181" spans="1:10">
      <c r="A181" s="69" t="s">
        <v>2130</v>
      </c>
      <c r="B181" s="54">
        <v>8502</v>
      </c>
      <c r="C181" s="70" t="s">
        <v>134</v>
      </c>
      <c r="D181" s="79">
        <v>44621</v>
      </c>
      <c r="E181" s="72">
        <v>391147.47729000001</v>
      </c>
      <c r="F181" s="80">
        <v>102.521</v>
      </c>
      <c r="G181" s="72">
        <v>1454.4571230649999</v>
      </c>
      <c r="H181" s="73">
        <v>2.9999999999999997E-4</v>
      </c>
      <c r="I181" s="73">
        <f t="shared" si="2"/>
        <v>1.9209300766577019E-2</v>
      </c>
      <c r="J181" s="73">
        <f>G181/'סכום נכסי הקרן'!$C$41</f>
        <v>1.5694679937729617E-3</v>
      </c>
    </row>
    <row r="182" spans="1:10">
      <c r="A182" s="69" t="s">
        <v>2131</v>
      </c>
      <c r="B182" s="54">
        <v>7017</v>
      </c>
      <c r="C182" s="70" t="s">
        <v>135</v>
      </c>
      <c r="D182" s="79">
        <v>43709</v>
      </c>
      <c r="E182" s="72">
        <v>435455.86987400003</v>
      </c>
      <c r="F182" s="80">
        <v>95.538200000000003</v>
      </c>
      <c r="G182" s="72">
        <v>416.02669981199995</v>
      </c>
      <c r="H182" s="73">
        <v>2.0000000000000001E-4</v>
      </c>
      <c r="I182" s="73">
        <f t="shared" si="2"/>
        <v>5.4945462997041637E-3</v>
      </c>
      <c r="J182" s="73">
        <f>G182/'סכום נכסי הקרן'!$C$41</f>
        <v>4.4892391776663309E-4</v>
      </c>
    </row>
    <row r="183" spans="1:10">
      <c r="A183" s="69" t="s">
        <v>2132</v>
      </c>
      <c r="B183" s="54">
        <v>9536</v>
      </c>
      <c r="C183" s="70" t="s">
        <v>135</v>
      </c>
      <c r="D183" s="79">
        <v>45015</v>
      </c>
      <c r="E183" s="72">
        <v>173258.945026</v>
      </c>
      <c r="F183" s="80">
        <v>106.45387700000001</v>
      </c>
      <c r="G183" s="72">
        <v>184.44090405299997</v>
      </c>
      <c r="H183" s="73">
        <v>2.9999999999999997E-4</v>
      </c>
      <c r="I183" s="73">
        <f t="shared" si="2"/>
        <v>2.4359472296765087E-3</v>
      </c>
      <c r="J183" s="73">
        <f>G183/'סכום נכסי הקרן'!$C$41</f>
        <v>1.9902552716282207E-4</v>
      </c>
    </row>
    <row r="184" spans="1:10">
      <c r="A184" s="69" t="s">
        <v>2133</v>
      </c>
      <c r="B184" s="54">
        <v>6885</v>
      </c>
      <c r="C184" s="70" t="s">
        <v>136</v>
      </c>
      <c r="D184" s="79">
        <v>43602</v>
      </c>
      <c r="E184" s="72">
        <v>114857.29637500001</v>
      </c>
      <c r="F184" s="80">
        <v>92.204800000000006</v>
      </c>
      <c r="G184" s="72">
        <v>424.84424733699996</v>
      </c>
      <c r="H184" s="73">
        <v>2.0000000000000001E-4</v>
      </c>
      <c r="I184" s="73">
        <f t="shared" si="2"/>
        <v>5.6110013809473822E-3</v>
      </c>
      <c r="J184" s="73">
        <f>G184/'סכום נכסי הקרן'!$C$41</f>
        <v>4.5843871088401054E-4</v>
      </c>
    </row>
    <row r="185" spans="1:10">
      <c r="A185" s="69" t="s">
        <v>2134</v>
      </c>
      <c r="B185" s="54">
        <v>60838</v>
      </c>
      <c r="C185" s="70" t="s">
        <v>134</v>
      </c>
      <c r="D185" s="79">
        <v>42555</v>
      </c>
      <c r="E185" s="72">
        <v>7367.63</v>
      </c>
      <c r="F185" s="80">
        <v>100</v>
      </c>
      <c r="G185" s="72">
        <v>26.722380000000001</v>
      </c>
      <c r="H185" s="73">
        <v>0</v>
      </c>
      <c r="I185" s="73">
        <f t="shared" si="2"/>
        <v>3.5292771885708053E-4</v>
      </c>
      <c r="J185" s="73">
        <f>G185/'סכום נכסי הקרן'!$C$41</f>
        <v>2.8835446203500368E-5</v>
      </c>
    </row>
    <row r="186" spans="1:10">
      <c r="A186" s="69" t="s">
        <v>2135</v>
      </c>
      <c r="B186" s="54">
        <v>87345</v>
      </c>
      <c r="C186" s="70" t="s">
        <v>134</v>
      </c>
      <c r="D186" s="79">
        <v>44421</v>
      </c>
      <c r="E186" s="72">
        <v>9033.34</v>
      </c>
      <c r="F186" s="80">
        <v>100</v>
      </c>
      <c r="G186" s="72">
        <v>32.763939999999998</v>
      </c>
      <c r="H186" s="73">
        <v>0</v>
      </c>
      <c r="I186" s="73">
        <f t="shared" si="2"/>
        <v>4.3271978786957804E-4</v>
      </c>
      <c r="J186" s="73">
        <f>G186/'סכום נכסי הקרן'!$C$41</f>
        <v>3.5354741205113983E-5</v>
      </c>
    </row>
    <row r="187" spans="1:10">
      <c r="A187" s="69" t="s">
        <v>2136</v>
      </c>
      <c r="B187" s="54">
        <v>7077</v>
      </c>
      <c r="C187" s="70" t="s">
        <v>134</v>
      </c>
      <c r="D187" s="79">
        <v>44012</v>
      </c>
      <c r="E187" s="72">
        <v>322415.91780400003</v>
      </c>
      <c r="F187" s="80">
        <v>117.1358</v>
      </c>
      <c r="G187" s="72">
        <v>1369.7890131520001</v>
      </c>
      <c r="H187" s="73">
        <v>1E-4</v>
      </c>
      <c r="I187" s="73">
        <f t="shared" si="2"/>
        <v>1.8091072416724367E-2</v>
      </c>
      <c r="J187" s="73">
        <f>G187/'סכום נכסי הקרן'!$C$41</f>
        <v>1.4781047720633549E-3</v>
      </c>
    </row>
    <row r="188" spans="1:10">
      <c r="A188" s="69" t="s">
        <v>2137</v>
      </c>
      <c r="B188" s="54">
        <v>9172</v>
      </c>
      <c r="C188" s="70" t="s">
        <v>136</v>
      </c>
      <c r="D188" s="79">
        <v>44743</v>
      </c>
      <c r="E188" s="72">
        <v>30013.764514999999</v>
      </c>
      <c r="F188" s="80">
        <v>89.972800000000007</v>
      </c>
      <c r="G188" s="72">
        <v>108.330146519</v>
      </c>
      <c r="H188" s="73">
        <v>5.0000000000000001E-4</v>
      </c>
      <c r="I188" s="73">
        <f t="shared" si="2"/>
        <v>1.4307375126917576E-3</v>
      </c>
      <c r="J188" s="73">
        <f>G188/'סכום נכסי הקרן'!$C$41</f>
        <v>1.168963285517958E-4</v>
      </c>
    </row>
    <row r="189" spans="1:10">
      <c r="A189" s="69" t="s">
        <v>2015</v>
      </c>
      <c r="B189" s="54">
        <v>83111</v>
      </c>
      <c r="C189" s="70" t="s">
        <v>134</v>
      </c>
      <c r="D189" s="79">
        <v>44256</v>
      </c>
      <c r="E189" s="72">
        <v>18647.36</v>
      </c>
      <c r="F189" s="80">
        <v>100</v>
      </c>
      <c r="G189" s="72">
        <v>67.633979999999994</v>
      </c>
      <c r="H189" s="73">
        <v>0</v>
      </c>
      <c r="I189" s="73">
        <f t="shared" si="2"/>
        <v>8.9325525191339262E-4</v>
      </c>
      <c r="J189" s="73">
        <f>G189/'סכום נכסי הקרן'!$C$41</f>
        <v>7.2982121795237538E-5</v>
      </c>
    </row>
    <row r="190" spans="1:10">
      <c r="A190" s="69" t="s">
        <v>2138</v>
      </c>
      <c r="B190" s="54">
        <v>8275</v>
      </c>
      <c r="C190" s="70" t="s">
        <v>134</v>
      </c>
      <c r="D190" s="79">
        <v>44256</v>
      </c>
      <c r="E190" s="72">
        <v>16763.86</v>
      </c>
      <c r="F190" s="80">
        <v>133.5506</v>
      </c>
      <c r="G190" s="72">
        <v>81.202149999999989</v>
      </c>
      <c r="H190" s="73">
        <v>0</v>
      </c>
      <c r="I190" s="73">
        <f t="shared" si="2"/>
        <v>1.0724527368367069E-3</v>
      </c>
      <c r="J190" s="73">
        <f>G190/'סכום נכסי הקרן'!$C$41</f>
        <v>8.7623191794053036E-5</v>
      </c>
    </row>
    <row r="191" spans="1:10">
      <c r="A191" s="69" t="s">
        <v>2139</v>
      </c>
      <c r="B191" s="54">
        <v>9667</v>
      </c>
      <c r="C191" s="70" t="s">
        <v>134</v>
      </c>
      <c r="D191" s="79">
        <v>44959</v>
      </c>
      <c r="E191" s="72">
        <v>123466.60889800001</v>
      </c>
      <c r="F191" s="80">
        <v>103.92870000000001</v>
      </c>
      <c r="G191" s="72">
        <v>465.40663502800004</v>
      </c>
      <c r="H191" s="73">
        <v>1E-4</v>
      </c>
      <c r="I191" s="73">
        <f t="shared" si="2"/>
        <v>6.146716798480595E-3</v>
      </c>
      <c r="J191" s="73">
        <f>G191/'סכום נכסי הקרן'!$C$41</f>
        <v>5.0220856028175727E-4</v>
      </c>
    </row>
    <row r="192" spans="1:10">
      <c r="A192" s="69" t="s">
        <v>2140</v>
      </c>
      <c r="B192" s="54">
        <v>8335</v>
      </c>
      <c r="C192" s="70" t="s">
        <v>134</v>
      </c>
      <c r="D192" s="79">
        <v>44412</v>
      </c>
      <c r="E192" s="72">
        <v>250239.9</v>
      </c>
      <c r="F192" s="80">
        <v>100.307</v>
      </c>
      <c r="G192" s="72">
        <v>910.40652</v>
      </c>
      <c r="H192" s="73">
        <v>8.9999999999999998E-4</v>
      </c>
      <c r="I192" s="73">
        <f t="shared" si="2"/>
        <v>1.2023917642673035E-2</v>
      </c>
      <c r="J192" s="73">
        <f>G192/'סכום נכסי הקרן'!$C$41</f>
        <v>9.8239671132496352E-4</v>
      </c>
    </row>
    <row r="193" spans="1:10">
      <c r="A193" s="69" t="s">
        <v>2141</v>
      </c>
      <c r="B193" s="54">
        <v>6651</v>
      </c>
      <c r="C193" s="70" t="s">
        <v>136</v>
      </c>
      <c r="D193" s="79">
        <v>43465</v>
      </c>
      <c r="E193" s="72">
        <v>190573.17401799999</v>
      </c>
      <c r="F193" s="80">
        <v>103.34990000000001</v>
      </c>
      <c r="G193" s="72">
        <v>790.11344255499989</v>
      </c>
      <c r="H193" s="73">
        <v>8.0000000000000004E-4</v>
      </c>
      <c r="I193" s="73">
        <f t="shared" ref="I193:I247" si="3">IFERROR(G193/$G$9,0)</f>
        <v>1.0435183352652385E-2</v>
      </c>
      <c r="J193" s="73">
        <f>G193/'סכום נכסי הקרן'!$C$41</f>
        <v>8.5259148576800328E-4</v>
      </c>
    </row>
    <row r="194" spans="1:10">
      <c r="A194" s="69" t="s">
        <v>2142</v>
      </c>
      <c r="B194" s="54">
        <v>8415</v>
      </c>
      <c r="C194" s="70" t="s">
        <v>136</v>
      </c>
      <c r="D194" s="79">
        <v>44440</v>
      </c>
      <c r="E194" s="72">
        <v>381636.64</v>
      </c>
      <c r="F194" s="80">
        <v>119.6219</v>
      </c>
      <c r="G194" s="72">
        <v>1831.3796399999999</v>
      </c>
      <c r="H194" s="73">
        <v>5.9999999999999995E-4</v>
      </c>
      <c r="I194" s="73">
        <f t="shared" si="3"/>
        <v>2.4187390446004483E-2</v>
      </c>
      <c r="J194" s="73">
        <f>G194/'סכום נכסי הקרן'!$C$41</f>
        <v>1.976195574174376E-3</v>
      </c>
    </row>
    <row r="195" spans="1:10">
      <c r="A195" s="69" t="s">
        <v>2143</v>
      </c>
      <c r="B195" s="54">
        <v>87341</v>
      </c>
      <c r="C195" s="70" t="s">
        <v>134</v>
      </c>
      <c r="D195" s="79">
        <v>44421</v>
      </c>
      <c r="E195" s="72">
        <v>7940.11</v>
      </c>
      <c r="F195" s="80">
        <v>100</v>
      </c>
      <c r="G195" s="72">
        <v>28.798759999999998</v>
      </c>
      <c r="H195" s="73">
        <v>0</v>
      </c>
      <c r="I195" s="73">
        <f t="shared" si="3"/>
        <v>3.8035087715662061E-4</v>
      </c>
      <c r="J195" s="73">
        <f>G195/'סכום נכסי הקרן'!$C$41</f>
        <v>3.1076015486177436E-5</v>
      </c>
    </row>
    <row r="196" spans="1:10">
      <c r="A196" s="69" t="s">
        <v>2144</v>
      </c>
      <c r="B196" s="54">
        <v>8310</v>
      </c>
      <c r="C196" s="70" t="s">
        <v>134</v>
      </c>
      <c r="D196" s="79">
        <v>44377</v>
      </c>
      <c r="E196" s="72">
        <v>70127.45</v>
      </c>
      <c r="F196" s="80">
        <v>29.631699999999999</v>
      </c>
      <c r="G196" s="72">
        <v>75.368920000000003</v>
      </c>
      <c r="H196" s="73">
        <v>2.0000000000000001E-4</v>
      </c>
      <c r="I196" s="73">
        <f t="shared" si="3"/>
        <v>9.9541212303401851E-4</v>
      </c>
      <c r="J196" s="73">
        <f>G196/'סכום נכסי הקרן'!$C$41</f>
        <v>8.1328700440451901E-5</v>
      </c>
    </row>
    <row r="197" spans="1:10">
      <c r="A197" s="69" t="s">
        <v>2145</v>
      </c>
      <c r="B197" s="54">
        <v>9695</v>
      </c>
      <c r="C197" s="70" t="s">
        <v>134</v>
      </c>
      <c r="D197" s="79">
        <v>45108</v>
      </c>
      <c r="E197" s="72">
        <v>257222.13165600001</v>
      </c>
      <c r="F197" s="80">
        <v>99.217799999999997</v>
      </c>
      <c r="G197" s="72">
        <v>925.64717831999985</v>
      </c>
      <c r="H197" s="73">
        <v>1E-4</v>
      </c>
      <c r="I197" s="73">
        <f t="shared" si="3"/>
        <v>1.2225204009185215E-2</v>
      </c>
      <c r="J197" s="73">
        <f>G197/'סכום נכסי הקרן'!$C$41</f>
        <v>9.9884252128247053E-4</v>
      </c>
    </row>
    <row r="198" spans="1:10">
      <c r="A198" s="69" t="s">
        <v>2146</v>
      </c>
      <c r="B198" s="54">
        <v>87951</v>
      </c>
      <c r="C198" s="70" t="s">
        <v>136</v>
      </c>
      <c r="D198" s="79">
        <v>44771</v>
      </c>
      <c r="E198" s="72">
        <v>18308.48</v>
      </c>
      <c r="F198" s="80">
        <v>100</v>
      </c>
      <c r="G198" s="72">
        <v>73.446309999999997</v>
      </c>
      <c r="H198" s="73">
        <v>1E-4</v>
      </c>
      <c r="I198" s="73">
        <f t="shared" si="3"/>
        <v>9.7001983531294666E-4</v>
      </c>
      <c r="J198" s="73">
        <f>G198/'סכום נכסי הקרן'!$C$41</f>
        <v>7.9254060486027479E-5</v>
      </c>
    </row>
    <row r="199" spans="1:10">
      <c r="A199" s="69" t="s">
        <v>2147</v>
      </c>
      <c r="B199" s="54">
        <v>7085</v>
      </c>
      <c r="C199" s="70" t="s">
        <v>134</v>
      </c>
      <c r="D199" s="79">
        <v>43983</v>
      </c>
      <c r="E199" s="72">
        <v>301849.11765700002</v>
      </c>
      <c r="F199" s="80">
        <v>99.367400000000004</v>
      </c>
      <c r="G199" s="72">
        <v>1087.881002306</v>
      </c>
      <c r="H199" s="73">
        <v>1E-4</v>
      </c>
      <c r="I199" s="73">
        <f t="shared" si="3"/>
        <v>1.4367857972673502E-2</v>
      </c>
      <c r="J199" s="73">
        <f>G199/'סכום נכסי הקרן'!$C$41</f>
        <v>1.1739049485040151E-3</v>
      </c>
    </row>
    <row r="200" spans="1:10">
      <c r="A200" s="69" t="s">
        <v>2148</v>
      </c>
      <c r="B200" s="54">
        <v>608311</v>
      </c>
      <c r="C200" s="70" t="s">
        <v>134</v>
      </c>
      <c r="D200" s="79">
        <v>42555</v>
      </c>
      <c r="E200" s="72">
        <v>11197.85</v>
      </c>
      <c r="F200" s="80">
        <v>100</v>
      </c>
      <c r="G200" s="72">
        <v>40.614609999999999</v>
      </c>
      <c r="H200" s="73">
        <v>0</v>
      </c>
      <c r="I200" s="73">
        <f t="shared" si="3"/>
        <v>5.3640512782057476E-4</v>
      </c>
      <c r="J200" s="73">
        <f>G200/'סכום נכסי הקרן'!$C$41</f>
        <v>4.3826201174115029E-5</v>
      </c>
    </row>
    <row r="201" spans="1:10">
      <c r="A201" s="69" t="s">
        <v>2149</v>
      </c>
      <c r="B201" s="54">
        <v>8330</v>
      </c>
      <c r="C201" s="70" t="s">
        <v>134</v>
      </c>
      <c r="D201" s="79">
        <v>44002</v>
      </c>
      <c r="E201" s="72">
        <v>209314.36</v>
      </c>
      <c r="F201" s="80">
        <v>110.4049</v>
      </c>
      <c r="G201" s="72">
        <v>838.17543000000001</v>
      </c>
      <c r="H201" s="73">
        <v>2.9999999999999997E-4</v>
      </c>
      <c r="I201" s="73">
        <f t="shared" si="3"/>
        <v>1.1069947456474782E-2</v>
      </c>
      <c r="J201" s="73">
        <f>G201/'סכום נכסי הקרן'!$C$41</f>
        <v>9.0445396408780909E-4</v>
      </c>
    </row>
    <row r="202" spans="1:10">
      <c r="A202" s="69" t="s">
        <v>2150</v>
      </c>
      <c r="B202" s="54">
        <v>9828</v>
      </c>
      <c r="C202" s="70" t="s">
        <v>134</v>
      </c>
      <c r="D202" s="79">
        <v>44256</v>
      </c>
      <c r="E202" s="72">
        <v>15210.322434</v>
      </c>
      <c r="F202" s="80">
        <v>143.2039</v>
      </c>
      <c r="G202" s="72">
        <v>79.002497642999998</v>
      </c>
      <c r="H202" s="73">
        <v>1E-4</v>
      </c>
      <c r="I202" s="73">
        <f t="shared" si="3"/>
        <v>1.0434014963171645E-3</v>
      </c>
      <c r="J202" s="73">
        <f>G202/'סכום נכסי הקרן'!$C$41</f>
        <v>8.5249602420401591E-5</v>
      </c>
    </row>
    <row r="203" spans="1:10">
      <c r="A203" s="69" t="s">
        <v>2151</v>
      </c>
      <c r="B203" s="54">
        <v>62178</v>
      </c>
      <c r="C203" s="70" t="s">
        <v>134</v>
      </c>
      <c r="D203" s="79">
        <v>42549</v>
      </c>
      <c r="E203" s="72">
        <v>9220.3700000000008</v>
      </c>
      <c r="F203" s="80">
        <v>100</v>
      </c>
      <c r="G203" s="72">
        <v>33.44229</v>
      </c>
      <c r="H203" s="73">
        <v>0</v>
      </c>
      <c r="I203" s="73">
        <f t="shared" si="3"/>
        <v>4.4167888949475892E-4</v>
      </c>
      <c r="J203" s="73">
        <f>G203/'סכום נכסי הקרן'!$C$41</f>
        <v>3.608673157918038E-5</v>
      </c>
    </row>
    <row r="204" spans="1:10">
      <c r="A204" s="69" t="s">
        <v>2152</v>
      </c>
      <c r="B204" s="54">
        <v>5287</v>
      </c>
      <c r="C204" s="70" t="s">
        <v>136</v>
      </c>
      <c r="D204" s="79">
        <v>42735</v>
      </c>
      <c r="E204" s="72">
        <v>126296.908192</v>
      </c>
      <c r="F204" s="80">
        <v>25.1159</v>
      </c>
      <c r="G204" s="72">
        <v>127.25037965700001</v>
      </c>
      <c r="H204" s="73">
        <v>1E-4</v>
      </c>
      <c r="I204" s="73">
        <f t="shared" si="3"/>
        <v>1.680620746207578E-3</v>
      </c>
      <c r="J204" s="73">
        <f>G204/'סכום נכסי הקרן'!$C$41</f>
        <v>1.3731267488054661E-4</v>
      </c>
    </row>
    <row r="205" spans="1:10">
      <c r="A205" s="69" t="s">
        <v>2153</v>
      </c>
      <c r="B205" s="54">
        <v>7028</v>
      </c>
      <c r="C205" s="70" t="s">
        <v>136</v>
      </c>
      <c r="D205" s="79">
        <v>43754</v>
      </c>
      <c r="E205" s="72">
        <v>152143.29999999999</v>
      </c>
      <c r="F205" s="80">
        <v>117.4944</v>
      </c>
      <c r="G205" s="72">
        <v>717.11305000000004</v>
      </c>
      <c r="H205" s="73">
        <v>0</v>
      </c>
      <c r="I205" s="73">
        <f t="shared" si="3"/>
        <v>9.4710528365790601E-3</v>
      </c>
      <c r="J205" s="73">
        <f>G205/'סכום נכסי הקרן'!$C$41</f>
        <v>7.7381860354890054E-4</v>
      </c>
    </row>
    <row r="206" spans="1:10">
      <c r="A206" s="69" t="s">
        <v>2154</v>
      </c>
      <c r="B206" s="54">
        <v>8416</v>
      </c>
      <c r="C206" s="70" t="s">
        <v>136</v>
      </c>
      <c r="D206" s="79">
        <v>44713</v>
      </c>
      <c r="E206" s="72">
        <v>64219.11</v>
      </c>
      <c r="F206" s="80">
        <v>112.74550000000001</v>
      </c>
      <c r="G206" s="72">
        <v>290.45653000000004</v>
      </c>
      <c r="H206" s="73">
        <v>0</v>
      </c>
      <c r="I206" s="73">
        <f t="shared" si="3"/>
        <v>3.8361164147820361E-3</v>
      </c>
      <c r="J206" s="73">
        <f>G206/'סכום נכסי הקרן'!$C$41</f>
        <v>3.1342431494763533E-4</v>
      </c>
    </row>
    <row r="207" spans="1:10">
      <c r="A207" s="69" t="s">
        <v>2155</v>
      </c>
      <c r="B207" s="54">
        <v>87257</v>
      </c>
      <c r="C207" s="70" t="s">
        <v>134</v>
      </c>
      <c r="D207" s="79">
        <v>44469</v>
      </c>
      <c r="E207" s="72">
        <v>705.31</v>
      </c>
      <c r="F207" s="80">
        <v>100</v>
      </c>
      <c r="G207" s="72">
        <v>2.5581700000000001</v>
      </c>
      <c r="H207" s="73">
        <v>0</v>
      </c>
      <c r="I207" s="73">
        <f t="shared" si="3"/>
        <v>3.378625341562457E-5</v>
      </c>
      <c r="J207" s="73">
        <f>G207/'סכום נכסי הקרן'!$C$41</f>
        <v>2.7604567188404824E-6</v>
      </c>
    </row>
    <row r="208" spans="1:10">
      <c r="A208" s="69" t="s">
        <v>2156</v>
      </c>
      <c r="B208" s="54">
        <v>872510</v>
      </c>
      <c r="C208" s="70" t="s">
        <v>134</v>
      </c>
      <c r="D208" s="79">
        <v>44469</v>
      </c>
      <c r="E208" s="72">
        <v>1016.99</v>
      </c>
      <c r="F208" s="80">
        <v>100</v>
      </c>
      <c r="G208" s="72">
        <v>3.6886100000000002</v>
      </c>
      <c r="H208" s="73">
        <v>0</v>
      </c>
      <c r="I208" s="73">
        <f t="shared" si="3"/>
        <v>4.8716196426119821E-5</v>
      </c>
      <c r="J208" s="73">
        <f>G208/'סכום נכסי הקרן'!$C$41</f>
        <v>3.9802860082333041E-6</v>
      </c>
    </row>
    <row r="209" spans="1:10">
      <c r="A209" s="69" t="s">
        <v>2157</v>
      </c>
      <c r="B209" s="54">
        <v>8339</v>
      </c>
      <c r="C209" s="70" t="s">
        <v>134</v>
      </c>
      <c r="D209" s="79">
        <v>44539</v>
      </c>
      <c r="E209" s="72">
        <v>28759.675339000001</v>
      </c>
      <c r="F209" s="80">
        <v>98.227999999999994</v>
      </c>
      <c r="G209" s="72">
        <v>102.46294543399999</v>
      </c>
      <c r="H209" s="73">
        <v>1E-4</v>
      </c>
      <c r="I209" s="73">
        <f t="shared" si="3"/>
        <v>1.353248236100195E-3</v>
      </c>
      <c r="J209" s="73">
        <f>G209/'סכום נכסי הקרן'!$C$41</f>
        <v>1.1056517985726945E-4</v>
      </c>
    </row>
    <row r="210" spans="1:10">
      <c r="A210" s="69" t="s">
        <v>2158</v>
      </c>
      <c r="B210" s="54">
        <v>7013</v>
      </c>
      <c r="C210" s="70" t="s">
        <v>136</v>
      </c>
      <c r="D210" s="79">
        <v>43507</v>
      </c>
      <c r="E210" s="72">
        <v>168941.304909</v>
      </c>
      <c r="F210" s="80">
        <v>93.620599999999996</v>
      </c>
      <c r="G210" s="72">
        <v>634.4901539949999</v>
      </c>
      <c r="H210" s="73">
        <v>1E-4</v>
      </c>
      <c r="I210" s="73">
        <f t="shared" si="3"/>
        <v>8.3798360283302998E-3</v>
      </c>
      <c r="J210" s="73">
        <f>G210/'סכום נכסי הקרן'!$C$41</f>
        <v>6.8466232057823751E-4</v>
      </c>
    </row>
    <row r="211" spans="1:10">
      <c r="A211" s="69" t="s">
        <v>2159</v>
      </c>
      <c r="B211" s="54">
        <v>608312</v>
      </c>
      <c r="C211" s="70" t="s">
        <v>134</v>
      </c>
      <c r="D211" s="79">
        <v>42555</v>
      </c>
      <c r="E211" s="72">
        <v>6011.78</v>
      </c>
      <c r="F211" s="80">
        <v>100</v>
      </c>
      <c r="G211" s="72">
        <v>21.80472</v>
      </c>
      <c r="H211" s="73">
        <v>0</v>
      </c>
      <c r="I211" s="73">
        <f t="shared" si="3"/>
        <v>2.8797921779113089E-4</v>
      </c>
      <c r="J211" s="73">
        <f>G211/'סכום נכסי הקרן'!$C$41</f>
        <v>2.352892334224678E-5</v>
      </c>
    </row>
    <row r="212" spans="1:10">
      <c r="A212" s="69" t="s">
        <v>2160</v>
      </c>
      <c r="B212" s="54">
        <v>608314</v>
      </c>
      <c r="C212" s="70" t="s">
        <v>134</v>
      </c>
      <c r="D212" s="79">
        <v>42555</v>
      </c>
      <c r="E212" s="72">
        <v>2377.56</v>
      </c>
      <c r="F212" s="80">
        <v>100</v>
      </c>
      <c r="G212" s="72">
        <v>8.6234099999999998</v>
      </c>
      <c r="H212" s="73">
        <v>1E-4</v>
      </c>
      <c r="I212" s="73">
        <f t="shared" si="3"/>
        <v>1.1389106883703236E-4</v>
      </c>
      <c r="J212" s="73">
        <f>G212/'סכום נכסי הקרן'!$C$41</f>
        <v>9.3053042111416389E-6</v>
      </c>
    </row>
    <row r="213" spans="1:10">
      <c r="A213" s="69" t="s">
        <v>2161</v>
      </c>
      <c r="B213" s="54">
        <v>608315</v>
      </c>
      <c r="C213" s="70" t="s">
        <v>134</v>
      </c>
      <c r="D213" s="79">
        <v>42555</v>
      </c>
      <c r="E213" s="72">
        <v>2451.94</v>
      </c>
      <c r="F213" s="80">
        <v>100</v>
      </c>
      <c r="G213" s="72">
        <v>8.893180000000001</v>
      </c>
      <c r="H213" s="73">
        <v>0</v>
      </c>
      <c r="I213" s="73">
        <f t="shared" si="3"/>
        <v>1.1745397418887882E-4</v>
      </c>
      <c r="J213" s="73">
        <f>G213/'סכום נכסי הקרן'!$C$41</f>
        <v>9.5964062133704182E-6</v>
      </c>
    </row>
    <row r="214" spans="1:10">
      <c r="A214" s="69" t="s">
        <v>2162</v>
      </c>
      <c r="B214" s="54">
        <v>608316</v>
      </c>
      <c r="C214" s="70" t="s">
        <v>134</v>
      </c>
      <c r="D214" s="79">
        <v>42555</v>
      </c>
      <c r="E214" s="72">
        <v>9522.66</v>
      </c>
      <c r="F214" s="80">
        <v>100</v>
      </c>
      <c r="G214" s="72">
        <v>34.538690000000003</v>
      </c>
      <c r="H214" s="73">
        <v>0</v>
      </c>
      <c r="I214" s="73">
        <f t="shared" si="3"/>
        <v>4.5615925954244568E-4</v>
      </c>
      <c r="J214" s="73">
        <f>G214/'סכום נכסי הקרן'!$C$41</f>
        <v>3.7269829163209872E-5</v>
      </c>
    </row>
    <row r="215" spans="1:10">
      <c r="A215" s="69" t="s">
        <v>2163</v>
      </c>
      <c r="B215" s="54">
        <v>608317</v>
      </c>
      <c r="C215" s="70" t="s">
        <v>134</v>
      </c>
      <c r="D215" s="79">
        <v>42555</v>
      </c>
      <c r="E215" s="72">
        <v>13.7</v>
      </c>
      <c r="F215" s="80">
        <v>100</v>
      </c>
      <c r="G215" s="72">
        <v>4.9710000000000004E-2</v>
      </c>
      <c r="H215" s="73">
        <v>0</v>
      </c>
      <c r="I215" s="73">
        <f t="shared" si="3"/>
        <v>6.5652972917777066E-7</v>
      </c>
      <c r="J215" s="73">
        <f>G215/'סכום נכסי הקרן'!$C$41</f>
        <v>5.3640807097870897E-8</v>
      </c>
    </row>
    <row r="216" spans="1:10">
      <c r="A216" s="69" t="s">
        <v>2164</v>
      </c>
      <c r="B216" s="54">
        <v>8112</v>
      </c>
      <c r="C216" s="70" t="s">
        <v>134</v>
      </c>
      <c r="D216" s="79">
        <v>44440</v>
      </c>
      <c r="E216" s="72">
        <v>22439.62</v>
      </c>
      <c r="F216" s="80">
        <v>78.764499999999998</v>
      </c>
      <c r="G216" s="72">
        <v>64.105230000000006</v>
      </c>
      <c r="H216" s="73">
        <v>0</v>
      </c>
      <c r="I216" s="73">
        <f t="shared" si="3"/>
        <v>8.4665035789134374E-4</v>
      </c>
      <c r="J216" s="73">
        <f>G216/'סכום נכסי הקרן'!$C$41</f>
        <v>6.9174336680640641E-5</v>
      </c>
    </row>
    <row r="217" spans="1:10">
      <c r="A217" s="69" t="s">
        <v>2165</v>
      </c>
      <c r="B217" s="54">
        <v>8317</v>
      </c>
      <c r="C217" s="70" t="s">
        <v>134</v>
      </c>
      <c r="D217" s="79">
        <v>44378</v>
      </c>
      <c r="E217" s="72">
        <v>21580.62</v>
      </c>
      <c r="F217" s="80">
        <v>118.44119999999999</v>
      </c>
      <c r="G217" s="72">
        <v>92.707390000000004</v>
      </c>
      <c r="H217" s="73">
        <v>0</v>
      </c>
      <c r="I217" s="73">
        <f t="shared" si="3"/>
        <v>1.2244047002510151E-3</v>
      </c>
      <c r="J217" s="73">
        <f>G217/'סכום נכסי הקרן'!$C$41</f>
        <v>1.0003820606592407E-4</v>
      </c>
    </row>
    <row r="218" spans="1:10">
      <c r="A218" s="69" t="s">
        <v>2166</v>
      </c>
      <c r="B218" s="54">
        <v>9377</v>
      </c>
      <c r="C218" s="70" t="s">
        <v>134</v>
      </c>
      <c r="D218" s="79">
        <v>44502</v>
      </c>
      <c r="E218" s="72">
        <v>185060.44</v>
      </c>
      <c r="F218" s="80">
        <v>101.4434</v>
      </c>
      <c r="G218" s="72">
        <v>680.90251000000001</v>
      </c>
      <c r="H218" s="73">
        <v>5.0000000000000001E-4</v>
      </c>
      <c r="I218" s="73">
        <f t="shared" si="3"/>
        <v>8.9928131258653031E-3</v>
      </c>
      <c r="J218" s="73">
        <f>G218/'סכום נכסי הקרן'!$C$41</f>
        <v>7.347447232220098E-4</v>
      </c>
    </row>
    <row r="219" spans="1:10">
      <c r="A219" s="69" t="s">
        <v>2168</v>
      </c>
      <c r="B219" s="54">
        <v>7043</v>
      </c>
      <c r="C219" s="70" t="s">
        <v>136</v>
      </c>
      <c r="D219" s="79">
        <v>43860</v>
      </c>
      <c r="E219" s="72">
        <v>381510.480683</v>
      </c>
      <c r="F219" s="80">
        <v>93.663799999999995</v>
      </c>
      <c r="G219" s="72">
        <v>1433.4939660549996</v>
      </c>
      <c r="H219" s="73">
        <v>1E-4</v>
      </c>
      <c r="I219" s="73">
        <f t="shared" si="3"/>
        <v>1.8932436236412335E-2</v>
      </c>
      <c r="J219" s="73">
        <f>G219/'סכום נכסי הקרן'!$C$41</f>
        <v>1.5468471798253496E-3</v>
      </c>
    </row>
    <row r="220" spans="1:10">
      <c r="A220" s="69" t="s">
        <v>2169</v>
      </c>
      <c r="B220" s="54">
        <v>5304</v>
      </c>
      <c r="C220" s="70" t="s">
        <v>136</v>
      </c>
      <c r="D220" s="79">
        <v>42928</v>
      </c>
      <c r="E220" s="72">
        <v>191930.443367</v>
      </c>
      <c r="F220" s="80">
        <v>56.852400000000003</v>
      </c>
      <c r="G220" s="72">
        <v>437.73401148300002</v>
      </c>
      <c r="H220" s="73">
        <v>0</v>
      </c>
      <c r="I220" s="73">
        <f t="shared" si="3"/>
        <v>5.781239026570773E-3</v>
      </c>
      <c r="J220" s="73">
        <f>G220/'סכום נכסי הקרן'!$C$41</f>
        <v>4.7234773023811723E-4</v>
      </c>
    </row>
    <row r="221" spans="1:10">
      <c r="A221" s="69" t="s">
        <v>2170</v>
      </c>
      <c r="B221" s="54">
        <v>5284</v>
      </c>
      <c r="C221" s="70" t="s">
        <v>136</v>
      </c>
      <c r="D221" s="79">
        <v>42531</v>
      </c>
      <c r="E221" s="72">
        <v>152794.401354</v>
      </c>
      <c r="F221" s="80">
        <v>44.164499999999997</v>
      </c>
      <c r="G221" s="72">
        <v>270.70631163000002</v>
      </c>
      <c r="H221" s="73">
        <v>1E-4</v>
      </c>
      <c r="I221" s="73">
        <f t="shared" si="3"/>
        <v>3.575271403362645E-3</v>
      </c>
      <c r="J221" s="73">
        <f>G221/'סכום נכסי הקרן'!$C$41</f>
        <v>2.9211235249086611E-4</v>
      </c>
    </row>
    <row r="222" spans="1:10">
      <c r="A222" s="69" t="s">
        <v>2171</v>
      </c>
      <c r="B222" s="54">
        <v>85891</v>
      </c>
      <c r="C222" s="70" t="s">
        <v>134</v>
      </c>
      <c r="D222" s="79">
        <v>44395</v>
      </c>
      <c r="E222" s="72">
        <v>401041.8</v>
      </c>
      <c r="F222" s="80">
        <v>100</v>
      </c>
      <c r="G222" s="72">
        <v>1454.57861</v>
      </c>
      <c r="H222" s="73">
        <v>2.0000000000000001E-4</v>
      </c>
      <c r="I222" s="73">
        <f t="shared" si="3"/>
        <v>1.9210905268378153E-2</v>
      </c>
      <c r="J222" s="73">
        <f>G222/'סכום נכסי הקרן'!$C$41</f>
        <v>1.5695990872600922E-3</v>
      </c>
    </row>
    <row r="223" spans="1:10">
      <c r="A223" s="69" t="s">
        <v>2172</v>
      </c>
      <c r="B223" s="54">
        <v>87256</v>
      </c>
      <c r="C223" s="70" t="s">
        <v>134</v>
      </c>
      <c r="D223" s="79">
        <v>44469</v>
      </c>
      <c r="E223" s="72">
        <v>7077.17</v>
      </c>
      <c r="F223" s="80">
        <v>100</v>
      </c>
      <c r="G223" s="72">
        <v>25.668900000000001</v>
      </c>
      <c r="H223" s="73">
        <v>0</v>
      </c>
      <c r="I223" s="73">
        <f t="shared" si="3"/>
        <v>3.3901420167554367E-4</v>
      </c>
      <c r="J223" s="73">
        <f>G223/'סכום נכסי הקרן'!$C$41</f>
        <v>2.7698662508842049E-5</v>
      </c>
    </row>
    <row r="224" spans="1:10">
      <c r="A224" s="69" t="s">
        <v>2173</v>
      </c>
      <c r="B224" s="54">
        <v>87258</v>
      </c>
      <c r="C224" s="70" t="s">
        <v>134</v>
      </c>
      <c r="D224" s="79">
        <v>44469</v>
      </c>
      <c r="E224" s="72">
        <v>4256.3</v>
      </c>
      <c r="F224" s="80">
        <v>100</v>
      </c>
      <c r="G224" s="72">
        <v>15.437610000000001</v>
      </c>
      <c r="H224" s="73">
        <v>0</v>
      </c>
      <c r="I224" s="73">
        <f t="shared" ref="I224:I231" si="4">IFERROR(G224/$G$9,0)</f>
        <v>2.0388754601593329E-4</v>
      </c>
      <c r="J224" s="73">
        <f>G224/'סכום נכסי הקרן'!$C$41</f>
        <v>1.665833554741828E-5</v>
      </c>
    </row>
    <row r="225" spans="1:10">
      <c r="A225" s="69" t="s">
        <v>2174</v>
      </c>
      <c r="B225" s="54">
        <v>7041</v>
      </c>
      <c r="C225" s="70" t="s">
        <v>134</v>
      </c>
      <c r="D225" s="79">
        <v>43516</v>
      </c>
      <c r="E225" s="72">
        <v>179815.48073800001</v>
      </c>
      <c r="F225" s="80">
        <v>79.245099999999994</v>
      </c>
      <c r="G225" s="72">
        <v>516.82921084700001</v>
      </c>
      <c r="H225" s="73">
        <v>1E-4</v>
      </c>
      <c r="I225" s="73">
        <f t="shared" si="4"/>
        <v>6.8258648527165927E-3</v>
      </c>
      <c r="J225" s="73">
        <f>G225/'סכום נכסי הקרן'!$C$41</f>
        <v>5.5769736474730984E-4</v>
      </c>
    </row>
    <row r="226" spans="1:10">
      <c r="A226" s="69" t="s">
        <v>2175</v>
      </c>
      <c r="B226" s="54">
        <v>7054</v>
      </c>
      <c r="C226" s="70" t="s">
        <v>134</v>
      </c>
      <c r="D226" s="79">
        <v>43973</v>
      </c>
      <c r="E226" s="72">
        <v>36631.11</v>
      </c>
      <c r="F226" s="80">
        <v>105.5343</v>
      </c>
      <c r="G226" s="72">
        <v>140.21394000000001</v>
      </c>
      <c r="H226" s="73">
        <v>1E-4</v>
      </c>
      <c r="I226" s="73">
        <f t="shared" si="4"/>
        <v>1.8518330326925804E-3</v>
      </c>
      <c r="J226" s="73">
        <f>G226/'סכום נכסי הקרן'!$C$41</f>
        <v>1.5130132584937527E-4</v>
      </c>
    </row>
    <row r="227" spans="1:10">
      <c r="A227" s="69" t="s">
        <v>2176</v>
      </c>
      <c r="B227" s="54">
        <v>7071</v>
      </c>
      <c r="C227" s="70" t="s">
        <v>134</v>
      </c>
      <c r="D227" s="79">
        <v>44055</v>
      </c>
      <c r="E227" s="72">
        <v>48961.41</v>
      </c>
      <c r="F227" s="80">
        <v>0</v>
      </c>
      <c r="G227" s="72">
        <v>0</v>
      </c>
      <c r="H227" s="73">
        <v>2.0000000000000001E-4</v>
      </c>
      <c r="I227" s="73">
        <f t="shared" si="4"/>
        <v>0</v>
      </c>
      <c r="J227" s="73">
        <f>G227/'סכום נכסי הקרן'!$C$41</f>
        <v>0</v>
      </c>
    </row>
    <row r="228" spans="1:10">
      <c r="A228" s="69" t="s">
        <v>2177</v>
      </c>
      <c r="B228" s="54">
        <v>7068</v>
      </c>
      <c r="C228" s="70" t="s">
        <v>134</v>
      </c>
      <c r="D228" s="79">
        <v>43885</v>
      </c>
      <c r="E228" s="72">
        <v>93131.21</v>
      </c>
      <c r="F228" s="80">
        <v>105.36</v>
      </c>
      <c r="G228" s="72">
        <v>355.89227</v>
      </c>
      <c r="H228" s="73">
        <v>1E-4</v>
      </c>
      <c r="I228" s="73">
        <f t="shared" si="4"/>
        <v>4.7003390794520617E-3</v>
      </c>
      <c r="J228" s="73">
        <f>G228/'סכום נכסי הקרן'!$C$41</f>
        <v>3.8403437140803427E-4</v>
      </c>
    </row>
    <row r="229" spans="1:10">
      <c r="A229" s="69" t="s">
        <v>2178</v>
      </c>
      <c r="B229" s="54">
        <v>62179</v>
      </c>
      <c r="C229" s="70" t="s">
        <v>134</v>
      </c>
      <c r="D229" s="79">
        <v>42549</v>
      </c>
      <c r="E229" s="72">
        <v>18253.28</v>
      </c>
      <c r="F229" s="80">
        <v>100</v>
      </c>
      <c r="G229" s="72">
        <v>66.204630000000009</v>
      </c>
      <c r="H229" s="73">
        <v>0</v>
      </c>
      <c r="I229" s="73">
        <f t="shared" si="4"/>
        <v>8.7437754585022154E-4</v>
      </c>
      <c r="J229" s="73">
        <f>G229/'סכום נכסי הקרן'!$C$41</f>
        <v>7.1439746264653322E-5</v>
      </c>
    </row>
    <row r="230" spans="1:10">
      <c r="A230" s="69" t="s">
        <v>2179</v>
      </c>
      <c r="B230" s="54">
        <v>6646</v>
      </c>
      <c r="C230" s="70" t="s">
        <v>136</v>
      </c>
      <c r="D230" s="79">
        <v>42947</v>
      </c>
      <c r="E230" s="72">
        <v>207208.09558600001</v>
      </c>
      <c r="F230" s="80">
        <v>63.564799999999998</v>
      </c>
      <c r="G230" s="72">
        <v>528.37349862500002</v>
      </c>
      <c r="H230" s="73">
        <v>2.0000000000000001E-4</v>
      </c>
      <c r="I230" s="73">
        <f t="shared" si="4"/>
        <v>6.9783325278008936E-3</v>
      </c>
      <c r="J230" s="73">
        <f>G230/'סכום נכסי הקרן'!$C$41</f>
        <v>5.7015451449146605E-4</v>
      </c>
    </row>
    <row r="231" spans="1:10">
      <c r="A231" s="69" t="s">
        <v>2180</v>
      </c>
      <c r="B231" s="54">
        <v>621710</v>
      </c>
      <c r="C231" s="70" t="s">
        <v>134</v>
      </c>
      <c r="D231" s="79">
        <v>42549</v>
      </c>
      <c r="E231" s="72">
        <v>24255.71</v>
      </c>
      <c r="F231" s="80">
        <v>100</v>
      </c>
      <c r="G231" s="72">
        <v>87.975449999999995</v>
      </c>
      <c r="H231" s="73">
        <v>0</v>
      </c>
      <c r="I231" s="73">
        <f t="shared" si="4"/>
        <v>1.1619090396860288E-3</v>
      </c>
      <c r="J231" s="73">
        <f>G231/'סכום נכסי הקרן'!$C$41</f>
        <v>9.4932088972005346E-5</v>
      </c>
    </row>
    <row r="232" spans="1:10">
      <c r="A232" s="69" t="s">
        <v>2181</v>
      </c>
      <c r="B232" s="54">
        <v>6647</v>
      </c>
      <c r="C232" s="70" t="s">
        <v>134</v>
      </c>
      <c r="D232" s="79">
        <v>43454</v>
      </c>
      <c r="E232" s="72">
        <v>143221.25</v>
      </c>
      <c r="F232" s="80">
        <v>119.0748</v>
      </c>
      <c r="G232" s="72">
        <v>618.55009999999993</v>
      </c>
      <c r="H232" s="73">
        <v>0</v>
      </c>
      <c r="I232" s="73">
        <f t="shared" si="3"/>
        <v>8.1693126058314802E-3</v>
      </c>
      <c r="J232" s="73">
        <f>G232/'סכום נכסי הקרן'!$C$41</f>
        <v>6.6746181038963479E-4</v>
      </c>
    </row>
    <row r="233" spans="1:10">
      <c r="A233" s="69" t="s">
        <v>2182</v>
      </c>
      <c r="B233" s="54">
        <v>8000</v>
      </c>
      <c r="C233" s="70" t="s">
        <v>134</v>
      </c>
      <c r="D233" s="79">
        <v>44228</v>
      </c>
      <c r="E233" s="72">
        <v>123911.49</v>
      </c>
      <c r="F233" s="80">
        <v>102.9421</v>
      </c>
      <c r="G233" s="72">
        <v>462.64956999999998</v>
      </c>
      <c r="H233" s="73">
        <v>0</v>
      </c>
      <c r="I233" s="73">
        <f t="shared" si="3"/>
        <v>6.1103036993826595E-3</v>
      </c>
      <c r="J233" s="73">
        <f>G233/'סכום נכסי הקרן'!$C$41</f>
        <v>4.9923348095519849E-4</v>
      </c>
    </row>
    <row r="234" spans="1:10">
      <c r="A234" s="69" t="s">
        <v>2183</v>
      </c>
      <c r="B234" s="54">
        <v>9618</v>
      </c>
      <c r="C234" s="70" t="s">
        <v>138</v>
      </c>
      <c r="D234" s="79">
        <v>45020</v>
      </c>
      <c r="E234" s="72">
        <v>363524.44623499998</v>
      </c>
      <c r="F234" s="80">
        <v>102.72450000000001</v>
      </c>
      <c r="G234" s="72">
        <v>924.34798622099993</v>
      </c>
      <c r="H234" s="73">
        <v>5.9999999999999995E-4</v>
      </c>
      <c r="I234" s="73">
        <f t="shared" si="3"/>
        <v>1.2208045324073439E-2</v>
      </c>
      <c r="J234" s="73">
        <f>G234/'סכום נכסי הקרן'!$C$41</f>
        <v>9.9744059585970797E-4</v>
      </c>
    </row>
    <row r="235" spans="1:10">
      <c r="A235" s="69" t="s">
        <v>2184</v>
      </c>
      <c r="B235" s="54">
        <v>8312</v>
      </c>
      <c r="C235" s="70" t="s">
        <v>136</v>
      </c>
      <c r="D235" s="79">
        <v>44377</v>
      </c>
      <c r="E235" s="72">
        <v>274603.403712</v>
      </c>
      <c r="F235" s="80">
        <v>91.874099999999999</v>
      </c>
      <c r="G235" s="72">
        <v>1012.084179885</v>
      </c>
      <c r="H235" s="73">
        <v>1E-4</v>
      </c>
      <c r="I235" s="73">
        <f t="shared" si="3"/>
        <v>1.3366794458358582E-2</v>
      </c>
      <c r="J235" s="73">
        <f>G235/'סכום נכסי הקרן'!$C$41</f>
        <v>1.0921145093546198E-3</v>
      </c>
    </row>
    <row r="236" spans="1:10">
      <c r="A236" s="69" t="s">
        <v>2185</v>
      </c>
      <c r="B236" s="54">
        <v>7049</v>
      </c>
      <c r="C236" s="70" t="s">
        <v>136</v>
      </c>
      <c r="D236" s="79">
        <v>43922</v>
      </c>
      <c r="E236" s="72">
        <v>50352.22</v>
      </c>
      <c r="F236" s="80">
        <v>147.3708</v>
      </c>
      <c r="G236" s="72">
        <v>297.67865</v>
      </c>
      <c r="H236" s="73">
        <v>1E-4</v>
      </c>
      <c r="I236" s="73">
        <f t="shared" si="3"/>
        <v>3.9315003714846981E-3</v>
      </c>
      <c r="J236" s="73">
        <f>G236/'סכום נכסי הקרן'!$C$41</f>
        <v>3.2121752246639762E-4</v>
      </c>
    </row>
    <row r="237" spans="1:10">
      <c r="A237" s="69" t="s">
        <v>2186</v>
      </c>
      <c r="B237" s="54">
        <v>608318</v>
      </c>
      <c r="C237" s="70" t="s">
        <v>134</v>
      </c>
      <c r="D237" s="79">
        <v>42555</v>
      </c>
      <c r="E237" s="72">
        <v>3124.16</v>
      </c>
      <c r="F237" s="80">
        <v>100</v>
      </c>
      <c r="G237" s="72">
        <v>11.331340000000001</v>
      </c>
      <c r="H237" s="73">
        <v>0</v>
      </c>
      <c r="I237" s="73">
        <f t="shared" si="3"/>
        <v>1.4965523197387325E-4</v>
      </c>
      <c r="J237" s="73">
        <f>G237/'סכום נכסי הקרן'!$C$41</f>
        <v>1.2227363168384398E-5</v>
      </c>
    </row>
    <row r="238" spans="1:10">
      <c r="A238" s="69" t="s">
        <v>2187</v>
      </c>
      <c r="B238" s="54">
        <v>8322</v>
      </c>
      <c r="C238" s="70" t="s">
        <v>134</v>
      </c>
      <c r="D238" s="79">
        <v>44197</v>
      </c>
      <c r="E238" s="72">
        <v>170742.39999999999</v>
      </c>
      <c r="F238" s="80">
        <v>97.112700000000004</v>
      </c>
      <c r="G238" s="72">
        <v>601.40211999999997</v>
      </c>
      <c r="H238" s="73">
        <v>8.0000000000000004E-4</v>
      </c>
      <c r="I238" s="73">
        <f t="shared" si="3"/>
        <v>7.9428358674419035E-3</v>
      </c>
      <c r="J238" s="73">
        <f>G238/'סכום נכסי הקרן'!$C$41</f>
        <v>6.4895785771817743E-4</v>
      </c>
    </row>
    <row r="239" spans="1:10">
      <c r="A239" s="69" t="s">
        <v>2188</v>
      </c>
      <c r="B239" s="54">
        <v>9273</v>
      </c>
      <c r="C239" s="70" t="s">
        <v>134</v>
      </c>
      <c r="D239" s="79">
        <v>44852</v>
      </c>
      <c r="E239" s="72">
        <v>28935.23</v>
      </c>
      <c r="F239" s="80">
        <v>79.889200000000002</v>
      </c>
      <c r="G239" s="72">
        <v>83.842169999999996</v>
      </c>
      <c r="H239" s="73">
        <v>8.9999999999999998E-4</v>
      </c>
      <c r="I239" s="73">
        <f t="shared" si="3"/>
        <v>1.1073199992713055E-3</v>
      </c>
      <c r="J239" s="73">
        <f>G239/'סכום נכסי הקרן'!$C$41</f>
        <v>9.0471970783280987E-5</v>
      </c>
    </row>
    <row r="240" spans="1:10">
      <c r="A240" s="69" t="s">
        <v>2189</v>
      </c>
      <c r="B240" s="54">
        <v>7005</v>
      </c>
      <c r="C240" s="70" t="s">
        <v>134</v>
      </c>
      <c r="D240" s="79">
        <v>43621</v>
      </c>
      <c r="E240" s="72">
        <v>47755.94</v>
      </c>
      <c r="F240" s="80">
        <v>94.783000000000001</v>
      </c>
      <c r="G240" s="72">
        <v>164.17436999999998</v>
      </c>
      <c r="H240" s="73">
        <v>0</v>
      </c>
      <c r="I240" s="73">
        <f t="shared" si="3"/>
        <v>2.1682831356674933E-3</v>
      </c>
      <c r="J240" s="73">
        <f>G240/'סכום נכסי הקרן'!$C$41</f>
        <v>1.7715642147625189E-4</v>
      </c>
    </row>
    <row r="241" spans="1:10">
      <c r="A241" s="69" t="s">
        <v>2190</v>
      </c>
      <c r="B241" s="54">
        <v>608320</v>
      </c>
      <c r="C241" s="70" t="s">
        <v>134</v>
      </c>
      <c r="D241" s="79">
        <v>42555</v>
      </c>
      <c r="E241" s="72">
        <v>5737.12</v>
      </c>
      <c r="F241" s="80">
        <v>100</v>
      </c>
      <c r="G241" s="72">
        <v>20.808529999999998</v>
      </c>
      <c r="H241" s="73">
        <v>0</v>
      </c>
      <c r="I241" s="73">
        <f t="shared" si="3"/>
        <v>2.7482234088689427E-4</v>
      </c>
      <c r="J241" s="73">
        <f>G241/'סכום נכסי הקרן'!$C$41</f>
        <v>2.2453959841485803E-5</v>
      </c>
    </row>
    <row r="242" spans="1:10">
      <c r="A242" s="69" t="s">
        <v>2191</v>
      </c>
      <c r="B242" s="54">
        <v>8273</v>
      </c>
      <c r="C242" s="70" t="s">
        <v>134</v>
      </c>
      <c r="D242" s="79">
        <v>43922</v>
      </c>
      <c r="E242" s="72">
        <v>349522.84</v>
      </c>
      <c r="F242" s="80">
        <v>66.516999999999996</v>
      </c>
      <c r="G242" s="72">
        <v>843.24887999999999</v>
      </c>
      <c r="H242" s="73">
        <v>1E-4</v>
      </c>
      <c r="I242" s="73">
        <f t="shared" si="3"/>
        <v>1.1136953506655771E-2</v>
      </c>
      <c r="J242" s="73">
        <f>G242/'סכום נכסי הקרן'!$C$41</f>
        <v>9.0992859600836208E-4</v>
      </c>
    </row>
    <row r="243" spans="1:10">
      <c r="A243" s="69" t="s">
        <v>2192</v>
      </c>
      <c r="B243" s="54">
        <v>8321</v>
      </c>
      <c r="C243" s="70" t="s">
        <v>134</v>
      </c>
      <c r="D243" s="79">
        <v>44217</v>
      </c>
      <c r="E243" s="72">
        <v>187086.45</v>
      </c>
      <c r="F243" s="80">
        <v>97.382300000000001</v>
      </c>
      <c r="G243" s="72">
        <v>660.79982999999993</v>
      </c>
      <c r="H243" s="73">
        <v>6.9999999999999999E-4</v>
      </c>
      <c r="I243" s="73">
        <f t="shared" si="3"/>
        <v>8.7273130845024506E-3</v>
      </c>
      <c r="J243" s="73">
        <f>G243/'סכום נכסי הקרן'!$C$41</f>
        <v>7.1305242831092084E-4</v>
      </c>
    </row>
    <row r="244" spans="1:10">
      <c r="A244" s="69" t="s">
        <v>2193</v>
      </c>
      <c r="B244" s="54">
        <v>8509</v>
      </c>
      <c r="C244" s="70" t="s">
        <v>134</v>
      </c>
      <c r="D244" s="79">
        <v>44531</v>
      </c>
      <c r="E244" s="72">
        <v>309232.84999999998</v>
      </c>
      <c r="F244" s="80">
        <v>74.026899999999998</v>
      </c>
      <c r="G244" s="72">
        <v>830.27648999999997</v>
      </c>
      <c r="H244" s="73">
        <v>1E-4</v>
      </c>
      <c r="I244" s="73">
        <f t="shared" si="3"/>
        <v>1.096562460515731E-2</v>
      </c>
      <c r="J244" s="73">
        <f>G244/'סכום נכסי הקרן'!$C$41</f>
        <v>8.9593041717938703E-4</v>
      </c>
    </row>
    <row r="245" spans="1:10">
      <c r="A245" s="69" t="s">
        <v>2194</v>
      </c>
      <c r="B245" s="54">
        <v>9409</v>
      </c>
      <c r="C245" s="70" t="s">
        <v>134</v>
      </c>
      <c r="D245" s="79">
        <v>44931</v>
      </c>
      <c r="E245" s="72">
        <v>63505.88</v>
      </c>
      <c r="F245" s="80">
        <v>89.941900000000004</v>
      </c>
      <c r="G245" s="72">
        <v>207.16844</v>
      </c>
      <c r="H245" s="73">
        <v>2.0000000000000001E-4</v>
      </c>
      <c r="I245" s="73">
        <f t="shared" si="3"/>
        <v>2.7361142588489483E-3</v>
      </c>
      <c r="J245" s="73">
        <f>G245/'סכום נכסי הקרן'!$C$41</f>
        <v>2.2355023791604991E-4</v>
      </c>
    </row>
    <row r="246" spans="1:10">
      <c r="A246" s="69" t="s">
        <v>2195</v>
      </c>
      <c r="B246" s="54">
        <v>608321</v>
      </c>
      <c r="C246" s="70" t="s">
        <v>134</v>
      </c>
      <c r="D246" s="79">
        <v>42555</v>
      </c>
      <c r="E246" s="72">
        <v>5730.96</v>
      </c>
      <c r="F246" s="80">
        <v>100</v>
      </c>
      <c r="G246" s="72">
        <v>20.786189999999998</v>
      </c>
      <c r="H246" s="73">
        <v>0</v>
      </c>
      <c r="I246" s="73">
        <f t="shared" si="3"/>
        <v>2.7452729212105575E-4</v>
      </c>
      <c r="J246" s="73">
        <f>G246/'סכום נכסי הקרן'!$C$41</f>
        <v>2.2429853310997645E-5</v>
      </c>
    </row>
    <row r="247" spans="1:10">
      <c r="A247" s="69" t="s">
        <v>2196</v>
      </c>
      <c r="B247" s="54">
        <v>6658</v>
      </c>
      <c r="C247" s="70" t="s">
        <v>134</v>
      </c>
      <c r="D247" s="79">
        <v>43356</v>
      </c>
      <c r="E247" s="72">
        <v>240573.895429</v>
      </c>
      <c r="F247" s="80">
        <v>51.2164</v>
      </c>
      <c r="G247" s="72">
        <v>446.89459755799999</v>
      </c>
      <c r="H247" s="73">
        <v>2.0000000000000001E-4</v>
      </c>
      <c r="I247" s="73">
        <f t="shared" si="3"/>
        <v>5.9022246852899318E-3</v>
      </c>
      <c r="J247" s="73">
        <f>G247/'סכום נכסי הקרן'!$C$41</f>
        <v>4.8223268760187732E-4</v>
      </c>
    </row>
    <row r="248" spans="1:10">
      <c r="A248" s="119" t="s">
        <v>3357</v>
      </c>
      <c r="B248" s="120" t="s">
        <v>3357</v>
      </c>
      <c r="C248" s="120" t="s">
        <v>3357</v>
      </c>
      <c r="D248" s="120" t="s">
        <v>3357</v>
      </c>
      <c r="E248" s="120" t="s">
        <v>3357</v>
      </c>
      <c r="F248" s="120" t="s">
        <v>3357</v>
      </c>
      <c r="G248" s="120" t="s">
        <v>3357</v>
      </c>
      <c r="H248" s="120" t="s">
        <v>3357</v>
      </c>
      <c r="I248" s="120" t="s">
        <v>3357</v>
      </c>
      <c r="J248" s="120" t="s">
        <v>3357</v>
      </c>
    </row>
    <row r="249" spans="1:10">
      <c r="A249" s="119" t="s">
        <v>3357</v>
      </c>
      <c r="B249" s="120" t="s">
        <v>3357</v>
      </c>
      <c r="C249" s="120" t="s">
        <v>3357</v>
      </c>
      <c r="D249" s="120" t="s">
        <v>3357</v>
      </c>
      <c r="E249" s="120" t="s">
        <v>3357</v>
      </c>
      <c r="F249" s="120" t="s">
        <v>3357</v>
      </c>
      <c r="G249" s="120" t="s">
        <v>3357</v>
      </c>
      <c r="H249" s="120" t="s">
        <v>3357</v>
      </c>
      <c r="I249" s="120" t="s">
        <v>3357</v>
      </c>
      <c r="J249" s="120" t="s">
        <v>3357</v>
      </c>
    </row>
    <row r="250" spans="1:10">
      <c r="A250" s="119" t="s">
        <v>3357</v>
      </c>
      <c r="B250" s="120" t="s">
        <v>3357</v>
      </c>
      <c r="C250" s="120" t="s">
        <v>3357</v>
      </c>
      <c r="D250" s="120" t="s">
        <v>3357</v>
      </c>
      <c r="E250" s="120" t="s">
        <v>3357</v>
      </c>
      <c r="F250" s="120" t="s">
        <v>3357</v>
      </c>
      <c r="G250" s="120" t="s">
        <v>3357</v>
      </c>
      <c r="H250" s="120" t="s">
        <v>3357</v>
      </c>
      <c r="I250" s="120" t="s">
        <v>3357</v>
      </c>
      <c r="J250" s="120" t="s">
        <v>3357</v>
      </c>
    </row>
    <row r="251" spans="1:10">
      <c r="A251" s="86" t="s">
        <v>115</v>
      </c>
      <c r="B251" s="120" t="s">
        <v>3357</v>
      </c>
      <c r="C251" s="120" t="s">
        <v>3357</v>
      </c>
      <c r="D251" s="120" t="s">
        <v>3357</v>
      </c>
      <c r="E251" s="120" t="s">
        <v>3357</v>
      </c>
      <c r="F251" s="120" t="s">
        <v>3357</v>
      </c>
      <c r="G251" s="120" t="s">
        <v>3357</v>
      </c>
      <c r="H251" s="120" t="s">
        <v>3357</v>
      </c>
      <c r="I251" s="120" t="s">
        <v>3357</v>
      </c>
      <c r="J251" s="120" t="s">
        <v>3357</v>
      </c>
    </row>
    <row r="252" spans="1:10">
      <c r="A252" s="86" t="s">
        <v>196</v>
      </c>
      <c r="B252" s="120" t="s">
        <v>3357</v>
      </c>
      <c r="C252" s="120" t="s">
        <v>3357</v>
      </c>
      <c r="D252" s="120" t="s">
        <v>3357</v>
      </c>
      <c r="E252" s="120" t="s">
        <v>3357</v>
      </c>
      <c r="F252" s="120" t="s">
        <v>3357</v>
      </c>
      <c r="G252" s="120" t="s">
        <v>3357</v>
      </c>
      <c r="H252" s="120" t="s">
        <v>3357</v>
      </c>
      <c r="I252" s="120" t="s">
        <v>3357</v>
      </c>
      <c r="J252" s="120" t="s">
        <v>3357</v>
      </c>
    </row>
    <row r="253" spans="1:10">
      <c r="A253" s="86" t="s">
        <v>204</v>
      </c>
      <c r="B253" s="120" t="s">
        <v>3357</v>
      </c>
      <c r="C253" s="120" t="s">
        <v>3357</v>
      </c>
      <c r="D253" s="120" t="s">
        <v>3357</v>
      </c>
      <c r="E253" s="120" t="s">
        <v>3357</v>
      </c>
      <c r="F253" s="120" t="s">
        <v>3357</v>
      </c>
      <c r="G253" s="120" t="s">
        <v>3357</v>
      </c>
      <c r="H253" s="120" t="s">
        <v>3357</v>
      </c>
      <c r="I253" s="120" t="s">
        <v>3357</v>
      </c>
      <c r="J253" s="120" t="s">
        <v>3357</v>
      </c>
    </row>
    <row r="254" spans="1:10" hidden="1">
      <c r="B254" s="1"/>
    </row>
    <row r="255" spans="1:10" hidden="1">
      <c r="B255" s="1"/>
    </row>
    <row r="256" spans="1:10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10000" spans="52:52" hidden="1">
      <c r="AZ10000"/>
    </row>
  </sheetData>
  <sheetProtection sheet="1" objects="1" scenarios="1"/>
  <mergeCells count="1">
    <mergeCell ref="A5:J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1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4.42578125" style="2" bestFit="1" customWidth="1"/>
    <col min="2" max="2" width="31.28515625" style="2" customWidth="1"/>
    <col min="3" max="3" width="14.42578125" style="2" bestFit="1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148</v>
      </c>
      <c r="B1" s="36" t="s" vm="1">
        <v>221</v>
      </c>
    </row>
    <row r="2" spans="1:11">
      <c r="A2" s="36" t="s">
        <v>147</v>
      </c>
      <c r="B2" s="36" t="s">
        <v>222</v>
      </c>
    </row>
    <row r="3" spans="1:11">
      <c r="A3" s="36" t="s">
        <v>149</v>
      </c>
      <c r="B3" s="36" t="s">
        <v>223</v>
      </c>
    </row>
    <row r="4" spans="1:11">
      <c r="A4" s="36" t="s">
        <v>150</v>
      </c>
      <c r="B4" s="36">
        <v>9453</v>
      </c>
    </row>
    <row r="5" spans="1:11" ht="18.75">
      <c r="A5" s="145" t="s">
        <v>102</v>
      </c>
      <c r="B5" s="146"/>
      <c r="C5" s="146"/>
      <c r="D5" s="146"/>
      <c r="E5" s="146"/>
      <c r="F5" s="146"/>
      <c r="G5" s="146"/>
      <c r="H5" s="146"/>
      <c r="I5" s="146"/>
      <c r="J5" s="146"/>
      <c r="K5" s="147"/>
    </row>
    <row r="6" spans="1:11" s="3" customFormat="1">
      <c r="A6" s="37" t="s">
        <v>119</v>
      </c>
      <c r="B6" s="38" t="s">
        <v>48</v>
      </c>
      <c r="C6" s="38" t="s">
        <v>70</v>
      </c>
      <c r="D6" s="38" t="s">
        <v>106</v>
      </c>
      <c r="E6" s="38" t="s">
        <v>107</v>
      </c>
      <c r="F6" s="38" t="s">
        <v>198</v>
      </c>
      <c r="G6" s="38" t="s">
        <v>197</v>
      </c>
      <c r="H6" s="38" t="s">
        <v>114</v>
      </c>
      <c r="I6" s="38" t="s">
        <v>63</v>
      </c>
      <c r="J6" s="38" t="s">
        <v>151</v>
      </c>
      <c r="K6" s="40" t="s">
        <v>153</v>
      </c>
    </row>
    <row r="7" spans="1:11" s="3" customFormat="1">
      <c r="A7" s="112" t="s">
        <v>3357</v>
      </c>
      <c r="B7" s="113" t="s">
        <v>3357</v>
      </c>
      <c r="C7" s="113" t="s">
        <v>3357</v>
      </c>
      <c r="D7" s="113" t="s">
        <v>3357</v>
      </c>
      <c r="E7" s="12" t="s">
        <v>21</v>
      </c>
      <c r="F7" s="12" t="s">
        <v>205</v>
      </c>
      <c r="G7" s="113" t="s">
        <v>3357</v>
      </c>
      <c r="H7" s="12" t="s">
        <v>201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4" t="s">
        <v>3357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4" t="s">
        <v>52</v>
      </c>
      <c r="B9" s="117" t="s">
        <v>3357</v>
      </c>
      <c r="C9" s="117" t="s">
        <v>3357</v>
      </c>
      <c r="D9" s="117" t="s">
        <v>3357</v>
      </c>
      <c r="E9" s="117" t="s">
        <v>3357</v>
      </c>
      <c r="F9" s="117" t="s">
        <v>3357</v>
      </c>
      <c r="G9" s="117" t="s">
        <v>3357</v>
      </c>
      <c r="H9" s="72">
        <v>30.512830000000001</v>
      </c>
      <c r="I9" s="117" t="s">
        <v>3357</v>
      </c>
      <c r="J9" s="73">
        <f>IFERROR(H9/$H$9,0)</f>
        <v>1</v>
      </c>
      <c r="K9" s="73">
        <f>H9/'סכום נכסי הקרן'!$C$41</f>
        <v>3.29256251868865E-5</v>
      </c>
    </row>
    <row r="10" spans="1:11">
      <c r="A10" s="88" t="s">
        <v>2197</v>
      </c>
      <c r="B10" s="117" t="s">
        <v>3357</v>
      </c>
      <c r="C10" s="117" t="s">
        <v>3357</v>
      </c>
      <c r="D10" s="117" t="s">
        <v>3357</v>
      </c>
      <c r="E10" s="117" t="s">
        <v>3357</v>
      </c>
      <c r="F10" s="117" t="s">
        <v>3357</v>
      </c>
      <c r="G10" s="117" t="s">
        <v>3357</v>
      </c>
      <c r="H10" s="80">
        <v>0</v>
      </c>
      <c r="I10" s="117" t="s">
        <v>3357</v>
      </c>
      <c r="J10" s="73">
        <f t="shared" ref="J10:J15" si="0">IFERROR(H10/$H$9,0)</f>
        <v>0</v>
      </c>
      <c r="K10" s="73">
        <f>H10/'סכום נכסי הקרן'!$C$41</f>
        <v>0</v>
      </c>
    </row>
    <row r="11" spans="1:11">
      <c r="A11" s="74" t="s">
        <v>2198</v>
      </c>
      <c r="B11" s="54">
        <v>8944</v>
      </c>
      <c r="C11" s="70" t="s">
        <v>589</v>
      </c>
      <c r="D11" s="70" t="s">
        <v>135</v>
      </c>
      <c r="E11" s="79">
        <v>44607</v>
      </c>
      <c r="F11" s="72">
        <v>5745.7910999999995</v>
      </c>
      <c r="G11" s="80">
        <v>0</v>
      </c>
      <c r="H11" s="80">
        <v>0</v>
      </c>
      <c r="I11" s="73">
        <v>3.4494050919644768E-5</v>
      </c>
      <c r="J11" s="73">
        <f t="shared" si="0"/>
        <v>0</v>
      </c>
      <c r="K11" s="73">
        <f>H11/'סכום נכסי הקרן'!$C$41</f>
        <v>0</v>
      </c>
    </row>
    <row r="12" spans="1:11">
      <c r="A12" s="74" t="s">
        <v>2199</v>
      </c>
      <c r="B12" s="54">
        <v>8731</v>
      </c>
      <c r="C12" s="70" t="s">
        <v>158</v>
      </c>
      <c r="D12" s="70" t="s">
        <v>135</v>
      </c>
      <c r="E12" s="79">
        <v>44537</v>
      </c>
      <c r="F12" s="72">
        <v>1223.29746</v>
      </c>
      <c r="G12" s="80">
        <v>0</v>
      </c>
      <c r="H12" s="80">
        <v>0</v>
      </c>
      <c r="I12" s="73">
        <v>1.8695289229699911E-4</v>
      </c>
      <c r="J12" s="73">
        <f t="shared" si="0"/>
        <v>0</v>
      </c>
      <c r="K12" s="73">
        <f>H12/'סכום נכסי הקרן'!$C$41</f>
        <v>0</v>
      </c>
    </row>
    <row r="13" spans="1:11">
      <c r="A13" s="88" t="s">
        <v>191</v>
      </c>
      <c r="B13" s="117" t="s">
        <v>3357</v>
      </c>
      <c r="C13" s="117" t="s">
        <v>3357</v>
      </c>
      <c r="D13" s="117" t="s">
        <v>3357</v>
      </c>
      <c r="E13" s="117" t="s">
        <v>3357</v>
      </c>
      <c r="F13" s="117" t="s">
        <v>3357</v>
      </c>
      <c r="G13" s="117" t="s">
        <v>3357</v>
      </c>
      <c r="H13" s="72">
        <v>30.512830000000001</v>
      </c>
      <c r="I13" s="117" t="s">
        <v>3357</v>
      </c>
      <c r="J13" s="73">
        <f t="shared" si="0"/>
        <v>1</v>
      </c>
      <c r="K13" s="73">
        <f>H13/'סכום נכסי הקרן'!$C$41</f>
        <v>3.29256251868865E-5</v>
      </c>
    </row>
    <row r="14" spans="1:11">
      <c r="A14" s="74" t="s">
        <v>2200</v>
      </c>
      <c r="B14" s="54">
        <v>9122</v>
      </c>
      <c r="C14" s="70" t="s">
        <v>1305</v>
      </c>
      <c r="D14" s="70" t="s">
        <v>134</v>
      </c>
      <c r="E14" s="79">
        <v>43375</v>
      </c>
      <c r="F14" s="72">
        <v>645.09</v>
      </c>
      <c r="G14" s="80">
        <v>0</v>
      </c>
      <c r="H14" s="80">
        <v>0</v>
      </c>
      <c r="I14" s="73">
        <v>7.7550218542091475E-5</v>
      </c>
      <c r="J14" s="73">
        <f t="shared" si="0"/>
        <v>0</v>
      </c>
      <c r="K14" s="73">
        <f>H14/'סכום נכסי הקרן'!$C$41</f>
        <v>0</v>
      </c>
    </row>
    <row r="15" spans="1:11">
      <c r="A15" s="74" t="s">
        <v>2201</v>
      </c>
      <c r="B15" s="54">
        <v>9919</v>
      </c>
      <c r="C15" s="70" t="s">
        <v>850</v>
      </c>
      <c r="D15" s="70" t="s">
        <v>134</v>
      </c>
      <c r="E15" s="79">
        <v>45291</v>
      </c>
      <c r="F15" s="72">
        <v>214.82</v>
      </c>
      <c r="G15" s="80">
        <v>3916.1597000000002</v>
      </c>
      <c r="H15" s="72">
        <v>30.512830000000001</v>
      </c>
      <c r="I15" s="73">
        <v>0</v>
      </c>
      <c r="J15" s="73">
        <f t="shared" si="0"/>
        <v>1</v>
      </c>
      <c r="K15" s="73">
        <f>H15/'סכום נכסי הקרן'!$C$41</f>
        <v>3.29256251868865E-5</v>
      </c>
    </row>
    <row r="16" spans="1:11" hidden="1">
      <c r="A16" s="54"/>
      <c r="B16" s="54"/>
      <c r="C16" s="54"/>
      <c r="D16" s="54"/>
      <c r="E16" s="54"/>
      <c r="F16" s="72"/>
      <c r="G16" s="80"/>
      <c r="H16" s="54"/>
      <c r="I16" s="54"/>
      <c r="J16" s="73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C15:C36 C1:C13 D1:XFD36 B5:B1048576 A1:A1048576 C37:AY1048576 BA37:XFD1048576 AZ37:AZ9999 AZ10001:AZ1048576" xr:uid="{00000000-0002-0000-11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" style="2" bestFit="1" customWidth="1"/>
    <col min="2" max="2" width="43.85546875" style="2" customWidth="1"/>
    <col min="3" max="3" width="11.85546875" style="2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148</v>
      </c>
      <c r="B1" s="36" t="s" vm="1">
        <v>221</v>
      </c>
    </row>
    <row r="2" spans="1:11">
      <c r="A2" s="36" t="s">
        <v>147</v>
      </c>
      <c r="B2" s="36" t="s">
        <v>222</v>
      </c>
    </row>
    <row r="3" spans="1:11">
      <c r="A3" s="36" t="s">
        <v>149</v>
      </c>
      <c r="B3" s="36" t="s">
        <v>223</v>
      </c>
    </row>
    <row r="4" spans="1:11">
      <c r="A4" s="36" t="s">
        <v>150</v>
      </c>
      <c r="B4" s="36">
        <v>9453</v>
      </c>
    </row>
    <row r="5" spans="1:11" ht="18.75">
      <c r="A5" s="145" t="s">
        <v>103</v>
      </c>
      <c r="B5" s="146"/>
      <c r="C5" s="146"/>
      <c r="D5" s="146"/>
      <c r="E5" s="146"/>
      <c r="F5" s="146"/>
      <c r="G5" s="146"/>
      <c r="H5" s="146"/>
      <c r="I5" s="146"/>
      <c r="J5" s="146"/>
      <c r="K5" s="147"/>
    </row>
    <row r="6" spans="1:11" s="3" customFormat="1">
      <c r="A6" s="37" t="s">
        <v>119</v>
      </c>
      <c r="B6" s="38" t="s">
        <v>48</v>
      </c>
      <c r="C6" s="38" t="s">
        <v>70</v>
      </c>
      <c r="D6" s="38" t="s">
        <v>106</v>
      </c>
      <c r="E6" s="38" t="s">
        <v>107</v>
      </c>
      <c r="F6" s="38" t="s">
        <v>198</v>
      </c>
      <c r="G6" s="38" t="s">
        <v>197</v>
      </c>
      <c r="H6" s="38" t="s">
        <v>114</v>
      </c>
      <c r="I6" s="38" t="s">
        <v>63</v>
      </c>
      <c r="J6" s="38" t="s">
        <v>151</v>
      </c>
      <c r="K6" s="40" t="s">
        <v>153</v>
      </c>
    </row>
    <row r="7" spans="1:11" s="3" customFormat="1">
      <c r="A7" s="112" t="s">
        <v>3357</v>
      </c>
      <c r="B7" s="113" t="s">
        <v>3357</v>
      </c>
      <c r="C7" s="113" t="s">
        <v>3357</v>
      </c>
      <c r="D7" s="113" t="s">
        <v>3357</v>
      </c>
      <c r="E7" s="12" t="s">
        <v>21</v>
      </c>
      <c r="F7" s="12" t="s">
        <v>205</v>
      </c>
      <c r="G7" s="113" t="s">
        <v>3357</v>
      </c>
      <c r="H7" s="12" t="s">
        <v>201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4" t="s">
        <v>3357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4" t="s">
        <v>54</v>
      </c>
      <c r="B9" s="117" t="s">
        <v>3357</v>
      </c>
      <c r="C9" s="117" t="s">
        <v>3357</v>
      </c>
      <c r="D9" s="117" t="s">
        <v>3357</v>
      </c>
      <c r="E9" s="117" t="s">
        <v>3357</v>
      </c>
      <c r="F9" s="117" t="s">
        <v>3357</v>
      </c>
      <c r="G9" s="117" t="s">
        <v>3357</v>
      </c>
      <c r="H9" s="72">
        <v>4.9370198019999991</v>
      </c>
      <c r="I9" s="117" t="s">
        <v>3357</v>
      </c>
      <c r="J9" s="73">
        <f>IFERROR(H9/$H$9,0)</f>
        <v>1</v>
      </c>
      <c r="K9" s="73">
        <f>H9/'סכום נכסי הקרן'!$C$41</f>
        <v>5.3274135352534844E-6</v>
      </c>
    </row>
    <row r="10" spans="1:11">
      <c r="A10" s="88" t="s">
        <v>193</v>
      </c>
      <c r="B10" s="117" t="s">
        <v>3357</v>
      </c>
      <c r="C10" s="117" t="s">
        <v>3357</v>
      </c>
      <c r="D10" s="117" t="s">
        <v>3357</v>
      </c>
      <c r="E10" s="117" t="s">
        <v>3357</v>
      </c>
      <c r="F10" s="117" t="s">
        <v>3357</v>
      </c>
      <c r="G10" s="117" t="s">
        <v>3357</v>
      </c>
      <c r="H10" s="72">
        <v>4.9370198019999991</v>
      </c>
      <c r="I10" s="117" t="s">
        <v>3357</v>
      </c>
      <c r="J10" s="73">
        <f t="shared" ref="J10:J13" si="0">IFERROR(H10/$H$9,0)</f>
        <v>1</v>
      </c>
      <c r="K10" s="73">
        <f>H10/'סכום נכסי הקרן'!$C$41</f>
        <v>5.3274135352534844E-6</v>
      </c>
    </row>
    <row r="11" spans="1:11">
      <c r="A11" s="74" t="s">
        <v>2202</v>
      </c>
      <c r="B11" s="117" t="s">
        <v>3357</v>
      </c>
      <c r="C11" s="117" t="s">
        <v>3357</v>
      </c>
      <c r="D11" s="117" t="s">
        <v>3357</v>
      </c>
      <c r="E11" s="117" t="s">
        <v>3357</v>
      </c>
      <c r="F11" s="117" t="s">
        <v>3357</v>
      </c>
      <c r="G11" s="117" t="s">
        <v>3357</v>
      </c>
      <c r="H11" s="72">
        <v>4.9370198019999991</v>
      </c>
      <c r="I11" s="117" t="s">
        <v>3357</v>
      </c>
      <c r="J11" s="73">
        <f t="shared" si="0"/>
        <v>1</v>
      </c>
      <c r="K11" s="73">
        <f>H11/'סכום נכסי הקרן'!$C$41</f>
        <v>5.3274135352534844E-6</v>
      </c>
    </row>
    <row r="12" spans="1:11">
      <c r="A12" s="69" t="s">
        <v>2203</v>
      </c>
      <c r="B12" s="54" t="s">
        <v>2204</v>
      </c>
      <c r="C12" s="70" t="s">
        <v>1836</v>
      </c>
      <c r="D12" s="70" t="s">
        <v>134</v>
      </c>
      <c r="E12" s="79">
        <v>45274</v>
      </c>
      <c r="F12" s="72">
        <v>-1116972.8060399999</v>
      </c>
      <c r="G12" s="80">
        <v>1.1483000000000001</v>
      </c>
      <c r="H12" s="72">
        <v>-12.826198732</v>
      </c>
      <c r="I12" s="117" t="s">
        <v>3357</v>
      </c>
      <c r="J12" s="73">
        <f t="shared" si="0"/>
        <v>-2.597963801320804</v>
      </c>
      <c r="K12" s="73">
        <f>H12/'סכום נכסי הקרן'!$C$41</f>
        <v>-1.3840427519255045E-5</v>
      </c>
    </row>
    <row r="13" spans="1:11">
      <c r="A13" s="69" t="s">
        <v>2205</v>
      </c>
      <c r="B13" s="54" t="s">
        <v>2206</v>
      </c>
      <c r="C13" s="70" t="s">
        <v>1836</v>
      </c>
      <c r="D13" s="70" t="s">
        <v>134</v>
      </c>
      <c r="E13" s="79">
        <v>45274</v>
      </c>
      <c r="F13" s="72">
        <v>1116972.8060399999</v>
      </c>
      <c r="G13" s="80">
        <v>1.5903</v>
      </c>
      <c r="H13" s="72">
        <v>17.763218534</v>
      </c>
      <c r="I13" s="117" t="s">
        <v>3357</v>
      </c>
      <c r="J13" s="73">
        <f t="shared" si="0"/>
        <v>3.597963801320804</v>
      </c>
      <c r="K13" s="73">
        <f>H13/'סכום נכסי הקרן'!$C$41</f>
        <v>1.916784105450853E-5</v>
      </c>
    </row>
    <row r="14" spans="1:11" s="6" customFormat="1">
      <c r="A14" s="118" t="s">
        <v>3357</v>
      </c>
      <c r="B14" s="117" t="s">
        <v>3357</v>
      </c>
      <c r="C14" s="117" t="s">
        <v>3357</v>
      </c>
      <c r="D14" s="117" t="s">
        <v>3357</v>
      </c>
      <c r="E14" s="117" t="s">
        <v>3357</v>
      </c>
      <c r="F14" s="117" t="s">
        <v>3357</v>
      </c>
      <c r="G14" s="117" t="s">
        <v>3357</v>
      </c>
      <c r="H14" s="117" t="s">
        <v>3357</v>
      </c>
      <c r="I14" s="117" t="s">
        <v>3357</v>
      </c>
      <c r="J14" s="117" t="s">
        <v>3357</v>
      </c>
      <c r="K14" s="117" t="s">
        <v>3357</v>
      </c>
    </row>
    <row r="15" spans="1:11" s="6" customFormat="1">
      <c r="A15" s="117" t="s">
        <v>3357</v>
      </c>
      <c r="B15" s="117" t="s">
        <v>3357</v>
      </c>
      <c r="C15" s="117" t="s">
        <v>3357</v>
      </c>
      <c r="D15" s="117" t="s">
        <v>3357</v>
      </c>
      <c r="E15" s="117" t="s">
        <v>3357</v>
      </c>
      <c r="F15" s="117" t="s">
        <v>3357</v>
      </c>
      <c r="G15" s="117" t="s">
        <v>3357</v>
      </c>
      <c r="H15" s="117" t="s">
        <v>3357</v>
      </c>
      <c r="I15" s="117" t="s">
        <v>3357</v>
      </c>
      <c r="J15" s="117" t="s">
        <v>3357</v>
      </c>
      <c r="K15" s="117" t="s">
        <v>3357</v>
      </c>
    </row>
    <row r="16" spans="1:11" s="6" customFormat="1">
      <c r="A16" s="117" t="s">
        <v>3357</v>
      </c>
      <c r="B16" s="117" t="s">
        <v>3357</v>
      </c>
      <c r="C16" s="117" t="s">
        <v>3357</v>
      </c>
      <c r="D16" s="117" t="s">
        <v>3357</v>
      </c>
      <c r="E16" s="117" t="s">
        <v>3357</v>
      </c>
      <c r="F16" s="117" t="s">
        <v>3357</v>
      </c>
      <c r="G16" s="117" t="s">
        <v>3357</v>
      </c>
      <c r="H16" s="117" t="s">
        <v>3357</v>
      </c>
      <c r="I16" s="117" t="s">
        <v>3357</v>
      </c>
      <c r="J16" s="117" t="s">
        <v>3357</v>
      </c>
      <c r="K16" s="117" t="s">
        <v>3357</v>
      </c>
    </row>
    <row r="17" spans="1:11">
      <c r="A17" s="86" t="s">
        <v>213</v>
      </c>
      <c r="B17" s="117" t="s">
        <v>3357</v>
      </c>
      <c r="C17" s="117" t="s">
        <v>3357</v>
      </c>
      <c r="D17" s="117" t="s">
        <v>3357</v>
      </c>
      <c r="E17" s="117" t="s">
        <v>3357</v>
      </c>
      <c r="F17" s="117" t="s">
        <v>3357</v>
      </c>
      <c r="G17" s="117" t="s">
        <v>3357</v>
      </c>
      <c r="H17" s="117" t="s">
        <v>3357</v>
      </c>
      <c r="I17" s="117" t="s">
        <v>3357</v>
      </c>
      <c r="J17" s="117" t="s">
        <v>3357</v>
      </c>
      <c r="K17" s="117" t="s">
        <v>3357</v>
      </c>
    </row>
    <row r="18" spans="1:11">
      <c r="A18" s="86" t="s">
        <v>115</v>
      </c>
      <c r="B18" s="117" t="s">
        <v>3357</v>
      </c>
      <c r="C18" s="117" t="s">
        <v>3357</v>
      </c>
      <c r="D18" s="117" t="s">
        <v>3357</v>
      </c>
      <c r="E18" s="117" t="s">
        <v>3357</v>
      </c>
      <c r="F18" s="117" t="s">
        <v>3357</v>
      </c>
      <c r="G18" s="117" t="s">
        <v>3357</v>
      </c>
      <c r="H18" s="117" t="s">
        <v>3357</v>
      </c>
      <c r="I18" s="117" t="s">
        <v>3357</v>
      </c>
      <c r="J18" s="117" t="s">
        <v>3357</v>
      </c>
      <c r="K18" s="117" t="s">
        <v>3357</v>
      </c>
    </row>
    <row r="19" spans="1:11">
      <c r="A19" s="86" t="s">
        <v>196</v>
      </c>
      <c r="B19" s="117" t="s">
        <v>3357</v>
      </c>
      <c r="C19" s="117" t="s">
        <v>3357</v>
      </c>
      <c r="D19" s="117" t="s">
        <v>3357</v>
      </c>
      <c r="E19" s="117" t="s">
        <v>3357</v>
      </c>
      <c r="F19" s="117" t="s">
        <v>3357</v>
      </c>
      <c r="G19" s="117" t="s">
        <v>3357</v>
      </c>
      <c r="H19" s="117" t="s">
        <v>3357</v>
      </c>
      <c r="I19" s="117" t="s">
        <v>3357</v>
      </c>
      <c r="J19" s="117" t="s">
        <v>3357</v>
      </c>
      <c r="K19" s="117" t="s">
        <v>3357</v>
      </c>
    </row>
    <row r="20" spans="1:11">
      <c r="A20" s="86" t="s">
        <v>204</v>
      </c>
      <c r="B20" s="117" t="s">
        <v>3357</v>
      </c>
      <c r="C20" s="117" t="s">
        <v>3357</v>
      </c>
      <c r="D20" s="117" t="s">
        <v>3357</v>
      </c>
      <c r="E20" s="117" t="s">
        <v>3357</v>
      </c>
      <c r="F20" s="117" t="s">
        <v>3357</v>
      </c>
      <c r="G20" s="117" t="s">
        <v>3357</v>
      </c>
      <c r="H20" s="117" t="s">
        <v>3357</v>
      </c>
      <c r="I20" s="117" t="s">
        <v>3357</v>
      </c>
      <c r="J20" s="117" t="s">
        <v>3357</v>
      </c>
      <c r="K20" s="117" t="s">
        <v>3357</v>
      </c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B114" s="1"/>
      <c r="C114" s="1"/>
    </row>
    <row r="115" spans="1:11" hidden="1">
      <c r="B115" s="1"/>
      <c r="C115" s="1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44.5703125" style="2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bestFit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148</v>
      </c>
      <c r="B1" s="36" t="s" vm="1">
        <v>221</v>
      </c>
    </row>
    <row r="2" spans="1:10">
      <c r="A2" s="36" t="s">
        <v>147</v>
      </c>
      <c r="B2" s="36" t="s">
        <v>222</v>
      </c>
    </row>
    <row r="3" spans="1:10">
      <c r="A3" s="36" t="s">
        <v>149</v>
      </c>
      <c r="B3" s="36" t="s">
        <v>223</v>
      </c>
    </row>
    <row r="4" spans="1:10">
      <c r="A4" s="36" t="s">
        <v>150</v>
      </c>
      <c r="B4" s="36">
        <v>9453</v>
      </c>
    </row>
    <row r="5" spans="1:10" ht="18.75">
      <c r="A5" s="145" t="s">
        <v>104</v>
      </c>
      <c r="B5" s="146"/>
      <c r="C5" s="146"/>
      <c r="D5" s="146"/>
      <c r="E5" s="146"/>
      <c r="F5" s="146"/>
      <c r="G5" s="146"/>
      <c r="H5" s="146"/>
      <c r="I5" s="146"/>
      <c r="J5" s="147"/>
    </row>
    <row r="6" spans="1:10" s="3" customFormat="1">
      <c r="A6" s="37" t="s">
        <v>119</v>
      </c>
      <c r="B6" s="38" t="s">
        <v>48</v>
      </c>
      <c r="C6" s="38" t="s">
        <v>70</v>
      </c>
      <c r="D6" s="38" t="s">
        <v>106</v>
      </c>
      <c r="E6" s="38" t="s">
        <v>107</v>
      </c>
      <c r="F6" s="38" t="s">
        <v>198</v>
      </c>
      <c r="G6" s="38" t="s">
        <v>197</v>
      </c>
      <c r="H6" s="38" t="s">
        <v>114</v>
      </c>
      <c r="I6" s="38" t="s">
        <v>151</v>
      </c>
      <c r="J6" s="40" t="s">
        <v>153</v>
      </c>
    </row>
    <row r="7" spans="1:10" s="3" customFormat="1">
      <c r="A7" s="112" t="s">
        <v>3357</v>
      </c>
      <c r="B7" s="113" t="s">
        <v>3357</v>
      </c>
      <c r="C7" s="113" t="s">
        <v>3357</v>
      </c>
      <c r="D7" s="113" t="s">
        <v>3357</v>
      </c>
      <c r="E7" s="12" t="s">
        <v>21</v>
      </c>
      <c r="F7" s="12" t="s">
        <v>205</v>
      </c>
      <c r="G7" s="113" t="s">
        <v>3357</v>
      </c>
      <c r="H7" s="12" t="s">
        <v>201</v>
      </c>
      <c r="I7" s="26" t="s">
        <v>19</v>
      </c>
      <c r="J7" s="13" t="s">
        <v>19</v>
      </c>
    </row>
    <row r="8" spans="1:10" s="4" customFormat="1" ht="20.25">
      <c r="A8" s="114" t="s">
        <v>3357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9" t="s">
        <v>53</v>
      </c>
      <c r="B9" s="115" t="s">
        <v>3357</v>
      </c>
      <c r="C9" s="115" t="s">
        <v>3357</v>
      </c>
      <c r="D9" s="115" t="s">
        <v>3357</v>
      </c>
      <c r="E9" s="115" t="s">
        <v>3357</v>
      </c>
      <c r="F9" s="115" t="s">
        <v>3357</v>
      </c>
      <c r="G9" s="115" t="s">
        <v>3357</v>
      </c>
      <c r="H9" s="61">
        <v>9370.1347232380012</v>
      </c>
      <c r="I9" s="62">
        <f>IFERROR(H9/$H$9,0)</f>
        <v>1</v>
      </c>
      <c r="J9" s="62">
        <f>H9/'סכום נכסי הקרן'!$C$41</f>
        <v>1.0111076024346641E-2</v>
      </c>
    </row>
    <row r="10" spans="1:10">
      <c r="A10" s="63" t="s">
        <v>35</v>
      </c>
      <c r="B10" s="116" t="s">
        <v>3357</v>
      </c>
      <c r="C10" s="116" t="s">
        <v>3357</v>
      </c>
      <c r="D10" s="116" t="s">
        <v>3357</v>
      </c>
      <c r="E10" s="116" t="s">
        <v>3357</v>
      </c>
      <c r="F10" s="116" t="s">
        <v>3357</v>
      </c>
      <c r="G10" s="116" t="s">
        <v>3357</v>
      </c>
      <c r="H10" s="66">
        <v>6318.9426254459995</v>
      </c>
      <c r="I10" s="67">
        <f t="shared" ref="I10:I73" si="0">IFERROR(H10/$H$9,0)</f>
        <v>0.6743705199643476</v>
      </c>
      <c r="J10" s="67">
        <f>H10/'סכום נכסי הקרן'!$C$41</f>
        <v>6.8186115959376929E-3</v>
      </c>
    </row>
    <row r="11" spans="1:10">
      <c r="A11" s="68" t="s">
        <v>182</v>
      </c>
      <c r="B11" s="116" t="s">
        <v>3357</v>
      </c>
      <c r="C11" s="116" t="s">
        <v>3357</v>
      </c>
      <c r="D11" s="116" t="s">
        <v>3357</v>
      </c>
      <c r="E11" s="116" t="s">
        <v>3357</v>
      </c>
      <c r="F11" s="116" t="s">
        <v>3357</v>
      </c>
      <c r="G11" s="116" t="s">
        <v>3357</v>
      </c>
      <c r="H11" s="66">
        <v>-131.07298783500002</v>
      </c>
      <c r="I11" s="67">
        <f t="shared" si="0"/>
        <v>-1.3988378151056684E-2</v>
      </c>
      <c r="J11" s="67">
        <f>H11/'סכום נכסי הקרן'!$C$41</f>
        <v>-1.4143755494264363E-4</v>
      </c>
    </row>
    <row r="12" spans="1:10">
      <c r="A12" s="69" t="s">
        <v>2207</v>
      </c>
      <c r="B12" s="54" t="s">
        <v>2208</v>
      </c>
      <c r="C12" s="70" t="s">
        <v>1836</v>
      </c>
      <c r="D12" s="70" t="s">
        <v>135</v>
      </c>
      <c r="E12" s="79">
        <v>44952</v>
      </c>
      <c r="F12" s="72">
        <v>358933.67742999998</v>
      </c>
      <c r="G12" s="80">
        <v>-38.778080000000003</v>
      </c>
      <c r="H12" s="72">
        <v>-139.18758915000001</v>
      </c>
      <c r="I12" s="73">
        <f t="shared" si="0"/>
        <v>-1.4854385050069108E-2</v>
      </c>
      <c r="J12" s="73">
        <f>H12/'סכום נכסי הקרן'!$C$41</f>
        <v>-1.5019381653616693E-4</v>
      </c>
    </row>
    <row r="13" spans="1:10">
      <c r="A13" s="69" t="s">
        <v>2209</v>
      </c>
      <c r="B13" s="54" t="s">
        <v>2210</v>
      </c>
      <c r="C13" s="70" t="s">
        <v>1836</v>
      </c>
      <c r="D13" s="70" t="s">
        <v>135</v>
      </c>
      <c r="E13" s="79">
        <v>44952</v>
      </c>
      <c r="F13" s="72">
        <v>597401.34135300003</v>
      </c>
      <c r="G13" s="80">
        <v>-15.624169999999999</v>
      </c>
      <c r="H13" s="72">
        <v>-93.339003398000003</v>
      </c>
      <c r="I13" s="73">
        <f t="shared" si="0"/>
        <v>-9.9613299226657438E-3</v>
      </c>
      <c r="J13" s="73">
        <f>H13/'סכום נכסי הקרן'!$C$41</f>
        <v>-1.0071976415167238E-4</v>
      </c>
    </row>
    <row r="14" spans="1:10" s="6" customFormat="1">
      <c r="A14" s="69" t="s">
        <v>1065</v>
      </c>
      <c r="B14" s="54" t="s">
        <v>2211</v>
      </c>
      <c r="C14" s="70" t="s">
        <v>1836</v>
      </c>
      <c r="D14" s="70" t="s">
        <v>135</v>
      </c>
      <c r="E14" s="79">
        <v>45244</v>
      </c>
      <c r="F14" s="72">
        <v>296883.17265600001</v>
      </c>
      <c r="G14" s="80">
        <v>10.994979000000001</v>
      </c>
      <c r="H14" s="72">
        <v>32.642243557</v>
      </c>
      <c r="I14" s="73">
        <f t="shared" si="0"/>
        <v>3.4836471962400926E-3</v>
      </c>
      <c r="J14" s="73">
        <f>H14/'סכום נכסי הקרן'!$C$41</f>
        <v>3.5223421643185601E-5</v>
      </c>
    </row>
    <row r="15" spans="1:10" s="6" customFormat="1">
      <c r="A15" s="69" t="s">
        <v>1189</v>
      </c>
      <c r="B15" s="54" t="s">
        <v>2212</v>
      </c>
      <c r="C15" s="70" t="s">
        <v>1836</v>
      </c>
      <c r="D15" s="70" t="s">
        <v>135</v>
      </c>
      <c r="E15" s="79">
        <v>44965</v>
      </c>
      <c r="F15" s="72">
        <v>143570.63826000001</v>
      </c>
      <c r="G15" s="80">
        <v>-2.479949</v>
      </c>
      <c r="H15" s="72">
        <v>-3.5604782089999998</v>
      </c>
      <c r="I15" s="73">
        <f t="shared" si="0"/>
        <v>-3.7998153859730406E-4</v>
      </c>
      <c r="J15" s="73">
        <f>H15/'סכום נכסי הקרן'!$C$41</f>
        <v>-3.8420222246055489E-6</v>
      </c>
    </row>
    <row r="16" spans="1:10" s="6" customFormat="1">
      <c r="A16" s="69" t="s">
        <v>1189</v>
      </c>
      <c r="B16" s="54" t="s">
        <v>2213</v>
      </c>
      <c r="C16" s="70" t="s">
        <v>1836</v>
      </c>
      <c r="D16" s="70" t="s">
        <v>135</v>
      </c>
      <c r="E16" s="79">
        <v>44952</v>
      </c>
      <c r="F16" s="72">
        <v>413352.56648999994</v>
      </c>
      <c r="G16" s="80">
        <v>7.9122940000000002</v>
      </c>
      <c r="H16" s="72">
        <v>32.705671344999992</v>
      </c>
      <c r="I16" s="73">
        <f t="shared" si="0"/>
        <v>3.4904163398942058E-3</v>
      </c>
      <c r="J16" s="73">
        <f>H16/'סכום נכסי הקרן'!$C$41</f>
        <v>3.5291864969292058E-5</v>
      </c>
    </row>
    <row r="17" spans="1:10">
      <c r="A17" s="69" t="s">
        <v>1079</v>
      </c>
      <c r="B17" s="54" t="s">
        <v>2214</v>
      </c>
      <c r="C17" s="70" t="s">
        <v>1836</v>
      </c>
      <c r="D17" s="70" t="s">
        <v>135</v>
      </c>
      <c r="E17" s="79">
        <v>45091</v>
      </c>
      <c r="F17" s="72">
        <v>351735.08937</v>
      </c>
      <c r="G17" s="80">
        <v>5.8367300000000002</v>
      </c>
      <c r="H17" s="72">
        <v>20.529826070999999</v>
      </c>
      <c r="I17" s="73">
        <f t="shared" si="0"/>
        <v>2.1909851541500125E-3</v>
      </c>
      <c r="J17" s="73">
        <f>H17/'סכום נכסי הקרן'!$C$41</f>
        <v>2.2153217461825622E-5</v>
      </c>
    </row>
    <row r="18" spans="1:10">
      <c r="A18" s="69" t="s">
        <v>1098</v>
      </c>
      <c r="B18" s="54" t="s">
        <v>2215</v>
      </c>
      <c r="C18" s="70" t="s">
        <v>1836</v>
      </c>
      <c r="D18" s="70" t="s">
        <v>135</v>
      </c>
      <c r="E18" s="79">
        <v>44917</v>
      </c>
      <c r="F18" s="72">
        <v>568640.78077700001</v>
      </c>
      <c r="G18" s="80">
        <v>-1.4228719999999999</v>
      </c>
      <c r="H18" s="72">
        <v>-8.0910296349999999</v>
      </c>
      <c r="I18" s="73">
        <f t="shared" si="0"/>
        <v>-8.6349128096677077E-4</v>
      </c>
      <c r="J18" s="73">
        <f>H18/'סכום נכסי הקרן'!$C$41</f>
        <v>-8.7308259882154853E-6</v>
      </c>
    </row>
    <row r="19" spans="1:10">
      <c r="A19" s="69" t="s">
        <v>1098</v>
      </c>
      <c r="B19" s="54" t="s">
        <v>2216</v>
      </c>
      <c r="C19" s="70" t="s">
        <v>1836</v>
      </c>
      <c r="D19" s="70" t="s">
        <v>135</v>
      </c>
      <c r="E19" s="79">
        <v>45043</v>
      </c>
      <c r="F19" s="72">
        <v>468634.13604000001</v>
      </c>
      <c r="G19" s="80">
        <v>5.8099420000000004</v>
      </c>
      <c r="H19" s="72">
        <v>27.227371584</v>
      </c>
      <c r="I19" s="73">
        <f t="shared" si="0"/>
        <v>2.9057609509579329E-3</v>
      </c>
      <c r="J19" s="73">
        <f>H19/'סכום נכסי הקרן'!$C$41</f>
        <v>2.9380369883713447E-5</v>
      </c>
    </row>
    <row r="20" spans="1:10">
      <c r="A20" s="118" t="s">
        <v>3357</v>
      </c>
      <c r="B20" s="117" t="s">
        <v>3357</v>
      </c>
      <c r="C20" s="117" t="s">
        <v>3357</v>
      </c>
      <c r="D20" s="117" t="s">
        <v>3357</v>
      </c>
      <c r="E20" s="117" t="s">
        <v>3357</v>
      </c>
      <c r="F20" s="117" t="s">
        <v>3357</v>
      </c>
      <c r="G20" s="117" t="s">
        <v>3357</v>
      </c>
      <c r="H20" s="117" t="s">
        <v>3357</v>
      </c>
      <c r="I20" s="117" t="s">
        <v>3357</v>
      </c>
      <c r="J20" s="117" t="s">
        <v>3357</v>
      </c>
    </row>
    <row r="21" spans="1:10">
      <c r="A21" s="68" t="s">
        <v>2202</v>
      </c>
      <c r="B21" s="116" t="s">
        <v>3357</v>
      </c>
      <c r="C21" s="116" t="s">
        <v>3357</v>
      </c>
      <c r="D21" s="116" t="s">
        <v>3357</v>
      </c>
      <c r="E21" s="116" t="s">
        <v>3357</v>
      </c>
      <c r="F21" s="116" t="s">
        <v>3357</v>
      </c>
      <c r="G21" s="116" t="s">
        <v>3357</v>
      </c>
      <c r="H21" s="66">
        <v>6801.8182753339997</v>
      </c>
      <c r="I21" s="67">
        <f t="shared" si="0"/>
        <v>0.72590399991426391</v>
      </c>
      <c r="J21" s="67">
        <f>H21/'סכום נכסי הקרן'!$C$41</f>
        <v>7.3396705295104402E-3</v>
      </c>
    </row>
    <row r="22" spans="1:10">
      <c r="A22" s="69" t="s">
        <v>2217</v>
      </c>
      <c r="B22" s="54" t="s">
        <v>2218</v>
      </c>
      <c r="C22" s="70" t="s">
        <v>1836</v>
      </c>
      <c r="D22" s="70" t="s">
        <v>134</v>
      </c>
      <c r="E22" s="79">
        <v>45131</v>
      </c>
      <c r="F22" s="72">
        <v>563831.71776000003</v>
      </c>
      <c r="G22" s="80">
        <v>-1.8345130000000001</v>
      </c>
      <c r="H22" s="72">
        <v>-10.343566817000001</v>
      </c>
      <c r="I22" s="73">
        <f t="shared" si="0"/>
        <v>-1.1038866699907613E-3</v>
      </c>
      <c r="J22" s="73">
        <f>H22/'סכום נכסי הקרן'!$C$41</f>
        <v>-1.1161482042539439E-5</v>
      </c>
    </row>
    <row r="23" spans="1:10">
      <c r="A23" s="69" t="s">
        <v>2217</v>
      </c>
      <c r="B23" s="54" t="s">
        <v>2219</v>
      </c>
      <c r="C23" s="70" t="s">
        <v>1836</v>
      </c>
      <c r="D23" s="70" t="s">
        <v>134</v>
      </c>
      <c r="E23" s="79">
        <v>45131</v>
      </c>
      <c r="F23" s="72">
        <v>498765.39840000006</v>
      </c>
      <c r="G23" s="80">
        <v>-1.8345130000000001</v>
      </c>
      <c r="H23" s="72">
        <v>-9.149916661999999</v>
      </c>
      <c r="I23" s="73">
        <f t="shared" si="0"/>
        <v>-9.764978767389694E-4</v>
      </c>
      <c r="J23" s="73">
        <f>H23/'סכום נכסי הקרן'!$C$41</f>
        <v>-9.8734442693207948E-6</v>
      </c>
    </row>
    <row r="24" spans="1:10">
      <c r="A24" s="69" t="s">
        <v>2220</v>
      </c>
      <c r="B24" s="54" t="s">
        <v>2221</v>
      </c>
      <c r="C24" s="70" t="s">
        <v>1836</v>
      </c>
      <c r="D24" s="70" t="s">
        <v>134</v>
      </c>
      <c r="E24" s="79">
        <v>45131</v>
      </c>
      <c r="F24" s="72">
        <v>661421.06087399996</v>
      </c>
      <c r="G24" s="80">
        <v>-1.7487699999999999</v>
      </c>
      <c r="H24" s="72">
        <v>-11.566731578999999</v>
      </c>
      <c r="I24" s="73">
        <f t="shared" si="0"/>
        <v>-1.2344253226492488E-3</v>
      </c>
      <c r="J24" s="73">
        <f>H24/'סכום נכסי הקרן'!$C$41</f>
        <v>-1.2481368283685186E-5</v>
      </c>
    </row>
    <row r="25" spans="1:10">
      <c r="A25" s="69" t="s">
        <v>2222</v>
      </c>
      <c r="B25" s="54" t="s">
        <v>2223</v>
      </c>
      <c r="C25" s="70" t="s">
        <v>1836</v>
      </c>
      <c r="D25" s="70" t="s">
        <v>134</v>
      </c>
      <c r="E25" s="79">
        <v>45131</v>
      </c>
      <c r="F25" s="72">
        <v>565297.82276799995</v>
      </c>
      <c r="G25" s="80">
        <v>-1.720221</v>
      </c>
      <c r="H25" s="72">
        <v>-9.7243703529999994</v>
      </c>
      <c r="I25" s="73">
        <f t="shared" si="0"/>
        <v>-1.0378047531038686E-3</v>
      </c>
      <c r="J25" s="73">
        <f>H25/'סכום נכסי הקרן'!$C$41</f>
        <v>-1.0493322757061509E-5</v>
      </c>
    </row>
    <row r="26" spans="1:10">
      <c r="A26" s="69" t="s">
        <v>2224</v>
      </c>
      <c r="B26" s="54" t="s">
        <v>2225</v>
      </c>
      <c r="C26" s="70" t="s">
        <v>1836</v>
      </c>
      <c r="D26" s="70" t="s">
        <v>134</v>
      </c>
      <c r="E26" s="79">
        <v>45138</v>
      </c>
      <c r="F26" s="72">
        <v>1205236.49079</v>
      </c>
      <c r="G26" s="80">
        <v>0.75822500000000004</v>
      </c>
      <c r="H26" s="72">
        <v>9.1383985610000007</v>
      </c>
      <c r="I26" s="73">
        <f t="shared" si="0"/>
        <v>9.7526864137147432E-4</v>
      </c>
      <c r="J26" s="73">
        <f>H26/'סכום נכסי הקרן'!$C$41</f>
        <v>9.8610153770682364E-6</v>
      </c>
    </row>
    <row r="27" spans="1:10">
      <c r="A27" s="69" t="s">
        <v>2226</v>
      </c>
      <c r="B27" s="54" t="s">
        <v>2227</v>
      </c>
      <c r="C27" s="70" t="s">
        <v>1836</v>
      </c>
      <c r="D27" s="70" t="s">
        <v>134</v>
      </c>
      <c r="E27" s="79">
        <v>45274</v>
      </c>
      <c r="F27" s="72">
        <v>482807.304948</v>
      </c>
      <c r="G27" s="80">
        <v>1.4278599999999999</v>
      </c>
      <c r="H27" s="72">
        <v>6.8938128250000004</v>
      </c>
      <c r="I27" s="73">
        <f t="shared" si="0"/>
        <v>7.3572184697657497E-4</v>
      </c>
      <c r="J27" s="73">
        <f>H27/'סכום נכסי הקרן'!$C$41</f>
        <v>7.4389395275528753E-6</v>
      </c>
    </row>
    <row r="28" spans="1:10">
      <c r="A28" s="69" t="s">
        <v>2228</v>
      </c>
      <c r="B28" s="54" t="s">
        <v>2229</v>
      </c>
      <c r="C28" s="70" t="s">
        <v>1836</v>
      </c>
      <c r="D28" s="70" t="s">
        <v>134</v>
      </c>
      <c r="E28" s="79">
        <v>45274</v>
      </c>
      <c r="F28" s="72">
        <v>483005.279568</v>
      </c>
      <c r="G28" s="80">
        <v>1.4682630000000001</v>
      </c>
      <c r="H28" s="72">
        <v>7.0917874449999996</v>
      </c>
      <c r="I28" s="73">
        <f t="shared" si="0"/>
        <v>7.5685010455744202E-4</v>
      </c>
      <c r="J28" s="73">
        <f>H28/'סכום נכסי הקרן'!$C$41</f>
        <v>7.6525689462150007E-6</v>
      </c>
    </row>
    <row r="29" spans="1:10">
      <c r="A29" s="69" t="s">
        <v>2230</v>
      </c>
      <c r="B29" s="54" t="s">
        <v>2231</v>
      </c>
      <c r="C29" s="70" t="s">
        <v>1836</v>
      </c>
      <c r="D29" s="70" t="s">
        <v>134</v>
      </c>
      <c r="E29" s="79">
        <v>45264</v>
      </c>
      <c r="F29" s="72">
        <v>538855.768836</v>
      </c>
      <c r="G29" s="80">
        <v>1.537382</v>
      </c>
      <c r="H29" s="72">
        <v>8.2842712049999996</v>
      </c>
      <c r="I29" s="73">
        <f t="shared" si="0"/>
        <v>8.8411441774203603E-4</v>
      </c>
      <c r="J29" s="73">
        <f>H29/'סכום נכסי הקרן'!$C$41</f>
        <v>8.9393480920106909E-6</v>
      </c>
    </row>
    <row r="30" spans="1:10">
      <c r="A30" s="69" t="s">
        <v>2232</v>
      </c>
      <c r="B30" s="54" t="s">
        <v>2233</v>
      </c>
      <c r="C30" s="70" t="s">
        <v>1836</v>
      </c>
      <c r="D30" s="70" t="s">
        <v>134</v>
      </c>
      <c r="E30" s="79">
        <v>45264</v>
      </c>
      <c r="F30" s="72">
        <v>680170.29667199997</v>
      </c>
      <c r="G30" s="80">
        <v>1.564255</v>
      </c>
      <c r="H30" s="72">
        <v>10.639597279999998</v>
      </c>
      <c r="I30" s="73">
        <f t="shared" si="0"/>
        <v>1.1354796482929664E-3</v>
      </c>
      <c r="J30" s="73">
        <f>H30/'סכום נכסי הקרן'!$C$41</f>
        <v>1.148092104798857E-5</v>
      </c>
    </row>
    <row r="31" spans="1:10">
      <c r="A31" s="69" t="s">
        <v>2234</v>
      </c>
      <c r="B31" s="54" t="s">
        <v>2235</v>
      </c>
      <c r="C31" s="70" t="s">
        <v>1836</v>
      </c>
      <c r="D31" s="70" t="s">
        <v>134</v>
      </c>
      <c r="E31" s="79">
        <v>45264</v>
      </c>
      <c r="F31" s="72">
        <v>449316.17161199992</v>
      </c>
      <c r="G31" s="80">
        <v>1.5964830000000001</v>
      </c>
      <c r="H31" s="72">
        <v>7.1732569190000017</v>
      </c>
      <c r="I31" s="73">
        <f t="shared" si="0"/>
        <v>7.6554469395304135E-4</v>
      </c>
      <c r="J31" s="73">
        <f>H31/'סכום נכסי הקרן'!$C$41</f>
        <v>7.7404806005943831E-6</v>
      </c>
    </row>
    <row r="32" spans="1:10">
      <c r="A32" s="69" t="s">
        <v>2236</v>
      </c>
      <c r="B32" s="54" t="s">
        <v>2237</v>
      </c>
      <c r="C32" s="70" t="s">
        <v>1836</v>
      </c>
      <c r="D32" s="70" t="s">
        <v>134</v>
      </c>
      <c r="E32" s="79">
        <v>45132</v>
      </c>
      <c r="F32" s="72">
        <v>421212.45395900006</v>
      </c>
      <c r="G32" s="80">
        <v>1.0965450000000001</v>
      </c>
      <c r="H32" s="72">
        <v>4.6187861300000002</v>
      </c>
      <c r="I32" s="73">
        <f t="shared" si="0"/>
        <v>4.9292633098917756E-4</v>
      </c>
      <c r="J32" s="73">
        <f>H32/'סכום נכסי הקרן'!$C$41</f>
        <v>4.9840156070338292E-6</v>
      </c>
    </row>
    <row r="33" spans="1:10">
      <c r="A33" s="69" t="s">
        <v>2238</v>
      </c>
      <c r="B33" s="54" t="s">
        <v>2239</v>
      </c>
      <c r="C33" s="70" t="s">
        <v>1836</v>
      </c>
      <c r="D33" s="70" t="s">
        <v>134</v>
      </c>
      <c r="E33" s="79">
        <v>45258</v>
      </c>
      <c r="F33" s="72">
        <v>937766.86632799997</v>
      </c>
      <c r="G33" s="80">
        <v>1.573842</v>
      </c>
      <c r="H33" s="72">
        <v>14.758965862</v>
      </c>
      <c r="I33" s="73">
        <f t="shared" si="0"/>
        <v>1.5751071140308857E-3</v>
      </c>
      <c r="J33" s="73">
        <f>H33/'סכום נכסי הקרן'!$C$41</f>
        <v>1.592602777645552E-5</v>
      </c>
    </row>
    <row r="34" spans="1:10">
      <c r="A34" s="69" t="s">
        <v>2240</v>
      </c>
      <c r="B34" s="54" t="s">
        <v>2241</v>
      </c>
      <c r="C34" s="70" t="s">
        <v>1836</v>
      </c>
      <c r="D34" s="70" t="s">
        <v>134</v>
      </c>
      <c r="E34" s="79">
        <v>45258</v>
      </c>
      <c r="F34" s="72">
        <v>272091.01079999999</v>
      </c>
      <c r="G34" s="80">
        <v>1.6988760000000001</v>
      </c>
      <c r="H34" s="72">
        <v>4.6224876799999999</v>
      </c>
      <c r="I34" s="73">
        <f t="shared" si="0"/>
        <v>4.933213679987116E-4</v>
      </c>
      <c r="J34" s="73">
        <f>H34/'סכום נכסי הקרן'!$C$41</f>
        <v>4.9880098562696594E-6</v>
      </c>
    </row>
    <row r="35" spans="1:10">
      <c r="A35" s="69" t="s">
        <v>2242</v>
      </c>
      <c r="B35" s="54" t="s">
        <v>2243</v>
      </c>
      <c r="C35" s="70" t="s">
        <v>1836</v>
      </c>
      <c r="D35" s="70" t="s">
        <v>134</v>
      </c>
      <c r="E35" s="79">
        <v>45258</v>
      </c>
      <c r="F35" s="72">
        <v>578448.77489999996</v>
      </c>
      <c r="G35" s="80">
        <v>1.6988760000000001</v>
      </c>
      <c r="H35" s="72">
        <v>9.8271248379999996</v>
      </c>
      <c r="I35" s="73">
        <f t="shared" si="0"/>
        <v>1.0487709225384626E-3</v>
      </c>
      <c r="J35" s="73">
        <f>H35/'סכום נכסי הקרן'!$C$41</f>
        <v>1.0604202529910556E-5</v>
      </c>
    </row>
    <row r="36" spans="1:10">
      <c r="A36" s="69" t="s">
        <v>2244</v>
      </c>
      <c r="B36" s="54" t="s">
        <v>2245</v>
      </c>
      <c r="C36" s="70" t="s">
        <v>1836</v>
      </c>
      <c r="D36" s="70" t="s">
        <v>134</v>
      </c>
      <c r="E36" s="79">
        <v>45258</v>
      </c>
      <c r="F36" s="72">
        <v>642720.86100000003</v>
      </c>
      <c r="G36" s="80">
        <v>1.6988760000000001</v>
      </c>
      <c r="H36" s="72">
        <v>10.919027616999999</v>
      </c>
      <c r="I36" s="73">
        <f t="shared" si="0"/>
        <v>1.1653010270941712E-3</v>
      </c>
      <c r="J36" s="73">
        <f>H36/'סכום נכסי הקרן'!$C$41</f>
        <v>1.1782447276198389E-5</v>
      </c>
    </row>
    <row r="37" spans="1:10">
      <c r="A37" s="69" t="s">
        <v>2246</v>
      </c>
      <c r="B37" s="54" t="s">
        <v>2247</v>
      </c>
      <c r="C37" s="70" t="s">
        <v>1836</v>
      </c>
      <c r="D37" s="70" t="s">
        <v>134</v>
      </c>
      <c r="E37" s="79">
        <v>45251</v>
      </c>
      <c r="F37" s="72">
        <v>161503.29556</v>
      </c>
      <c r="G37" s="80">
        <v>1.695227</v>
      </c>
      <c r="H37" s="72">
        <v>2.7378467609999997</v>
      </c>
      <c r="I37" s="73">
        <f t="shared" si="0"/>
        <v>2.921886228818162E-4</v>
      </c>
      <c r="J37" s="73">
        <f>H37/'סכום נכסי הקרן'!$C$41</f>
        <v>2.9543413794071943E-6</v>
      </c>
    </row>
    <row r="38" spans="1:10">
      <c r="A38" s="69" t="s">
        <v>2248</v>
      </c>
      <c r="B38" s="54" t="s">
        <v>2249</v>
      </c>
      <c r="C38" s="70" t="s">
        <v>1836</v>
      </c>
      <c r="D38" s="70" t="s">
        <v>134</v>
      </c>
      <c r="E38" s="79">
        <v>45251</v>
      </c>
      <c r="F38" s="72">
        <v>527390.11903499998</v>
      </c>
      <c r="G38" s="80">
        <v>1.7353780000000001</v>
      </c>
      <c r="H38" s="72">
        <v>9.1522135389999999</v>
      </c>
      <c r="I38" s="73">
        <f t="shared" si="0"/>
        <v>9.7674300416433118E-4</v>
      </c>
      <c r="J38" s="73">
        <f>H38/'סכום נכסי הקרן'!$C$41</f>
        <v>9.8759227713542803E-6</v>
      </c>
    </row>
    <row r="39" spans="1:10">
      <c r="A39" s="69" t="s">
        <v>2250</v>
      </c>
      <c r="B39" s="54" t="s">
        <v>2251</v>
      </c>
      <c r="C39" s="70" t="s">
        <v>1836</v>
      </c>
      <c r="D39" s="70" t="s">
        <v>134</v>
      </c>
      <c r="E39" s="79">
        <v>45251</v>
      </c>
      <c r="F39" s="72">
        <v>204279.55493400001</v>
      </c>
      <c r="G39" s="80">
        <v>1.7701499999999999</v>
      </c>
      <c r="H39" s="72">
        <v>3.6160543170000001</v>
      </c>
      <c r="I39" s="73">
        <f t="shared" si="0"/>
        <v>3.8591273485451169E-4</v>
      </c>
      <c r="J39" s="73">
        <f>H39/'סכום נכסי הקרן'!$C$41</f>
        <v>3.9019930008774957E-6</v>
      </c>
    </row>
    <row r="40" spans="1:10">
      <c r="A40" s="69" t="s">
        <v>2250</v>
      </c>
      <c r="B40" s="54" t="s">
        <v>2252</v>
      </c>
      <c r="C40" s="70" t="s">
        <v>1836</v>
      </c>
      <c r="D40" s="70" t="s">
        <v>134</v>
      </c>
      <c r="E40" s="79">
        <v>45251</v>
      </c>
      <c r="F40" s="72">
        <v>323252.95953599998</v>
      </c>
      <c r="G40" s="80">
        <v>1.7701499999999999</v>
      </c>
      <c r="H40" s="72">
        <v>5.7220619379999995</v>
      </c>
      <c r="I40" s="73">
        <f t="shared" si="0"/>
        <v>6.1067018853093382E-4</v>
      </c>
      <c r="J40" s="73">
        <f>H40/'סכום נכסי הקרן'!$C$41</f>
        <v>6.1745327020383674E-6</v>
      </c>
    </row>
    <row r="41" spans="1:10">
      <c r="A41" s="69" t="s">
        <v>2253</v>
      </c>
      <c r="B41" s="54" t="s">
        <v>2254</v>
      </c>
      <c r="C41" s="70" t="s">
        <v>1836</v>
      </c>
      <c r="D41" s="70" t="s">
        <v>134</v>
      </c>
      <c r="E41" s="79">
        <v>45251</v>
      </c>
      <c r="F41" s="72">
        <v>404165.18673000002</v>
      </c>
      <c r="G41" s="80">
        <v>1.794208</v>
      </c>
      <c r="H41" s="72">
        <v>7.2515647100000002</v>
      </c>
      <c r="I41" s="73">
        <f t="shared" si="0"/>
        <v>7.7390186205285479E-4</v>
      </c>
      <c r="J41" s="73">
        <f>H41/'סכום נכסי הקרן'!$C$41</f>
        <v>7.8249805625998417E-6</v>
      </c>
    </row>
    <row r="42" spans="1:10">
      <c r="A42" s="69" t="s">
        <v>2253</v>
      </c>
      <c r="B42" s="54" t="s">
        <v>2255</v>
      </c>
      <c r="C42" s="70" t="s">
        <v>1836</v>
      </c>
      <c r="D42" s="70" t="s">
        <v>134</v>
      </c>
      <c r="E42" s="79">
        <v>45251</v>
      </c>
      <c r="F42" s="72">
        <v>476769.06414899998</v>
      </c>
      <c r="G42" s="80">
        <v>1.794208</v>
      </c>
      <c r="H42" s="72">
        <v>8.5542294020000007</v>
      </c>
      <c r="I42" s="73">
        <f t="shared" si="0"/>
        <v>9.1292491033084626E-4</v>
      </c>
      <c r="J42" s="73">
        <f>H42/'סכום נכסי הקרן'!$C$41</f>
        <v>9.2306531728750261E-6</v>
      </c>
    </row>
    <row r="43" spans="1:10">
      <c r="A43" s="69" t="s">
        <v>2256</v>
      </c>
      <c r="B43" s="54" t="s">
        <v>2257</v>
      </c>
      <c r="C43" s="70" t="s">
        <v>1836</v>
      </c>
      <c r="D43" s="70" t="s">
        <v>134</v>
      </c>
      <c r="E43" s="79">
        <v>45132</v>
      </c>
      <c r="F43" s="72">
        <v>408692.56050000002</v>
      </c>
      <c r="G43" s="80">
        <v>1.3549059999999999</v>
      </c>
      <c r="H43" s="72">
        <v>5.5373980780000007</v>
      </c>
      <c r="I43" s="73">
        <f t="shared" si="0"/>
        <v>5.9096248256358729E-4</v>
      </c>
      <c r="J43" s="73">
        <f>H43/'סכום נכסי הקרן'!$C$41</f>
        <v>5.9752665887370564E-6</v>
      </c>
    </row>
    <row r="44" spans="1:10">
      <c r="A44" s="69" t="s">
        <v>2258</v>
      </c>
      <c r="B44" s="54" t="s">
        <v>2259</v>
      </c>
      <c r="C44" s="70" t="s">
        <v>1836</v>
      </c>
      <c r="D44" s="70" t="s">
        <v>134</v>
      </c>
      <c r="E44" s="79">
        <v>45132</v>
      </c>
      <c r="F44" s="72">
        <v>1177955.8416500001</v>
      </c>
      <c r="G44" s="80">
        <v>1.3763749999999999</v>
      </c>
      <c r="H44" s="72">
        <v>16.213085135</v>
      </c>
      <c r="I44" s="73">
        <f t="shared" si="0"/>
        <v>1.7302937058942635E-3</v>
      </c>
      <c r="J44" s="73">
        <f>H44/'סכום נכסי הקרן'!$C$41</f>
        <v>1.7495131204745386E-5</v>
      </c>
    </row>
    <row r="45" spans="1:10">
      <c r="A45" s="69" t="s">
        <v>2260</v>
      </c>
      <c r="B45" s="54" t="s">
        <v>2261</v>
      </c>
      <c r="C45" s="70" t="s">
        <v>1836</v>
      </c>
      <c r="D45" s="70" t="s">
        <v>134</v>
      </c>
      <c r="E45" s="79">
        <v>45132</v>
      </c>
      <c r="F45" s="72">
        <v>646910.66718400002</v>
      </c>
      <c r="G45" s="80">
        <v>1.384423</v>
      </c>
      <c r="H45" s="72">
        <v>8.9559807869999997</v>
      </c>
      <c r="I45" s="73">
        <f t="shared" si="0"/>
        <v>9.5580064230977419E-4</v>
      </c>
      <c r="J45" s="73">
        <f>H45/'סכום נכסי הקרן'!$C$41</f>
        <v>9.6641729585134774E-6</v>
      </c>
    </row>
    <row r="46" spans="1:10">
      <c r="A46" s="69" t="s">
        <v>2262</v>
      </c>
      <c r="B46" s="54" t="s">
        <v>2263</v>
      </c>
      <c r="C46" s="70" t="s">
        <v>1836</v>
      </c>
      <c r="D46" s="70" t="s">
        <v>134</v>
      </c>
      <c r="E46" s="79">
        <v>45133</v>
      </c>
      <c r="F46" s="72">
        <v>436714.63965700002</v>
      </c>
      <c r="G46" s="80">
        <v>1.4326080000000001</v>
      </c>
      <c r="H46" s="72">
        <v>6.2564101469999995</v>
      </c>
      <c r="I46" s="73">
        <f t="shared" si="0"/>
        <v>6.6769692558251673E-4</v>
      </c>
      <c r="J46" s="73">
        <f>H46/'סכום נכסי הקרן'!$C$41</f>
        <v>6.7511343757873479E-6</v>
      </c>
    </row>
    <row r="47" spans="1:10">
      <c r="A47" s="69" t="s">
        <v>2264</v>
      </c>
      <c r="B47" s="54" t="s">
        <v>2265</v>
      </c>
      <c r="C47" s="70" t="s">
        <v>1836</v>
      </c>
      <c r="D47" s="70" t="s">
        <v>134</v>
      </c>
      <c r="E47" s="79">
        <v>45132</v>
      </c>
      <c r="F47" s="72">
        <v>485710.93270800001</v>
      </c>
      <c r="G47" s="80">
        <v>1.491611</v>
      </c>
      <c r="H47" s="72">
        <v>7.2449179099999998</v>
      </c>
      <c r="I47" s="73">
        <f t="shared" si="0"/>
        <v>7.7319250192129589E-4</v>
      </c>
      <c r="J47" s="73">
        <f>H47/'סכום נכסי הקרן'!$C$41</f>
        <v>7.8178081683810089E-6</v>
      </c>
    </row>
    <row r="48" spans="1:10">
      <c r="A48" s="69" t="s">
        <v>2266</v>
      </c>
      <c r="B48" s="54" t="s">
        <v>2267</v>
      </c>
      <c r="C48" s="70" t="s">
        <v>1836</v>
      </c>
      <c r="D48" s="70" t="s">
        <v>134</v>
      </c>
      <c r="E48" s="79">
        <v>45272</v>
      </c>
      <c r="F48" s="72">
        <v>323886.47831999999</v>
      </c>
      <c r="G48" s="80">
        <v>2.0410910000000002</v>
      </c>
      <c r="H48" s="72">
        <v>6.610816905000001</v>
      </c>
      <c r="I48" s="73">
        <f t="shared" si="0"/>
        <v>7.0551994184300554E-4</v>
      </c>
      <c r="J48" s="73">
        <f>H48/'סכום נכסי הקרן'!$C$41</f>
        <v>7.1335657686672486E-6</v>
      </c>
    </row>
    <row r="49" spans="1:10">
      <c r="A49" s="69" t="s">
        <v>2268</v>
      </c>
      <c r="B49" s="54" t="s">
        <v>2269</v>
      </c>
      <c r="C49" s="70" t="s">
        <v>1836</v>
      </c>
      <c r="D49" s="70" t="s">
        <v>134</v>
      </c>
      <c r="E49" s="79">
        <v>45250</v>
      </c>
      <c r="F49" s="72">
        <v>275430.650272</v>
      </c>
      <c r="G49" s="80">
        <v>1.9945440000000001</v>
      </c>
      <c r="H49" s="72">
        <v>5.4935851480000002</v>
      </c>
      <c r="I49" s="73">
        <f t="shared" si="0"/>
        <v>5.8628667679407748E-4</v>
      </c>
      <c r="J49" s="73">
        <f>H49/'סכום נכסי הקרן'!$C$41</f>
        <v>5.9279891611264643E-6</v>
      </c>
    </row>
    <row r="50" spans="1:10">
      <c r="A50" s="69" t="s">
        <v>2268</v>
      </c>
      <c r="B50" s="54" t="s">
        <v>2270</v>
      </c>
      <c r="C50" s="70" t="s">
        <v>1836</v>
      </c>
      <c r="D50" s="70" t="s">
        <v>134</v>
      </c>
      <c r="E50" s="79">
        <v>45250</v>
      </c>
      <c r="F50" s="72">
        <v>341290.72393500002</v>
      </c>
      <c r="G50" s="80">
        <v>1.9945440000000001</v>
      </c>
      <c r="H50" s="72">
        <v>6.807193185</v>
      </c>
      <c r="I50" s="73">
        <f t="shared" si="0"/>
        <v>7.2647762130016258E-4</v>
      </c>
      <c r="J50" s="73">
        <f>H50/'סכום נכסי הקרן'!$C$41</f>
        <v>7.3454704589524517E-6</v>
      </c>
    </row>
    <row r="51" spans="1:10">
      <c r="A51" s="69" t="s">
        <v>2271</v>
      </c>
      <c r="B51" s="54" t="s">
        <v>2272</v>
      </c>
      <c r="C51" s="70" t="s">
        <v>1836</v>
      </c>
      <c r="D51" s="70" t="s">
        <v>134</v>
      </c>
      <c r="E51" s="79">
        <v>45271</v>
      </c>
      <c r="F51" s="72">
        <v>940036.28899200005</v>
      </c>
      <c r="G51" s="80">
        <v>2.1030929999999999</v>
      </c>
      <c r="H51" s="72">
        <v>19.769838381000003</v>
      </c>
      <c r="I51" s="73">
        <f t="shared" si="0"/>
        <v>2.1098777087986431E-3</v>
      </c>
      <c r="J51" s="73">
        <f>H51/'סכום נכסי הקרן'!$C$41</f>
        <v>2.1333133915737383E-5</v>
      </c>
    </row>
    <row r="52" spans="1:10">
      <c r="A52" s="69" t="s">
        <v>2273</v>
      </c>
      <c r="B52" s="54" t="s">
        <v>2274</v>
      </c>
      <c r="C52" s="70" t="s">
        <v>1836</v>
      </c>
      <c r="D52" s="70" t="s">
        <v>134</v>
      </c>
      <c r="E52" s="79">
        <v>45271</v>
      </c>
      <c r="F52" s="72">
        <v>1215729.1456500001</v>
      </c>
      <c r="G52" s="80">
        <v>2.1163780000000001</v>
      </c>
      <c r="H52" s="72">
        <v>25.729425032999998</v>
      </c>
      <c r="I52" s="73">
        <f t="shared" si="0"/>
        <v>2.7458970220770509E-3</v>
      </c>
      <c r="J52" s="73">
        <f>H52/'סכום נכסי הקרן'!$C$41</f>
        <v>2.7763973545248105E-5</v>
      </c>
    </row>
    <row r="53" spans="1:10">
      <c r="A53" s="69" t="s">
        <v>2275</v>
      </c>
      <c r="B53" s="54" t="s">
        <v>2276</v>
      </c>
      <c r="C53" s="70" t="s">
        <v>1836</v>
      </c>
      <c r="D53" s="70" t="s">
        <v>134</v>
      </c>
      <c r="E53" s="79">
        <v>45250</v>
      </c>
      <c r="F53" s="72">
        <v>1378387.2931599999</v>
      </c>
      <c r="G53" s="80">
        <v>2.0822859999999999</v>
      </c>
      <c r="H53" s="72">
        <v>28.701967494000002</v>
      </c>
      <c r="I53" s="73">
        <f t="shared" si="0"/>
        <v>3.0631328515286888E-3</v>
      </c>
      <c r="J53" s="73">
        <f>H53/'סכום נכסי הקרן'!$C$41</f>
        <v>3.0971569134480286E-5</v>
      </c>
    </row>
    <row r="54" spans="1:10">
      <c r="A54" s="69" t="s">
        <v>2277</v>
      </c>
      <c r="B54" s="54" t="s">
        <v>2278</v>
      </c>
      <c r="C54" s="70" t="s">
        <v>1836</v>
      </c>
      <c r="D54" s="70" t="s">
        <v>134</v>
      </c>
      <c r="E54" s="79">
        <v>45252</v>
      </c>
      <c r="F54" s="72">
        <v>205180.34669999999</v>
      </c>
      <c r="G54" s="80">
        <v>2.2230240000000001</v>
      </c>
      <c r="H54" s="72">
        <v>4.5612091509999999</v>
      </c>
      <c r="I54" s="73">
        <f t="shared" si="0"/>
        <v>4.8678159767416882E-4</v>
      </c>
      <c r="J54" s="73">
        <f>H54/'סכום נכסי הקרן'!$C$41</f>
        <v>4.9218857413364407E-6</v>
      </c>
    </row>
    <row r="55" spans="1:10">
      <c r="A55" s="69" t="s">
        <v>2277</v>
      </c>
      <c r="B55" s="54" t="s">
        <v>2279</v>
      </c>
      <c r="C55" s="70" t="s">
        <v>1836</v>
      </c>
      <c r="D55" s="70" t="s">
        <v>134</v>
      </c>
      <c r="E55" s="79">
        <v>45252</v>
      </c>
      <c r="F55" s="72">
        <v>568187.1594</v>
      </c>
      <c r="G55" s="80">
        <v>2.2230240000000001</v>
      </c>
      <c r="H55" s="72">
        <v>12.630939136</v>
      </c>
      <c r="I55" s="73">
        <f t="shared" si="0"/>
        <v>1.3479997362978336E-3</v>
      </c>
      <c r="J55" s="73">
        <f>H55/'סכום נכסי הקרן'!$C$41</f>
        <v>1.3629727814506619E-5</v>
      </c>
    </row>
    <row r="56" spans="1:10">
      <c r="A56" s="69" t="s">
        <v>2280</v>
      </c>
      <c r="B56" s="54" t="s">
        <v>2281</v>
      </c>
      <c r="C56" s="70" t="s">
        <v>1836</v>
      </c>
      <c r="D56" s="70" t="s">
        <v>134</v>
      </c>
      <c r="E56" s="79">
        <v>45252</v>
      </c>
      <c r="F56" s="72">
        <v>555752.14722000004</v>
      </c>
      <c r="G56" s="80">
        <v>2.2230240000000001</v>
      </c>
      <c r="H56" s="72">
        <v>12.354505782</v>
      </c>
      <c r="I56" s="73">
        <f t="shared" si="0"/>
        <v>1.3184982016705414E-3</v>
      </c>
      <c r="J56" s="73">
        <f>H56/'סכום נכסי הקרן'!$C$41</f>
        <v>1.3331435555055173E-5</v>
      </c>
    </row>
    <row r="57" spans="1:10">
      <c r="A57" s="69" t="s">
        <v>2282</v>
      </c>
      <c r="B57" s="54" t="s">
        <v>2283</v>
      </c>
      <c r="C57" s="70" t="s">
        <v>1836</v>
      </c>
      <c r="D57" s="70" t="s">
        <v>134</v>
      </c>
      <c r="E57" s="79">
        <v>45252</v>
      </c>
      <c r="F57" s="72">
        <v>361885.11911999999</v>
      </c>
      <c r="G57" s="80">
        <v>2.2230240000000001</v>
      </c>
      <c r="H57" s="72">
        <v>8.0447944630000006</v>
      </c>
      <c r="I57" s="73">
        <f t="shared" si="0"/>
        <v>8.585569685619197E-4</v>
      </c>
      <c r="J57" s="73">
        <f>H57/'סכום נכסי הקרן'!$C$41</f>
        <v>8.6809347803621588E-6</v>
      </c>
    </row>
    <row r="58" spans="1:10">
      <c r="A58" s="69" t="s">
        <v>2282</v>
      </c>
      <c r="B58" s="54" t="s">
        <v>2284</v>
      </c>
      <c r="C58" s="70" t="s">
        <v>1836</v>
      </c>
      <c r="D58" s="70" t="s">
        <v>134</v>
      </c>
      <c r="E58" s="79">
        <v>45252</v>
      </c>
      <c r="F58" s="72">
        <v>1217543.9129999999</v>
      </c>
      <c r="G58" s="80">
        <v>2.2230240000000001</v>
      </c>
      <c r="H58" s="72">
        <v>27.066298148000001</v>
      </c>
      <c r="I58" s="73">
        <f t="shared" si="0"/>
        <v>2.8885708634343739E-3</v>
      </c>
      <c r="J58" s="73">
        <f>H58/'סכום נכסי הקרן'!$C$41</f>
        <v>2.9206559601897571E-5</v>
      </c>
    </row>
    <row r="59" spans="1:10">
      <c r="A59" s="69" t="s">
        <v>2285</v>
      </c>
      <c r="B59" s="54" t="s">
        <v>2286</v>
      </c>
      <c r="C59" s="70" t="s">
        <v>1836</v>
      </c>
      <c r="D59" s="70" t="s">
        <v>134</v>
      </c>
      <c r="E59" s="79">
        <v>45252</v>
      </c>
      <c r="F59" s="72">
        <v>649356.75360000005</v>
      </c>
      <c r="G59" s="80">
        <v>2.2230240000000001</v>
      </c>
      <c r="H59" s="72">
        <v>14.435359012000003</v>
      </c>
      <c r="I59" s="73">
        <f t="shared" si="0"/>
        <v>1.5405711271365404E-3</v>
      </c>
      <c r="J59" s="73">
        <f>H59/'סכום נכסי הקרן'!$C$41</f>
        <v>1.5576831787390953E-5</v>
      </c>
    </row>
    <row r="60" spans="1:10">
      <c r="A60" s="69" t="s">
        <v>2287</v>
      </c>
      <c r="B60" s="54" t="s">
        <v>2288</v>
      </c>
      <c r="C60" s="70" t="s">
        <v>1836</v>
      </c>
      <c r="D60" s="70" t="s">
        <v>134</v>
      </c>
      <c r="E60" s="79">
        <v>45252</v>
      </c>
      <c r="F60" s="72">
        <v>163025.120521</v>
      </c>
      <c r="G60" s="80">
        <v>2.2283240000000002</v>
      </c>
      <c r="H60" s="72">
        <v>3.6327273460000002</v>
      </c>
      <c r="I60" s="73">
        <f t="shared" si="0"/>
        <v>3.8769211471322929E-4</v>
      </c>
      <c r="J60" s="73">
        <f>H60/'סכום נכסי הקרן'!$C$41</f>
        <v>3.91998444590518E-6</v>
      </c>
    </row>
    <row r="61" spans="1:10">
      <c r="A61" s="69" t="s">
        <v>2289</v>
      </c>
      <c r="B61" s="54" t="s">
        <v>2290</v>
      </c>
      <c r="C61" s="70" t="s">
        <v>1836</v>
      </c>
      <c r="D61" s="70" t="s">
        <v>134</v>
      </c>
      <c r="E61" s="79">
        <v>45253</v>
      </c>
      <c r="F61" s="72">
        <v>811849.9222599999</v>
      </c>
      <c r="G61" s="80">
        <v>2.2199520000000001</v>
      </c>
      <c r="H61" s="72">
        <v>18.022678264</v>
      </c>
      <c r="I61" s="73">
        <f t="shared" si="0"/>
        <v>1.923417196905785E-3</v>
      </c>
      <c r="J61" s="73">
        <f>H61/'סכום נכסי הקרן'!$C$41</f>
        <v>1.9447817504450103E-5</v>
      </c>
    </row>
    <row r="62" spans="1:10">
      <c r="A62" s="69" t="s">
        <v>2291</v>
      </c>
      <c r="B62" s="54" t="s">
        <v>2292</v>
      </c>
      <c r="C62" s="70" t="s">
        <v>1836</v>
      </c>
      <c r="D62" s="70" t="s">
        <v>134</v>
      </c>
      <c r="E62" s="79">
        <v>45265</v>
      </c>
      <c r="F62" s="72">
        <v>219894.59604599996</v>
      </c>
      <c r="G62" s="80">
        <v>2.267887</v>
      </c>
      <c r="H62" s="72">
        <v>4.9869609659999998</v>
      </c>
      <c r="I62" s="73">
        <f t="shared" si="0"/>
        <v>5.3221870477831025E-4</v>
      </c>
      <c r="J62" s="73">
        <f>H62/'סכום נכסי הקרן'!$C$41</f>
        <v>5.3813037855927961E-6</v>
      </c>
    </row>
    <row r="63" spans="1:10">
      <c r="A63" s="69" t="s">
        <v>2293</v>
      </c>
      <c r="B63" s="54" t="s">
        <v>2294</v>
      </c>
      <c r="C63" s="70" t="s">
        <v>1836</v>
      </c>
      <c r="D63" s="70" t="s">
        <v>134</v>
      </c>
      <c r="E63" s="79">
        <v>45252</v>
      </c>
      <c r="F63" s="72">
        <v>631272.23312400002</v>
      </c>
      <c r="G63" s="80">
        <v>2.319293</v>
      </c>
      <c r="H63" s="72">
        <v>14.641050683</v>
      </c>
      <c r="I63" s="73">
        <f t="shared" si="0"/>
        <v>1.5625229642312493E-3</v>
      </c>
      <c r="J63" s="73">
        <f>H63/'סכום נכסי הקרן'!$C$41</f>
        <v>1.5798788481129631E-5</v>
      </c>
    </row>
    <row r="64" spans="1:10">
      <c r="A64" s="69" t="s">
        <v>2293</v>
      </c>
      <c r="B64" s="54" t="s">
        <v>2295</v>
      </c>
      <c r="C64" s="70" t="s">
        <v>1836</v>
      </c>
      <c r="D64" s="70" t="s">
        <v>134</v>
      </c>
      <c r="E64" s="79">
        <v>45252</v>
      </c>
      <c r="F64" s="72">
        <v>731278.65135599999</v>
      </c>
      <c r="G64" s="80">
        <v>2.319293</v>
      </c>
      <c r="H64" s="72">
        <v>16.960492250999998</v>
      </c>
      <c r="I64" s="73">
        <f t="shared" si="0"/>
        <v>1.8100585265799706E-3</v>
      </c>
      <c r="J64" s="73">
        <f>H64/'סכום נכסי הקרן'!$C$41</f>
        <v>1.8301639370766949E-5</v>
      </c>
    </row>
    <row r="65" spans="1:10">
      <c r="A65" s="69" t="s">
        <v>2296</v>
      </c>
      <c r="B65" s="54" t="s">
        <v>2297</v>
      </c>
      <c r="C65" s="70" t="s">
        <v>1836</v>
      </c>
      <c r="D65" s="70" t="s">
        <v>134</v>
      </c>
      <c r="E65" s="79">
        <v>45265</v>
      </c>
      <c r="F65" s="72">
        <v>1153857.6774639999</v>
      </c>
      <c r="G65" s="80">
        <v>2.3245809999999998</v>
      </c>
      <c r="H65" s="72">
        <v>26.822359715999998</v>
      </c>
      <c r="I65" s="73">
        <f t="shared" si="0"/>
        <v>2.8625372535445357E-3</v>
      </c>
      <c r="J65" s="73">
        <f>H65/'סכום נכסי הקרן'!$C$41</f>
        <v>2.8943331793113238E-5</v>
      </c>
    </row>
    <row r="66" spans="1:10">
      <c r="A66" s="69" t="s">
        <v>2298</v>
      </c>
      <c r="B66" s="54" t="s">
        <v>2299</v>
      </c>
      <c r="C66" s="70" t="s">
        <v>1836</v>
      </c>
      <c r="D66" s="70" t="s">
        <v>134</v>
      </c>
      <c r="E66" s="79">
        <v>45252</v>
      </c>
      <c r="F66" s="72">
        <v>821766.75008400006</v>
      </c>
      <c r="G66" s="80">
        <v>2.3430870000000001</v>
      </c>
      <c r="H66" s="72">
        <v>19.25470936</v>
      </c>
      <c r="I66" s="73">
        <f t="shared" si="0"/>
        <v>2.0549020829175682E-3</v>
      </c>
      <c r="J66" s="73">
        <f>H66/'סכום נכסי הקרן'!$C$41</f>
        <v>2.0777271182967796E-5</v>
      </c>
    </row>
    <row r="67" spans="1:10">
      <c r="A67" s="69" t="s">
        <v>2298</v>
      </c>
      <c r="B67" s="54" t="s">
        <v>2300</v>
      </c>
      <c r="C67" s="70" t="s">
        <v>1836</v>
      </c>
      <c r="D67" s="70" t="s">
        <v>134</v>
      </c>
      <c r="E67" s="79">
        <v>45252</v>
      </c>
      <c r="F67" s="72">
        <v>243818.94283799999</v>
      </c>
      <c r="G67" s="80">
        <v>2.3430870000000001</v>
      </c>
      <c r="H67" s="72">
        <v>5.7128897739999989</v>
      </c>
      <c r="I67" s="73">
        <f t="shared" si="0"/>
        <v>6.0969131637264422E-4</v>
      </c>
      <c r="J67" s="73">
        <f>H67/'סכום נכסי הקרן'!$C$41</f>
        <v>6.1646352512277853E-6</v>
      </c>
    </row>
    <row r="68" spans="1:10">
      <c r="A68" s="69" t="s">
        <v>2301</v>
      </c>
      <c r="B68" s="54" t="s">
        <v>2302</v>
      </c>
      <c r="C68" s="70" t="s">
        <v>1836</v>
      </c>
      <c r="D68" s="70" t="s">
        <v>134</v>
      </c>
      <c r="E68" s="79">
        <v>45253</v>
      </c>
      <c r="F68" s="72">
        <v>812773.80382000003</v>
      </c>
      <c r="G68" s="80">
        <v>2.3008690000000001</v>
      </c>
      <c r="H68" s="72">
        <v>18.700858583000002</v>
      </c>
      <c r="I68" s="73">
        <f t="shared" si="0"/>
        <v>1.9957939918005384E-3</v>
      </c>
      <c r="J68" s="73">
        <f>H68/'סכום נכסי הקרן'!$C$41</f>
        <v>2.0179624780029498E-5</v>
      </c>
    </row>
    <row r="69" spans="1:10">
      <c r="A69" s="69" t="s">
        <v>2303</v>
      </c>
      <c r="B69" s="54" t="s">
        <v>2304</v>
      </c>
      <c r="C69" s="70" t="s">
        <v>1836</v>
      </c>
      <c r="D69" s="70" t="s">
        <v>134</v>
      </c>
      <c r="E69" s="79">
        <v>45252</v>
      </c>
      <c r="F69" s="72">
        <v>650412.61823999998</v>
      </c>
      <c r="G69" s="80">
        <v>2.3774359999999999</v>
      </c>
      <c r="H69" s="72">
        <v>15.46314346</v>
      </c>
      <c r="I69" s="73">
        <f t="shared" si="0"/>
        <v>1.6502583918725621E-3</v>
      </c>
      <c r="J69" s="73">
        <f>H69/'סכום נכסי הקרן'!$C$41</f>
        <v>1.6685888060039507E-5</v>
      </c>
    </row>
    <row r="70" spans="1:10">
      <c r="A70" s="69" t="s">
        <v>2305</v>
      </c>
      <c r="B70" s="54" t="s">
        <v>2306</v>
      </c>
      <c r="C70" s="70" t="s">
        <v>1836</v>
      </c>
      <c r="D70" s="70" t="s">
        <v>134</v>
      </c>
      <c r="E70" s="79">
        <v>45257</v>
      </c>
      <c r="F70" s="72">
        <v>651310.10318400001</v>
      </c>
      <c r="G70" s="80">
        <v>2.5205790000000001</v>
      </c>
      <c r="H70" s="72">
        <v>16.416788788000002</v>
      </c>
      <c r="I70" s="73">
        <f t="shared" si="0"/>
        <v>1.7520333776296991E-3</v>
      </c>
      <c r="J70" s="73">
        <f>H70/'סכום נכסי הקרן'!$C$41</f>
        <v>1.7714942678406716E-5</v>
      </c>
    </row>
    <row r="71" spans="1:10">
      <c r="A71" s="69" t="s">
        <v>2307</v>
      </c>
      <c r="B71" s="54" t="s">
        <v>2308</v>
      </c>
      <c r="C71" s="70" t="s">
        <v>1836</v>
      </c>
      <c r="D71" s="70" t="s">
        <v>134</v>
      </c>
      <c r="E71" s="79">
        <v>45257</v>
      </c>
      <c r="F71" s="72">
        <v>326438.15120000002</v>
      </c>
      <c r="G71" s="80">
        <v>2.7544249999999999</v>
      </c>
      <c r="H71" s="72">
        <v>8.9914940019999996</v>
      </c>
      <c r="I71" s="73">
        <f t="shared" si="0"/>
        <v>9.5959068546805739E-4</v>
      </c>
      <c r="J71" s="73">
        <f>H71/'סכום נכסי הקרן'!$C$41</f>
        <v>9.7024943730224333E-6</v>
      </c>
    </row>
    <row r="72" spans="1:10">
      <c r="A72" s="69" t="s">
        <v>2307</v>
      </c>
      <c r="B72" s="54" t="s">
        <v>2309</v>
      </c>
      <c r="C72" s="70" t="s">
        <v>1836</v>
      </c>
      <c r="D72" s="70" t="s">
        <v>134</v>
      </c>
      <c r="E72" s="79">
        <v>45257</v>
      </c>
      <c r="F72" s="72">
        <v>324862.99650000001</v>
      </c>
      <c r="G72" s="80">
        <v>2.7544249999999999</v>
      </c>
      <c r="H72" s="72">
        <v>8.9481075299999997</v>
      </c>
      <c r="I72" s="73">
        <f t="shared" si="0"/>
        <v>9.5496039217116363E-4</v>
      </c>
      <c r="J72" s="73">
        <f>H72/'סכום נכסי הקרן'!$C$41</f>
        <v>9.6556771254825187E-6</v>
      </c>
    </row>
    <row r="73" spans="1:10">
      <c r="A73" s="69" t="s">
        <v>2310</v>
      </c>
      <c r="B73" s="54" t="s">
        <v>2311</v>
      </c>
      <c r="C73" s="70" t="s">
        <v>1836</v>
      </c>
      <c r="D73" s="70" t="s">
        <v>134</v>
      </c>
      <c r="E73" s="79">
        <v>45257</v>
      </c>
      <c r="F73" s="72">
        <v>326728.51397600002</v>
      </c>
      <c r="G73" s="80">
        <v>2.8408470000000001</v>
      </c>
      <c r="H73" s="72">
        <v>9.2818567779999999</v>
      </c>
      <c r="I73" s="73">
        <f t="shared" si="0"/>
        <v>9.9057879658666251E-4</v>
      </c>
      <c r="J73" s="73">
        <f>H73/'סכום נכסי הקרן'!$C$41</f>
        <v>1.0015817520393553E-5</v>
      </c>
    </row>
    <row r="74" spans="1:10">
      <c r="A74" s="69" t="s">
        <v>2312</v>
      </c>
      <c r="B74" s="54" t="s">
        <v>2313</v>
      </c>
      <c r="C74" s="70" t="s">
        <v>1836</v>
      </c>
      <c r="D74" s="70" t="s">
        <v>134</v>
      </c>
      <c r="E74" s="79">
        <v>45257</v>
      </c>
      <c r="F74" s="72">
        <v>455519.215998</v>
      </c>
      <c r="G74" s="80">
        <v>2.9062160000000001</v>
      </c>
      <c r="H74" s="72">
        <v>13.238371481999998</v>
      </c>
      <c r="I74" s="73">
        <f t="shared" ref="I74:I137" si="1">IFERROR(H74/$H$9,0)</f>
        <v>1.4128261623782999E-3</v>
      </c>
      <c r="J74" s="73">
        <f>H74/'סכום נכסי הקרן'!$C$41</f>
        <v>1.4285192736992901E-5</v>
      </c>
    </row>
    <row r="75" spans="1:10">
      <c r="A75" s="69" t="s">
        <v>2312</v>
      </c>
      <c r="B75" s="54" t="s">
        <v>2314</v>
      </c>
      <c r="C75" s="70" t="s">
        <v>1836</v>
      </c>
      <c r="D75" s="70" t="s">
        <v>134</v>
      </c>
      <c r="E75" s="79">
        <v>45257</v>
      </c>
      <c r="F75" s="72">
        <v>344358.23499000003</v>
      </c>
      <c r="G75" s="80">
        <v>2.9062160000000001</v>
      </c>
      <c r="H75" s="72">
        <v>10.007793443000001</v>
      </c>
      <c r="I75" s="73">
        <f t="shared" si="1"/>
        <v>1.0680522466961549E-3</v>
      </c>
      <c r="J75" s="73">
        <f>H75/'סכום נכסי הקרן'!$C$41</f>
        <v>1.0799157464319056E-5</v>
      </c>
    </row>
    <row r="76" spans="1:10">
      <c r="A76" s="69" t="s">
        <v>2315</v>
      </c>
      <c r="B76" s="54" t="s">
        <v>2316</v>
      </c>
      <c r="C76" s="70" t="s">
        <v>1836</v>
      </c>
      <c r="D76" s="70" t="s">
        <v>134</v>
      </c>
      <c r="E76" s="79">
        <v>45257</v>
      </c>
      <c r="F76" s="72">
        <v>260310.70511999997</v>
      </c>
      <c r="G76" s="80">
        <v>2.9114420000000001</v>
      </c>
      <c r="H76" s="72">
        <v>7.5787939580000003</v>
      </c>
      <c r="I76" s="73">
        <f t="shared" si="1"/>
        <v>8.0882443869291834E-4</v>
      </c>
      <c r="J76" s="73">
        <f>H76/'סכום נכסי הקרן'!$C$41</f>
        <v>8.1780853899735957E-6</v>
      </c>
    </row>
    <row r="77" spans="1:10">
      <c r="A77" s="69" t="s">
        <v>2315</v>
      </c>
      <c r="B77" s="54" t="s">
        <v>2317</v>
      </c>
      <c r="C77" s="70" t="s">
        <v>1836</v>
      </c>
      <c r="D77" s="70" t="s">
        <v>134</v>
      </c>
      <c r="E77" s="79">
        <v>45257</v>
      </c>
      <c r="F77" s="72">
        <v>163483.04175999999</v>
      </c>
      <c r="G77" s="80">
        <v>2.9114420000000001</v>
      </c>
      <c r="H77" s="72">
        <v>4.7597131609999996</v>
      </c>
      <c r="I77" s="73">
        <f t="shared" si="1"/>
        <v>5.0796635284185154E-4</v>
      </c>
      <c r="J77" s="73">
        <f>H77/'סכום נכסי הקרן'!$C$41</f>
        <v>5.1360864113940514E-6</v>
      </c>
    </row>
    <row r="78" spans="1:10">
      <c r="A78" s="69" t="s">
        <v>2318</v>
      </c>
      <c r="B78" s="54" t="s">
        <v>2319</v>
      </c>
      <c r="C78" s="70" t="s">
        <v>1836</v>
      </c>
      <c r="D78" s="70" t="s">
        <v>134</v>
      </c>
      <c r="E78" s="79">
        <v>45245</v>
      </c>
      <c r="F78" s="72">
        <v>657750.87748799997</v>
      </c>
      <c r="G78" s="80">
        <v>3.4153419999999999</v>
      </c>
      <c r="H78" s="72">
        <v>22.464441105999999</v>
      </c>
      <c r="I78" s="73">
        <f t="shared" si="1"/>
        <v>2.3974512394456852E-3</v>
      </c>
      <c r="J78" s="73">
        <f>H78/'סכום נכסי הקרן'!$C$41</f>
        <v>2.4240811746699405E-5</v>
      </c>
    </row>
    <row r="79" spans="1:10">
      <c r="A79" s="69" t="s">
        <v>2320</v>
      </c>
      <c r="B79" s="54" t="s">
        <v>2321</v>
      </c>
      <c r="C79" s="70" t="s">
        <v>1836</v>
      </c>
      <c r="D79" s="70" t="s">
        <v>134</v>
      </c>
      <c r="E79" s="79">
        <v>45245</v>
      </c>
      <c r="F79" s="72">
        <v>822298.58276000014</v>
      </c>
      <c r="G79" s="80">
        <v>3.4282599999999999</v>
      </c>
      <c r="H79" s="72">
        <v>28.190537282000001</v>
      </c>
      <c r="I79" s="73">
        <f t="shared" si="1"/>
        <v>3.0085519701320055E-3</v>
      </c>
      <c r="J79" s="73">
        <f>H79/'סכום נכסי הקרן'!$C$41</f>
        <v>3.041969769320257E-5</v>
      </c>
    </row>
    <row r="80" spans="1:10">
      <c r="A80" s="69" t="s">
        <v>2320</v>
      </c>
      <c r="B80" s="54" t="s">
        <v>2322</v>
      </c>
      <c r="C80" s="70" t="s">
        <v>1836</v>
      </c>
      <c r="D80" s="70" t="s">
        <v>134</v>
      </c>
      <c r="E80" s="79">
        <v>45245</v>
      </c>
      <c r="F80" s="72">
        <v>207860.48022600001</v>
      </c>
      <c r="G80" s="80">
        <v>3.4282599999999999</v>
      </c>
      <c r="H80" s="72">
        <v>7.1259986639999999</v>
      </c>
      <c r="I80" s="73">
        <f t="shared" si="1"/>
        <v>7.6050119603162931E-4</v>
      </c>
      <c r="J80" s="73">
        <f>H80/'סכום נכסי הקרן'!$C$41</f>
        <v>7.6894854096823525E-6</v>
      </c>
    </row>
    <row r="81" spans="1:10">
      <c r="A81" s="69" t="s">
        <v>2323</v>
      </c>
      <c r="B81" s="54" t="s">
        <v>2324</v>
      </c>
      <c r="C81" s="70" t="s">
        <v>1836</v>
      </c>
      <c r="D81" s="70" t="s">
        <v>134</v>
      </c>
      <c r="E81" s="79">
        <v>45246</v>
      </c>
      <c r="F81" s="72">
        <v>1012074.7652400001</v>
      </c>
      <c r="G81" s="80">
        <v>3.4790049999999999</v>
      </c>
      <c r="H81" s="72">
        <v>35.210135203999997</v>
      </c>
      <c r="I81" s="73">
        <f t="shared" si="1"/>
        <v>3.7576978607018969E-3</v>
      </c>
      <c r="J81" s="73">
        <f>H81/'סכום נכסי הקרן'!$C$41</f>
        <v>3.7994368746081612E-5</v>
      </c>
    </row>
    <row r="82" spans="1:10">
      <c r="A82" s="69" t="s">
        <v>2325</v>
      </c>
      <c r="B82" s="54" t="s">
        <v>2326</v>
      </c>
      <c r="C82" s="70" t="s">
        <v>1836</v>
      </c>
      <c r="D82" s="70" t="s">
        <v>134</v>
      </c>
      <c r="E82" s="79">
        <v>45160</v>
      </c>
      <c r="F82" s="72">
        <v>576040.15266000002</v>
      </c>
      <c r="G82" s="80">
        <v>3.11198</v>
      </c>
      <c r="H82" s="72">
        <v>17.926253582000001</v>
      </c>
      <c r="I82" s="73">
        <f t="shared" si="1"/>
        <v>1.9131265570326073E-3</v>
      </c>
      <c r="J82" s="73">
        <f>H82/'סכום נכסי הקרן'!$C$41</f>
        <v>1.9343768062353231E-5</v>
      </c>
    </row>
    <row r="83" spans="1:10">
      <c r="A83" s="69" t="s">
        <v>2327</v>
      </c>
      <c r="B83" s="54" t="s">
        <v>2328</v>
      </c>
      <c r="C83" s="70" t="s">
        <v>1836</v>
      </c>
      <c r="D83" s="70" t="s">
        <v>134</v>
      </c>
      <c r="E83" s="79">
        <v>45245</v>
      </c>
      <c r="F83" s="72">
        <v>329341.77896000003</v>
      </c>
      <c r="G83" s="80">
        <v>3.5521029999999998</v>
      </c>
      <c r="H83" s="72">
        <v>11.698560769</v>
      </c>
      <c r="I83" s="73">
        <f t="shared" si="1"/>
        <v>1.2484944042466632E-3</v>
      </c>
      <c r="J83" s="73">
        <f>H83/'סכום נכסי הקרן'!$C$41</f>
        <v>1.2623621837309378E-5</v>
      </c>
    </row>
    <row r="84" spans="1:10">
      <c r="A84" s="69" t="s">
        <v>2329</v>
      </c>
      <c r="B84" s="54" t="s">
        <v>2330</v>
      </c>
      <c r="C84" s="70" t="s">
        <v>1836</v>
      </c>
      <c r="D84" s="70" t="s">
        <v>134</v>
      </c>
      <c r="E84" s="79">
        <v>45246</v>
      </c>
      <c r="F84" s="72">
        <v>494025.86674799991</v>
      </c>
      <c r="G84" s="80">
        <v>3.5589430000000002</v>
      </c>
      <c r="H84" s="72">
        <v>17.582099606</v>
      </c>
      <c r="I84" s="73">
        <f t="shared" si="1"/>
        <v>1.876397738700199E-3</v>
      </c>
      <c r="J84" s="73">
        <f>H84/'סכום נכסי הקרן'!$C$41</f>
        <v>1.8972400187909833E-5</v>
      </c>
    </row>
    <row r="85" spans="1:10">
      <c r="A85" s="69" t="s">
        <v>2331</v>
      </c>
      <c r="B85" s="54" t="s">
        <v>2332</v>
      </c>
      <c r="C85" s="70" t="s">
        <v>1836</v>
      </c>
      <c r="D85" s="70" t="s">
        <v>134</v>
      </c>
      <c r="E85" s="79">
        <v>45155</v>
      </c>
      <c r="F85" s="72">
        <v>988210.11319199996</v>
      </c>
      <c r="G85" s="80">
        <v>3.170544</v>
      </c>
      <c r="H85" s="72">
        <v>31.331639427000002</v>
      </c>
      <c r="I85" s="73">
        <f t="shared" si="1"/>
        <v>3.3437768348514043E-3</v>
      </c>
      <c r="J85" s="73">
        <f>H85/'סכום נכסי הקרן'!$C$41</f>
        <v>3.3809181785631728E-5</v>
      </c>
    </row>
    <row r="86" spans="1:10">
      <c r="A86" s="69" t="s">
        <v>2333</v>
      </c>
      <c r="B86" s="54" t="s">
        <v>2334</v>
      </c>
      <c r="C86" s="70" t="s">
        <v>1836</v>
      </c>
      <c r="D86" s="70" t="s">
        <v>134</v>
      </c>
      <c r="E86" s="79">
        <v>45245</v>
      </c>
      <c r="F86" s="72">
        <v>280015.30252799997</v>
      </c>
      <c r="G86" s="80">
        <v>3.5778639999999999</v>
      </c>
      <c r="H86" s="72">
        <v>10.018567061000001</v>
      </c>
      <c r="I86" s="73">
        <f t="shared" si="1"/>
        <v>1.0692020293106227E-3</v>
      </c>
      <c r="J86" s="73">
        <f>H86/'סכום נכסי הקרן'!$C$41</f>
        <v>1.081078300374541E-5</v>
      </c>
    </row>
    <row r="87" spans="1:10">
      <c r="A87" s="69" t="s">
        <v>2335</v>
      </c>
      <c r="B87" s="54" t="s">
        <v>2336</v>
      </c>
      <c r="C87" s="70" t="s">
        <v>1836</v>
      </c>
      <c r="D87" s="70" t="s">
        <v>134</v>
      </c>
      <c r="E87" s="79">
        <v>45155</v>
      </c>
      <c r="F87" s="72">
        <v>988289.30304000003</v>
      </c>
      <c r="G87" s="80">
        <v>3.1783030000000001</v>
      </c>
      <c r="H87" s="72">
        <v>31.410829275000005</v>
      </c>
      <c r="I87" s="73">
        <f t="shared" si="1"/>
        <v>3.3522281378837514E-3</v>
      </c>
      <c r="J87" s="73">
        <f>H87/'סכום נכסי הקרן'!$C$41</f>
        <v>3.3894633553096579E-5</v>
      </c>
    </row>
    <row r="88" spans="1:10">
      <c r="A88" s="69" t="s">
        <v>2337</v>
      </c>
      <c r="B88" s="54" t="s">
        <v>2338</v>
      </c>
      <c r="C88" s="70" t="s">
        <v>1836</v>
      </c>
      <c r="D88" s="70" t="s">
        <v>134</v>
      </c>
      <c r="E88" s="79">
        <v>45160</v>
      </c>
      <c r="F88" s="72">
        <v>823574.4192</v>
      </c>
      <c r="G88" s="80">
        <v>3.1896149999999999</v>
      </c>
      <c r="H88" s="72">
        <v>26.268849118999999</v>
      </c>
      <c r="I88" s="73">
        <f t="shared" si="1"/>
        <v>2.8034654671349672E-3</v>
      </c>
      <c r="J88" s="73">
        <f>H88/'סכום נכסי הקרן'!$C$41</f>
        <v>2.8346052469832122E-5</v>
      </c>
    </row>
    <row r="89" spans="1:10">
      <c r="A89" s="69" t="s">
        <v>2339</v>
      </c>
      <c r="B89" s="54" t="s">
        <v>2340</v>
      </c>
      <c r="C89" s="70" t="s">
        <v>1836</v>
      </c>
      <c r="D89" s="70" t="s">
        <v>134</v>
      </c>
      <c r="E89" s="79">
        <v>45160</v>
      </c>
      <c r="F89" s="72">
        <v>823574.4192</v>
      </c>
      <c r="G89" s="80">
        <v>3.1896149999999999</v>
      </c>
      <c r="H89" s="72">
        <v>26.268849118999999</v>
      </c>
      <c r="I89" s="73">
        <f t="shared" si="1"/>
        <v>2.8034654671349672E-3</v>
      </c>
      <c r="J89" s="73">
        <f>H89/'סכום נכסי הקרן'!$C$41</f>
        <v>2.8346052469832122E-5</v>
      </c>
    </row>
    <row r="90" spans="1:10">
      <c r="A90" s="69" t="s">
        <v>2341</v>
      </c>
      <c r="B90" s="54" t="s">
        <v>2342</v>
      </c>
      <c r="C90" s="70" t="s">
        <v>1836</v>
      </c>
      <c r="D90" s="70" t="s">
        <v>134</v>
      </c>
      <c r="E90" s="79">
        <v>45168</v>
      </c>
      <c r="F90" s="72">
        <v>1155159.9105199999</v>
      </c>
      <c r="G90" s="80">
        <v>3.370279</v>
      </c>
      <c r="H90" s="72">
        <v>38.932112406999998</v>
      </c>
      <c r="I90" s="73">
        <f t="shared" si="1"/>
        <v>4.1549149032455296E-3</v>
      </c>
      <c r="J90" s="73">
        <f>H90/'סכום נכסי הקרן'!$C$41</f>
        <v>4.2010660461406417E-5</v>
      </c>
    </row>
    <row r="91" spans="1:10">
      <c r="A91" s="69" t="s">
        <v>2343</v>
      </c>
      <c r="B91" s="54" t="s">
        <v>2344</v>
      </c>
      <c r="C91" s="70" t="s">
        <v>1836</v>
      </c>
      <c r="D91" s="70" t="s">
        <v>134</v>
      </c>
      <c r="E91" s="79">
        <v>45174</v>
      </c>
      <c r="F91" s="72">
        <v>1074666.81861</v>
      </c>
      <c r="G91" s="80">
        <v>3.8023899999999999</v>
      </c>
      <c r="H91" s="72">
        <v>40.863028354000001</v>
      </c>
      <c r="I91" s="73">
        <f t="shared" si="1"/>
        <v>4.360986214281359E-3</v>
      </c>
      <c r="J91" s="73">
        <f>H91/'סכום נכסי הקרן'!$C$41</f>
        <v>4.4094263153726472E-5</v>
      </c>
    </row>
    <row r="92" spans="1:10">
      <c r="A92" s="69" t="s">
        <v>2343</v>
      </c>
      <c r="B92" s="54" t="s">
        <v>2345</v>
      </c>
      <c r="C92" s="70" t="s">
        <v>1836</v>
      </c>
      <c r="D92" s="70" t="s">
        <v>134</v>
      </c>
      <c r="E92" s="79">
        <v>45174</v>
      </c>
      <c r="F92" s="72">
        <v>165638.7654</v>
      </c>
      <c r="G92" s="80">
        <v>3.8023899999999999</v>
      </c>
      <c r="H92" s="72">
        <v>6.2982325780000004</v>
      </c>
      <c r="I92" s="73">
        <f t="shared" si="1"/>
        <v>6.7216030121534313E-4</v>
      </c>
      <c r="J92" s="73">
        <f>H92/'סכום נכסי הקרן'!$C$41</f>
        <v>6.7962639061360714E-6</v>
      </c>
    </row>
    <row r="93" spans="1:10">
      <c r="A93" s="69" t="s">
        <v>2346</v>
      </c>
      <c r="B93" s="54" t="s">
        <v>2347</v>
      </c>
      <c r="C93" s="70" t="s">
        <v>1836</v>
      </c>
      <c r="D93" s="70" t="s">
        <v>134</v>
      </c>
      <c r="E93" s="79">
        <v>45169</v>
      </c>
      <c r="F93" s="72">
        <v>497035.08097200008</v>
      </c>
      <c r="G93" s="80">
        <v>3.8032300000000001</v>
      </c>
      <c r="H93" s="72">
        <v>18.903386574999999</v>
      </c>
      <c r="I93" s="73">
        <f t="shared" si="1"/>
        <v>2.0174081945822471E-3</v>
      </c>
      <c r="J93" s="73">
        <f>H93/'סכום נכסי הקרן'!$C$41</f>
        <v>2.0398167627560999E-5</v>
      </c>
    </row>
    <row r="94" spans="1:10">
      <c r="A94" s="69" t="s">
        <v>2348</v>
      </c>
      <c r="B94" s="54" t="s">
        <v>2349</v>
      </c>
      <c r="C94" s="70" t="s">
        <v>1836</v>
      </c>
      <c r="D94" s="70" t="s">
        <v>134</v>
      </c>
      <c r="E94" s="79">
        <v>45174</v>
      </c>
      <c r="F94" s="72">
        <v>13971.539778</v>
      </c>
      <c r="G94" s="80">
        <v>3.9044840000000001</v>
      </c>
      <c r="H94" s="72">
        <v>0.54551652799999995</v>
      </c>
      <c r="I94" s="73">
        <f t="shared" si="1"/>
        <v>5.8218642966478918E-5</v>
      </c>
      <c r="J94" s="73">
        <f>H94/'סכום נכסי הקרן'!$C$41</f>
        <v>5.886531250683622E-7</v>
      </c>
    </row>
    <row r="95" spans="1:10">
      <c r="A95" s="69" t="s">
        <v>2348</v>
      </c>
      <c r="B95" s="54" t="s">
        <v>2350</v>
      </c>
      <c r="C95" s="70" t="s">
        <v>1836</v>
      </c>
      <c r="D95" s="70" t="s">
        <v>134</v>
      </c>
      <c r="E95" s="79">
        <v>45174</v>
      </c>
      <c r="F95" s="72">
        <v>414536.85710000002</v>
      </c>
      <c r="G95" s="80">
        <v>3.9044840000000001</v>
      </c>
      <c r="H95" s="72">
        <v>16.185525043999998</v>
      </c>
      <c r="I95" s="73">
        <f t="shared" si="1"/>
        <v>1.7273524364446735E-3</v>
      </c>
      <c r="J95" s="73">
        <f>H95/'סכום נכסי הקרן'!$C$41</f>
        <v>1.7465391805732494E-5</v>
      </c>
    </row>
    <row r="96" spans="1:10">
      <c r="A96" s="69" t="s">
        <v>2348</v>
      </c>
      <c r="B96" s="54" t="s">
        <v>2351</v>
      </c>
      <c r="C96" s="70" t="s">
        <v>1836</v>
      </c>
      <c r="D96" s="70" t="s">
        <v>134</v>
      </c>
      <c r="E96" s="79">
        <v>45174</v>
      </c>
      <c r="F96" s="72">
        <v>1017680.8815</v>
      </c>
      <c r="G96" s="80">
        <v>3.9044840000000001</v>
      </c>
      <c r="H96" s="72">
        <v>39.735186659999997</v>
      </c>
      <c r="I96" s="73">
        <f t="shared" si="1"/>
        <v>4.2406206349900654E-3</v>
      </c>
      <c r="J96" s="73">
        <f>H96/'סכום נכסי הקרן'!$C$41</f>
        <v>4.2877237630797678E-5</v>
      </c>
    </row>
    <row r="97" spans="1:10">
      <c r="A97" s="69" t="s">
        <v>2352</v>
      </c>
      <c r="B97" s="54" t="s">
        <v>2353</v>
      </c>
      <c r="C97" s="70" t="s">
        <v>1836</v>
      </c>
      <c r="D97" s="70" t="s">
        <v>134</v>
      </c>
      <c r="E97" s="79">
        <v>45159</v>
      </c>
      <c r="F97" s="72">
        <v>1017869.89095</v>
      </c>
      <c r="G97" s="80">
        <v>3.838387</v>
      </c>
      <c r="H97" s="72">
        <v>39.069783452000003</v>
      </c>
      <c r="I97" s="73">
        <f t="shared" si="1"/>
        <v>4.1696074395928011E-3</v>
      </c>
      <c r="J97" s="73">
        <f>H97/'סכום נכסי הקרן'!$C$41</f>
        <v>4.2159217813404155E-5</v>
      </c>
    </row>
    <row r="98" spans="1:10">
      <c r="A98" s="69" t="s">
        <v>2354</v>
      </c>
      <c r="B98" s="54" t="s">
        <v>2355</v>
      </c>
      <c r="C98" s="70" t="s">
        <v>1836</v>
      </c>
      <c r="D98" s="70" t="s">
        <v>134</v>
      </c>
      <c r="E98" s="79">
        <v>45181</v>
      </c>
      <c r="F98" s="72">
        <v>364889.22184000001</v>
      </c>
      <c r="G98" s="80">
        <v>3.9528509999999999</v>
      </c>
      <c r="H98" s="72">
        <v>14.423528929</v>
      </c>
      <c r="I98" s="73">
        <f t="shared" si="1"/>
        <v>1.5393085964099903E-3</v>
      </c>
      <c r="J98" s="73">
        <f>H98/'סכום נכסי הקרן'!$C$41</f>
        <v>1.5564066243231731E-5</v>
      </c>
    </row>
    <row r="99" spans="1:10">
      <c r="A99" s="69" t="s">
        <v>2354</v>
      </c>
      <c r="B99" s="54" t="s">
        <v>2356</v>
      </c>
      <c r="C99" s="70" t="s">
        <v>1836</v>
      </c>
      <c r="D99" s="70" t="s">
        <v>134</v>
      </c>
      <c r="E99" s="79">
        <v>45181</v>
      </c>
      <c r="F99" s="72">
        <v>559009.86959999998</v>
      </c>
      <c r="G99" s="80">
        <v>3.9528509999999999</v>
      </c>
      <c r="H99" s="72">
        <v>22.096829786000001</v>
      </c>
      <c r="I99" s="73">
        <f t="shared" si="1"/>
        <v>2.3582190052400961E-3</v>
      </c>
      <c r="J99" s="73">
        <f>H99/'סכום נכסי הקרן'!$C$41</f>
        <v>2.3844131644041717E-5</v>
      </c>
    </row>
    <row r="100" spans="1:10">
      <c r="A100" s="69" t="s">
        <v>2357</v>
      </c>
      <c r="B100" s="54" t="s">
        <v>2358</v>
      </c>
      <c r="C100" s="70" t="s">
        <v>1836</v>
      </c>
      <c r="D100" s="70" t="s">
        <v>134</v>
      </c>
      <c r="E100" s="79">
        <v>45181</v>
      </c>
      <c r="F100" s="72">
        <v>497642.20314000006</v>
      </c>
      <c r="G100" s="80">
        <v>3.9655879999999999</v>
      </c>
      <c r="H100" s="72">
        <v>19.734440078999999</v>
      </c>
      <c r="I100" s="73">
        <f t="shared" si="1"/>
        <v>2.1060999293914576E-3</v>
      </c>
      <c r="J100" s="73">
        <f>H100/'סכום נכסי הקרן'!$C$41</f>
        <v>2.1294936500948119E-5</v>
      </c>
    </row>
    <row r="101" spans="1:10">
      <c r="A101" s="69" t="s">
        <v>2357</v>
      </c>
      <c r="B101" s="54" t="s">
        <v>2359</v>
      </c>
      <c r="C101" s="70" t="s">
        <v>1836</v>
      </c>
      <c r="D101" s="70" t="s">
        <v>134</v>
      </c>
      <c r="E101" s="79">
        <v>45181</v>
      </c>
      <c r="F101" s="72">
        <v>101808.590175</v>
      </c>
      <c r="G101" s="80">
        <v>3.9655879999999999</v>
      </c>
      <c r="H101" s="72">
        <v>4.0373093549999997</v>
      </c>
      <c r="I101" s="73">
        <f t="shared" si="1"/>
        <v>4.3086993669231281E-4</v>
      </c>
      <c r="J101" s="73">
        <f>H101/'סכום נכסי הקרן'!$C$41</f>
        <v>4.3565586865013988E-6</v>
      </c>
    </row>
    <row r="102" spans="1:10">
      <c r="A102" s="69" t="s">
        <v>2360</v>
      </c>
      <c r="B102" s="54" t="s">
        <v>2361</v>
      </c>
      <c r="C102" s="70" t="s">
        <v>1836</v>
      </c>
      <c r="D102" s="70" t="s">
        <v>134</v>
      </c>
      <c r="E102" s="79">
        <v>45159</v>
      </c>
      <c r="F102" s="72">
        <v>663874.89240000001</v>
      </c>
      <c r="G102" s="80">
        <v>3.9097590000000002</v>
      </c>
      <c r="H102" s="72">
        <v>25.955909889999997</v>
      </c>
      <c r="I102" s="73">
        <f t="shared" si="1"/>
        <v>2.7700679506378017E-3</v>
      </c>
      <c r="J102" s="73">
        <f>H102/'סכום נכסי הקרן'!$C$41</f>
        <v>2.8008367641504913E-5</v>
      </c>
    </row>
    <row r="103" spans="1:10">
      <c r="A103" s="69" t="s">
        <v>2362</v>
      </c>
      <c r="B103" s="54" t="s">
        <v>2363</v>
      </c>
      <c r="C103" s="70" t="s">
        <v>1836</v>
      </c>
      <c r="D103" s="70" t="s">
        <v>134</v>
      </c>
      <c r="E103" s="79">
        <v>45167</v>
      </c>
      <c r="F103" s="72">
        <v>580998.31703200005</v>
      </c>
      <c r="G103" s="80">
        <v>3.9388100000000001</v>
      </c>
      <c r="H103" s="72">
        <v>22.884417954</v>
      </c>
      <c r="I103" s="73">
        <f t="shared" si="1"/>
        <v>2.4422720302245474E-3</v>
      </c>
      <c r="J103" s="73">
        <f>H103/'סכום נכסי הקרן'!$C$41</f>
        <v>2.4693998169735813E-5</v>
      </c>
    </row>
    <row r="104" spans="1:10">
      <c r="A104" s="69" t="s">
        <v>2364</v>
      </c>
      <c r="B104" s="54" t="s">
        <v>2365</v>
      </c>
      <c r="C104" s="70" t="s">
        <v>1836</v>
      </c>
      <c r="D104" s="70" t="s">
        <v>134</v>
      </c>
      <c r="E104" s="79">
        <v>45189</v>
      </c>
      <c r="F104" s="72">
        <v>2454231.039074</v>
      </c>
      <c r="G104" s="80">
        <v>4.0757500000000002</v>
      </c>
      <c r="H104" s="72">
        <v>100.028320296</v>
      </c>
      <c r="I104" s="73">
        <f t="shared" si="1"/>
        <v>1.0675227544800296E-2</v>
      </c>
      <c r="J104" s="73">
        <f>H104/'סכום נכסי הקרן'!$C$41</f>
        <v>1.0793803728267513E-4</v>
      </c>
    </row>
    <row r="105" spans="1:10">
      <c r="A105" s="69" t="s">
        <v>2366</v>
      </c>
      <c r="B105" s="54" t="s">
        <v>2367</v>
      </c>
      <c r="C105" s="70" t="s">
        <v>1836</v>
      </c>
      <c r="D105" s="70" t="s">
        <v>134</v>
      </c>
      <c r="E105" s="79">
        <v>45174</v>
      </c>
      <c r="F105" s="72">
        <v>1058055.1372799999</v>
      </c>
      <c r="G105" s="80">
        <v>4.0826269999999996</v>
      </c>
      <c r="H105" s="72">
        <v>43.196445965000002</v>
      </c>
      <c r="I105" s="73">
        <f t="shared" si="1"/>
        <v>4.6100133286101543E-3</v>
      </c>
      <c r="J105" s="73">
        <f>H105/'סכום נכסי הקרן'!$C$41</f>
        <v>4.6612195238828577E-5</v>
      </c>
    </row>
    <row r="106" spans="1:10">
      <c r="A106" s="69" t="s">
        <v>2366</v>
      </c>
      <c r="B106" s="54" t="s">
        <v>2368</v>
      </c>
      <c r="C106" s="70" t="s">
        <v>1836</v>
      </c>
      <c r="D106" s="70" t="s">
        <v>134</v>
      </c>
      <c r="E106" s="79">
        <v>45174</v>
      </c>
      <c r="F106" s="72">
        <v>348857.67705599999</v>
      </c>
      <c r="G106" s="80">
        <v>4.0826269999999996</v>
      </c>
      <c r="H106" s="72">
        <v>14.242558129000001</v>
      </c>
      <c r="I106" s="73">
        <f t="shared" si="1"/>
        <v>1.519995021381961E-3</v>
      </c>
      <c r="J106" s="73">
        <f>H106/'סכום נכסי הקרן'!$C$41</f>
        <v>1.5368785217821404E-5</v>
      </c>
    </row>
    <row r="107" spans="1:10">
      <c r="A107" s="69" t="s">
        <v>2369</v>
      </c>
      <c r="B107" s="54" t="s">
        <v>2370</v>
      </c>
      <c r="C107" s="70" t="s">
        <v>1836</v>
      </c>
      <c r="D107" s="70" t="s">
        <v>134</v>
      </c>
      <c r="E107" s="79">
        <v>45167</v>
      </c>
      <c r="F107" s="72">
        <v>629886.98303999996</v>
      </c>
      <c r="G107" s="80">
        <v>4.0100410000000002</v>
      </c>
      <c r="H107" s="72">
        <v>25.258729398</v>
      </c>
      <c r="I107" s="73">
        <f t="shared" si="1"/>
        <v>2.6956634183026387E-3</v>
      </c>
      <c r="J107" s="73">
        <f>H107/'סכום נכסי הקרן'!$C$41</f>
        <v>2.7256057758508118E-5</v>
      </c>
    </row>
    <row r="108" spans="1:10">
      <c r="A108" s="69" t="s">
        <v>2371</v>
      </c>
      <c r="B108" s="54" t="s">
        <v>2372</v>
      </c>
      <c r="C108" s="70" t="s">
        <v>1836</v>
      </c>
      <c r="D108" s="70" t="s">
        <v>134</v>
      </c>
      <c r="E108" s="79">
        <v>45189</v>
      </c>
      <c r="F108" s="72">
        <v>839982.76135199994</v>
      </c>
      <c r="G108" s="80">
        <v>4.1519490000000001</v>
      </c>
      <c r="H108" s="72">
        <v>34.875654540000006</v>
      </c>
      <c r="I108" s="73">
        <f t="shared" si="1"/>
        <v>3.7220013980704177E-3</v>
      </c>
      <c r="J108" s="73">
        <f>H108/'סכום נכסי הקרן'!$C$41</f>
        <v>3.7633439098614474E-5</v>
      </c>
    </row>
    <row r="109" spans="1:10">
      <c r="A109" s="69" t="s">
        <v>2373</v>
      </c>
      <c r="B109" s="54" t="s">
        <v>2374</v>
      </c>
      <c r="C109" s="70" t="s">
        <v>1836</v>
      </c>
      <c r="D109" s="70" t="s">
        <v>134</v>
      </c>
      <c r="E109" s="79">
        <v>45189</v>
      </c>
      <c r="F109" s="72">
        <v>581521.84991600004</v>
      </c>
      <c r="G109" s="80">
        <v>4.1519490000000001</v>
      </c>
      <c r="H109" s="72">
        <v>24.144489719000003</v>
      </c>
      <c r="I109" s="73">
        <f t="shared" si="1"/>
        <v>2.576749473955961E-3</v>
      </c>
      <c r="J109" s="73">
        <f>H109/'סכום נכסי הקרן'!$C$41</f>
        <v>2.6053709826863933E-5</v>
      </c>
    </row>
    <row r="110" spans="1:10">
      <c r="A110" s="69" t="s">
        <v>2375</v>
      </c>
      <c r="B110" s="54" t="s">
        <v>2376</v>
      </c>
      <c r="C110" s="70" t="s">
        <v>1836</v>
      </c>
      <c r="D110" s="70" t="s">
        <v>134</v>
      </c>
      <c r="E110" s="79">
        <v>45190</v>
      </c>
      <c r="F110" s="72">
        <v>664666.79087999999</v>
      </c>
      <c r="G110" s="80">
        <v>4.1816259999999996</v>
      </c>
      <c r="H110" s="72">
        <v>27.793876874000002</v>
      </c>
      <c r="I110" s="73">
        <f t="shared" si="1"/>
        <v>2.9662195576623876E-3</v>
      </c>
      <c r="J110" s="73">
        <f>H110/'סכום נכסי הקרן'!$C$41</f>
        <v>2.9991671452428263E-5</v>
      </c>
    </row>
    <row r="111" spans="1:10">
      <c r="A111" s="69" t="s">
        <v>2377</v>
      </c>
      <c r="B111" s="54" t="s">
        <v>2378</v>
      </c>
      <c r="C111" s="70" t="s">
        <v>1836</v>
      </c>
      <c r="D111" s="70" t="s">
        <v>134</v>
      </c>
      <c r="E111" s="79">
        <v>45188</v>
      </c>
      <c r="F111" s="72">
        <v>831493.40399999986</v>
      </c>
      <c r="G111" s="80">
        <v>4.2342589999999998</v>
      </c>
      <c r="H111" s="72">
        <v>35.207586449000004</v>
      </c>
      <c r="I111" s="73">
        <f t="shared" si="1"/>
        <v>3.7574258523396615E-3</v>
      </c>
      <c r="J111" s="73">
        <f>H111/'סכום נכסי הקרן'!$C$41</f>
        <v>3.7991618448851791E-5</v>
      </c>
    </row>
    <row r="112" spans="1:10">
      <c r="A112" s="69" t="s">
        <v>2379</v>
      </c>
      <c r="B112" s="54" t="s">
        <v>2380</v>
      </c>
      <c r="C112" s="70" t="s">
        <v>1836</v>
      </c>
      <c r="D112" s="70" t="s">
        <v>134</v>
      </c>
      <c r="E112" s="79">
        <v>45188</v>
      </c>
      <c r="F112" s="72">
        <v>1662986.8079999997</v>
      </c>
      <c r="G112" s="80">
        <v>4.2342589999999998</v>
      </c>
      <c r="H112" s="72">
        <v>70.415172898000009</v>
      </c>
      <c r="I112" s="73">
        <f t="shared" si="1"/>
        <v>7.514851704679323E-3</v>
      </c>
      <c r="J112" s="73">
        <f>H112/'סכום נכסי הקרן'!$C$41</f>
        <v>7.5983236897703583E-5</v>
      </c>
    </row>
    <row r="113" spans="1:10">
      <c r="A113" s="69" t="s">
        <v>2381</v>
      </c>
      <c r="B113" s="54" t="s">
        <v>2382</v>
      </c>
      <c r="C113" s="70" t="s">
        <v>1836</v>
      </c>
      <c r="D113" s="70" t="s">
        <v>134</v>
      </c>
      <c r="E113" s="79">
        <v>45190</v>
      </c>
      <c r="F113" s="72">
        <v>1164090.7656</v>
      </c>
      <c r="G113" s="80">
        <v>4.2576720000000003</v>
      </c>
      <c r="H113" s="72">
        <v>49.563166088999992</v>
      </c>
      <c r="I113" s="73">
        <f t="shared" si="1"/>
        <v>5.2894827612331961E-3</v>
      </c>
      <c r="J113" s="73">
        <f>H113/'סכום נכסי הקרן'!$C$41</f>
        <v>5.3482362328299837E-5</v>
      </c>
    </row>
    <row r="114" spans="1:10">
      <c r="A114" s="69" t="s">
        <v>2381</v>
      </c>
      <c r="B114" s="54" t="s">
        <v>2383</v>
      </c>
      <c r="C114" s="70" t="s">
        <v>1836</v>
      </c>
      <c r="D114" s="70" t="s">
        <v>134</v>
      </c>
      <c r="E114" s="79">
        <v>45190</v>
      </c>
      <c r="F114" s="72">
        <v>132396.99479999999</v>
      </c>
      <c r="G114" s="80">
        <v>4.2576720000000003</v>
      </c>
      <c r="H114" s="72">
        <v>5.6370297200000001</v>
      </c>
      <c r="I114" s="73">
        <f t="shared" si="1"/>
        <v>6.0159537578687386E-4</v>
      </c>
      <c r="J114" s="73">
        <f>H114/'סכום נכסי הקרן'!$C$41</f>
        <v>6.0827765804764668E-6</v>
      </c>
    </row>
    <row r="115" spans="1:10">
      <c r="A115" s="69" t="s">
        <v>2384</v>
      </c>
      <c r="B115" s="54" t="s">
        <v>2385</v>
      </c>
      <c r="C115" s="70" t="s">
        <v>1836</v>
      </c>
      <c r="D115" s="70" t="s">
        <v>134</v>
      </c>
      <c r="E115" s="79">
        <v>45182</v>
      </c>
      <c r="F115" s="72">
        <v>832153.31939999992</v>
      </c>
      <c r="G115" s="80">
        <v>4.2868089999999999</v>
      </c>
      <c r="H115" s="72">
        <v>35.672826805999996</v>
      </c>
      <c r="I115" s="73">
        <f t="shared" si="1"/>
        <v>3.8070772576546982E-3</v>
      </c>
      <c r="J115" s="73">
        <f>H115/'סכום נכסי הקרן'!$C$41</f>
        <v>3.849364758270778E-5</v>
      </c>
    </row>
    <row r="116" spans="1:10">
      <c r="A116" s="69" t="s">
        <v>2386</v>
      </c>
      <c r="B116" s="54" t="s">
        <v>2387</v>
      </c>
      <c r="C116" s="70" t="s">
        <v>1836</v>
      </c>
      <c r="D116" s="70" t="s">
        <v>134</v>
      </c>
      <c r="E116" s="79">
        <v>45182</v>
      </c>
      <c r="F116" s="72">
        <v>265074.19488000002</v>
      </c>
      <c r="G116" s="80">
        <v>4.3121039999999997</v>
      </c>
      <c r="H116" s="72">
        <v>11.430273884</v>
      </c>
      <c r="I116" s="73">
        <f t="shared" si="1"/>
        <v>1.2198622775031014E-3</v>
      </c>
      <c r="J116" s="73">
        <f>H116/'סכום נכסי הקרן'!$C$41</f>
        <v>1.2334120227066496E-5</v>
      </c>
    </row>
    <row r="117" spans="1:10">
      <c r="A117" s="69" t="s">
        <v>2388</v>
      </c>
      <c r="B117" s="54" t="s">
        <v>2389</v>
      </c>
      <c r="C117" s="70" t="s">
        <v>1836</v>
      </c>
      <c r="D117" s="70" t="s">
        <v>134</v>
      </c>
      <c r="E117" s="79">
        <v>45182</v>
      </c>
      <c r="F117" s="72">
        <v>499516.36287600006</v>
      </c>
      <c r="G117" s="80">
        <v>4.3298019999999999</v>
      </c>
      <c r="H117" s="72">
        <v>21.62806732</v>
      </c>
      <c r="I117" s="73">
        <f t="shared" si="1"/>
        <v>2.3081917132271577E-3</v>
      </c>
      <c r="J117" s="73">
        <f>H117/'סכום נכסי הקרן'!$C$41</f>
        <v>2.3338301891206707E-5</v>
      </c>
    </row>
    <row r="118" spans="1:10">
      <c r="A118" s="69" t="s">
        <v>2388</v>
      </c>
      <c r="B118" s="54" t="s">
        <v>2390</v>
      </c>
      <c r="C118" s="70" t="s">
        <v>1836</v>
      </c>
      <c r="D118" s="70" t="s">
        <v>134</v>
      </c>
      <c r="E118" s="79">
        <v>45182</v>
      </c>
      <c r="F118" s="72">
        <v>265123.23080399999</v>
      </c>
      <c r="G118" s="80">
        <v>4.3298019999999999</v>
      </c>
      <c r="H118" s="72">
        <v>11.479309808</v>
      </c>
      <c r="I118" s="73">
        <f t="shared" si="1"/>
        <v>1.2250954919069872E-3</v>
      </c>
      <c r="J118" s="73">
        <f>H118/'סכום נכסי הקרן'!$C$41</f>
        <v>1.2387033655755891E-5</v>
      </c>
    </row>
    <row r="119" spans="1:10">
      <c r="A119" s="69" t="s">
        <v>2391</v>
      </c>
      <c r="B119" s="54" t="s">
        <v>2392</v>
      </c>
      <c r="C119" s="70" t="s">
        <v>1836</v>
      </c>
      <c r="D119" s="70" t="s">
        <v>134</v>
      </c>
      <c r="E119" s="79">
        <v>45182</v>
      </c>
      <c r="F119" s="72">
        <v>666074.61040000001</v>
      </c>
      <c r="G119" s="80">
        <v>4.3373840000000001</v>
      </c>
      <c r="H119" s="72">
        <v>28.890216325000001</v>
      </c>
      <c r="I119" s="73">
        <f t="shared" si="1"/>
        <v>3.083223152955534E-3</v>
      </c>
      <c r="J119" s="73">
        <f>H119/'סכום נכסי הקרן'!$C$41</f>
        <v>3.1174703699559158E-5</v>
      </c>
    </row>
    <row r="120" spans="1:10">
      <c r="A120" s="69" t="s">
        <v>2393</v>
      </c>
      <c r="B120" s="54" t="s">
        <v>2394</v>
      </c>
      <c r="C120" s="70" t="s">
        <v>1836</v>
      </c>
      <c r="D120" s="70" t="s">
        <v>134</v>
      </c>
      <c r="E120" s="79">
        <v>45173</v>
      </c>
      <c r="F120" s="72">
        <v>1582345.1461199999</v>
      </c>
      <c r="G120" s="80">
        <v>4.3170890000000002</v>
      </c>
      <c r="H120" s="72">
        <v>68.311252617000008</v>
      </c>
      <c r="I120" s="73">
        <f t="shared" si="1"/>
        <v>7.2903170162097681E-3</v>
      </c>
      <c r="J120" s="73">
        <f>H120/'סכום נכסי הקרן'!$C$41</f>
        <v>7.3712949592484928E-5</v>
      </c>
    </row>
    <row r="121" spans="1:10">
      <c r="A121" s="69" t="s">
        <v>2395</v>
      </c>
      <c r="B121" s="54" t="s">
        <v>2396</v>
      </c>
      <c r="C121" s="70" t="s">
        <v>1836</v>
      </c>
      <c r="D121" s="70" t="s">
        <v>134</v>
      </c>
      <c r="E121" s="79">
        <v>45173</v>
      </c>
      <c r="F121" s="72">
        <v>1415782.4991599999</v>
      </c>
      <c r="G121" s="80">
        <v>4.3170890000000002</v>
      </c>
      <c r="H121" s="72">
        <v>61.120594446999995</v>
      </c>
      <c r="I121" s="73">
        <f t="shared" si="1"/>
        <v>6.5229152250522587E-3</v>
      </c>
      <c r="J121" s="73">
        <f>H121/'סכום נכסי הקרן'!$C$41</f>
        <v>6.5953691740871571E-5</v>
      </c>
    </row>
    <row r="122" spans="1:10">
      <c r="A122" s="69" t="s">
        <v>2397</v>
      </c>
      <c r="B122" s="54" t="s">
        <v>2398</v>
      </c>
      <c r="C122" s="70" t="s">
        <v>1836</v>
      </c>
      <c r="D122" s="70" t="s">
        <v>134</v>
      </c>
      <c r="E122" s="79">
        <v>45173</v>
      </c>
      <c r="F122" s="72">
        <v>499885.91549999994</v>
      </c>
      <c r="G122" s="80">
        <v>4.3549829999999998</v>
      </c>
      <c r="H122" s="72">
        <v>21.769949131000001</v>
      </c>
      <c r="I122" s="73">
        <f t="shared" si="1"/>
        <v>2.3233336311601124E-3</v>
      </c>
      <c r="J122" s="73">
        <f>H122/'סכום נכסי הקרן'!$C$41</f>
        <v>2.3491402974581234E-5</v>
      </c>
    </row>
    <row r="123" spans="1:10">
      <c r="A123" s="69" t="s">
        <v>2397</v>
      </c>
      <c r="B123" s="54" t="s">
        <v>2399</v>
      </c>
      <c r="C123" s="70" t="s">
        <v>1836</v>
      </c>
      <c r="D123" s="70" t="s">
        <v>134</v>
      </c>
      <c r="E123" s="79">
        <v>45173</v>
      </c>
      <c r="F123" s="72">
        <v>561604.74300000002</v>
      </c>
      <c r="G123" s="80">
        <v>4.3549829999999998</v>
      </c>
      <c r="H123" s="72">
        <v>24.457793883999997</v>
      </c>
      <c r="I123" s="73">
        <f t="shared" si="1"/>
        <v>2.6101859371716924E-3</v>
      </c>
      <c r="J123" s="73">
        <f>H123/'סכום נכסי הקרן'!$C$41</f>
        <v>2.6391788448423465E-5</v>
      </c>
    </row>
    <row r="124" spans="1:10">
      <c r="A124" s="69" t="s">
        <v>2400</v>
      </c>
      <c r="B124" s="54" t="s">
        <v>2401</v>
      </c>
      <c r="C124" s="70" t="s">
        <v>1836</v>
      </c>
      <c r="D124" s="70" t="s">
        <v>134</v>
      </c>
      <c r="E124" s="79">
        <v>45195</v>
      </c>
      <c r="F124" s="72">
        <v>1376534.2507170001</v>
      </c>
      <c r="G124" s="80">
        <v>4.4637669999999998</v>
      </c>
      <c r="H124" s="72">
        <v>61.445283822</v>
      </c>
      <c r="I124" s="73">
        <f t="shared" si="1"/>
        <v>6.5575667412353482E-3</v>
      </c>
      <c r="J124" s="73">
        <f>H124/'סכום נכסי הקרן'!$C$41</f>
        <v>6.6304055855357659E-5</v>
      </c>
    </row>
    <row r="125" spans="1:10">
      <c r="A125" s="69" t="s">
        <v>2402</v>
      </c>
      <c r="B125" s="54" t="s">
        <v>2403</v>
      </c>
      <c r="C125" s="70" t="s">
        <v>1836</v>
      </c>
      <c r="D125" s="70" t="s">
        <v>134</v>
      </c>
      <c r="E125" s="79">
        <v>45173</v>
      </c>
      <c r="F125" s="72">
        <v>833253.17840000009</v>
      </c>
      <c r="G125" s="80">
        <v>4.3676079999999997</v>
      </c>
      <c r="H125" s="72">
        <v>36.393234450999998</v>
      </c>
      <c r="I125" s="73">
        <f t="shared" si="1"/>
        <v>3.8839606394072985E-3</v>
      </c>
      <c r="J125" s="73">
        <f>H125/'סכום נכסי הקרן'!$C$41</f>
        <v>3.9271021300617185E-5</v>
      </c>
    </row>
    <row r="126" spans="1:10">
      <c r="A126" s="69" t="s">
        <v>2404</v>
      </c>
      <c r="B126" s="54" t="s">
        <v>2405</v>
      </c>
      <c r="C126" s="70" t="s">
        <v>1836</v>
      </c>
      <c r="D126" s="70" t="s">
        <v>134</v>
      </c>
      <c r="E126" s="79">
        <v>45195</v>
      </c>
      <c r="F126" s="72">
        <v>916965.64660800016</v>
      </c>
      <c r="G126" s="80">
        <v>4.5041029999999997</v>
      </c>
      <c r="H126" s="72">
        <v>41.301080274</v>
      </c>
      <c r="I126" s="73">
        <f t="shared" si="1"/>
        <v>4.4077360138241152E-3</v>
      </c>
      <c r="J126" s="73">
        <f>H126/'סכום נכסי הקרן'!$C$41</f>
        <v>4.4566953931026246E-5</v>
      </c>
    </row>
    <row r="127" spans="1:10">
      <c r="A127" s="69" t="s">
        <v>2404</v>
      </c>
      <c r="B127" s="54" t="s">
        <v>2406</v>
      </c>
      <c r="C127" s="70" t="s">
        <v>1836</v>
      </c>
      <c r="D127" s="70" t="s">
        <v>134</v>
      </c>
      <c r="E127" s="79">
        <v>45195</v>
      </c>
      <c r="F127" s="72">
        <v>280958.06390399998</v>
      </c>
      <c r="G127" s="80">
        <v>4.5041029999999997</v>
      </c>
      <c r="H127" s="72">
        <v>12.654641528000001</v>
      </c>
      <c r="I127" s="73">
        <f t="shared" si="1"/>
        <v>1.3505293041962778E-3</v>
      </c>
      <c r="J127" s="73">
        <f>H127/'סכום נכסי הקרן'!$C$41</f>
        <v>1.3655304467836536E-5</v>
      </c>
    </row>
    <row r="128" spans="1:10">
      <c r="A128" s="69" t="s">
        <v>2407</v>
      </c>
      <c r="B128" s="54" t="s">
        <v>2408</v>
      </c>
      <c r="C128" s="70" t="s">
        <v>1836</v>
      </c>
      <c r="D128" s="70" t="s">
        <v>134</v>
      </c>
      <c r="E128" s="79">
        <v>45187</v>
      </c>
      <c r="F128" s="72">
        <v>333477.2488</v>
      </c>
      <c r="G128" s="80">
        <v>4.483047</v>
      </c>
      <c r="H128" s="72">
        <v>14.949943443</v>
      </c>
      <c r="I128" s="73">
        <f t="shared" si="1"/>
        <v>1.5954886332556174E-3</v>
      </c>
      <c r="J128" s="73">
        <f>H128/'סכום נכסי הקרן'!$C$41</f>
        <v>1.6132106866828464E-5</v>
      </c>
    </row>
    <row r="129" spans="1:10">
      <c r="A129" s="69" t="s">
        <v>2409</v>
      </c>
      <c r="B129" s="54" t="s">
        <v>2410</v>
      </c>
      <c r="C129" s="70" t="s">
        <v>1836</v>
      </c>
      <c r="D129" s="70" t="s">
        <v>134</v>
      </c>
      <c r="E129" s="79">
        <v>45195</v>
      </c>
      <c r="F129" s="72">
        <v>1750755.5562</v>
      </c>
      <c r="G129" s="80">
        <v>4.5141819999999999</v>
      </c>
      <c r="H129" s="72">
        <v>79.032293198000005</v>
      </c>
      <c r="I129" s="73">
        <f t="shared" si="1"/>
        <v>8.4344884606620818E-3</v>
      </c>
      <c r="J129" s="73">
        <f>H129/'סכום נכסי הקרן'!$C$41</f>
        <v>8.5281754052228778E-5</v>
      </c>
    </row>
    <row r="130" spans="1:10">
      <c r="A130" s="69" t="s">
        <v>2411</v>
      </c>
      <c r="B130" s="54" t="s">
        <v>2412</v>
      </c>
      <c r="C130" s="70" t="s">
        <v>1836</v>
      </c>
      <c r="D130" s="70" t="s">
        <v>134</v>
      </c>
      <c r="E130" s="79">
        <v>45239</v>
      </c>
      <c r="F130" s="72">
        <v>561975.43920000002</v>
      </c>
      <c r="G130" s="80">
        <v>4.6587509999999996</v>
      </c>
      <c r="H130" s="72">
        <v>26.181037001</v>
      </c>
      <c r="I130" s="73">
        <f t="shared" si="1"/>
        <v>2.7940939777600891E-3</v>
      </c>
      <c r="J130" s="73">
        <f>H130/'סכום נכסי הקרן'!$C$41</f>
        <v>2.8251296628301374E-5</v>
      </c>
    </row>
    <row r="131" spans="1:10">
      <c r="A131" s="69" t="s">
        <v>2413</v>
      </c>
      <c r="B131" s="54" t="s">
        <v>2414</v>
      </c>
      <c r="C131" s="70" t="s">
        <v>1836</v>
      </c>
      <c r="D131" s="70" t="s">
        <v>134</v>
      </c>
      <c r="E131" s="79">
        <v>45175</v>
      </c>
      <c r="F131" s="72">
        <v>666954.4976</v>
      </c>
      <c r="G131" s="80">
        <v>4.4400839999999997</v>
      </c>
      <c r="H131" s="72">
        <v>29.613337013999999</v>
      </c>
      <c r="I131" s="73">
        <f t="shared" si="1"/>
        <v>3.1603960763294803E-3</v>
      </c>
      <c r="J131" s="73">
        <f>H131/'סכום נכסי הקרן'!$C$41</f>
        <v>3.1955004994814202E-5</v>
      </c>
    </row>
    <row r="132" spans="1:10">
      <c r="A132" s="69" t="s">
        <v>2415</v>
      </c>
      <c r="B132" s="54" t="s">
        <v>2416</v>
      </c>
      <c r="C132" s="70" t="s">
        <v>1836</v>
      </c>
      <c r="D132" s="70" t="s">
        <v>134</v>
      </c>
      <c r="E132" s="79">
        <v>45173</v>
      </c>
      <c r="F132" s="72">
        <v>200096.90792600001</v>
      </c>
      <c r="G132" s="80">
        <v>4.3504649999999998</v>
      </c>
      <c r="H132" s="72">
        <v>8.7051464149999997</v>
      </c>
      <c r="I132" s="73">
        <f t="shared" si="1"/>
        <v>9.2903108355648018E-4</v>
      </c>
      <c r="J132" s="73">
        <f>H132/'סכום נכסי הקרן'!$C$41</f>
        <v>9.3935039148207067E-6</v>
      </c>
    </row>
    <row r="133" spans="1:10">
      <c r="A133" s="69" t="s">
        <v>2417</v>
      </c>
      <c r="B133" s="54" t="s">
        <v>2418</v>
      </c>
      <c r="C133" s="70" t="s">
        <v>1836</v>
      </c>
      <c r="D133" s="70" t="s">
        <v>134</v>
      </c>
      <c r="E133" s="79">
        <v>45175</v>
      </c>
      <c r="F133" s="72">
        <v>583785.35973799997</v>
      </c>
      <c r="G133" s="80">
        <v>4.4728500000000002</v>
      </c>
      <c r="H133" s="72">
        <v>26.111844203</v>
      </c>
      <c r="I133" s="73">
        <f t="shared" si="1"/>
        <v>2.786709580412162E-3</v>
      </c>
      <c r="J133" s="73">
        <f>H133/'סכום נכסי הקרן'!$C$41</f>
        <v>2.8176632425322498E-5</v>
      </c>
    </row>
    <row r="134" spans="1:10">
      <c r="A134" s="69" t="s">
        <v>2419</v>
      </c>
      <c r="B134" s="54" t="s">
        <v>2420</v>
      </c>
      <c r="C134" s="70" t="s">
        <v>1836</v>
      </c>
      <c r="D134" s="70" t="s">
        <v>134</v>
      </c>
      <c r="E134" s="79">
        <v>45239</v>
      </c>
      <c r="F134" s="72">
        <v>398430.89276399999</v>
      </c>
      <c r="G134" s="80">
        <v>4.7040100000000002</v>
      </c>
      <c r="H134" s="72">
        <v>18.742230701</v>
      </c>
      <c r="I134" s="73">
        <f t="shared" si="1"/>
        <v>2.0002093091062109E-3</v>
      </c>
      <c r="J134" s="73">
        <f>H134/'סכום נכסי הקרן'!$C$41</f>
        <v>2.0224268388978767E-5</v>
      </c>
    </row>
    <row r="135" spans="1:10">
      <c r="A135" s="69" t="s">
        <v>2421</v>
      </c>
      <c r="B135" s="54" t="s">
        <v>2422</v>
      </c>
      <c r="C135" s="70" t="s">
        <v>1836</v>
      </c>
      <c r="D135" s="70" t="s">
        <v>134</v>
      </c>
      <c r="E135" s="79">
        <v>45175</v>
      </c>
      <c r="F135" s="72">
        <v>1835092.7443200001</v>
      </c>
      <c r="G135" s="80">
        <v>4.4904840000000004</v>
      </c>
      <c r="H135" s="72">
        <v>82.404552707999997</v>
      </c>
      <c r="I135" s="73">
        <f t="shared" si="1"/>
        <v>8.7943829135813927E-3</v>
      </c>
      <c r="J135" s="73">
        <f>H135/'סכום נכסי הקרן'!$C$41</f>
        <v>8.8920674226436585E-5</v>
      </c>
    </row>
    <row r="136" spans="1:10">
      <c r="A136" s="69" t="s">
        <v>2423</v>
      </c>
      <c r="B136" s="54" t="s">
        <v>2424</v>
      </c>
      <c r="C136" s="70" t="s">
        <v>1836</v>
      </c>
      <c r="D136" s="70" t="s">
        <v>134</v>
      </c>
      <c r="E136" s="79">
        <v>45187</v>
      </c>
      <c r="F136" s="72">
        <v>834243.05149999994</v>
      </c>
      <c r="G136" s="80">
        <v>4.5460120000000002</v>
      </c>
      <c r="H136" s="72">
        <v>37.924788108999998</v>
      </c>
      <c r="I136" s="73">
        <f t="shared" si="1"/>
        <v>4.0474111876904239E-3</v>
      </c>
      <c r="J136" s="73">
        <f>H136/'סכום נכסי הקרן'!$C$41</f>
        <v>4.0923682220529005E-5</v>
      </c>
    </row>
    <row r="137" spans="1:10">
      <c r="A137" s="69" t="s">
        <v>2423</v>
      </c>
      <c r="B137" s="54" t="s">
        <v>2425</v>
      </c>
      <c r="C137" s="70" t="s">
        <v>1836</v>
      </c>
      <c r="D137" s="70" t="s">
        <v>134</v>
      </c>
      <c r="E137" s="79">
        <v>45187</v>
      </c>
      <c r="F137" s="72">
        <v>371937.48354000004</v>
      </c>
      <c r="G137" s="80">
        <v>4.5460120000000002</v>
      </c>
      <c r="H137" s="72">
        <v>16.908322133999999</v>
      </c>
      <c r="I137" s="73">
        <f t="shared" si="1"/>
        <v>1.8044908246694937E-3</v>
      </c>
      <c r="J137" s="73">
        <f>H137/'סכום נכסי הקרן'!$C$41</f>
        <v>1.8245343913469215E-5</v>
      </c>
    </row>
    <row r="138" spans="1:10">
      <c r="A138" s="69" t="s">
        <v>2426</v>
      </c>
      <c r="B138" s="54" t="s">
        <v>2427</v>
      </c>
      <c r="C138" s="70" t="s">
        <v>1836</v>
      </c>
      <c r="D138" s="70" t="s">
        <v>134</v>
      </c>
      <c r="E138" s="79">
        <v>45239</v>
      </c>
      <c r="F138" s="72">
        <v>571265.01203400001</v>
      </c>
      <c r="G138" s="80">
        <v>4.734159</v>
      </c>
      <c r="H138" s="72">
        <v>27.044596406999997</v>
      </c>
      <c r="I138" s="73">
        <f t="shared" ref="I138:I201" si="2">IFERROR(H138/$H$9,0)</f>
        <v>2.8862548091148788E-3</v>
      </c>
      <c r="J138" s="73">
        <f>H138/'סכום נכסי הקרן'!$C$41</f>
        <v>2.9183141800596643E-5</v>
      </c>
    </row>
    <row r="139" spans="1:10">
      <c r="A139" s="69" t="s">
        <v>2428</v>
      </c>
      <c r="B139" s="54" t="s">
        <v>2429</v>
      </c>
      <c r="C139" s="70" t="s">
        <v>1836</v>
      </c>
      <c r="D139" s="70" t="s">
        <v>134</v>
      </c>
      <c r="E139" s="79">
        <v>45175</v>
      </c>
      <c r="F139" s="72">
        <v>2085882.5935</v>
      </c>
      <c r="G139" s="80">
        <v>4.5156650000000003</v>
      </c>
      <c r="H139" s="72">
        <v>94.191466690999988</v>
      </c>
      <c r="I139" s="73">
        <f t="shared" si="2"/>
        <v>1.0052306554078084E-2</v>
      </c>
      <c r="J139" s="73">
        <f>H139/'סכום נכסי הקרן'!$C$41</f>
        <v>1.0163963578832151E-4</v>
      </c>
    </row>
    <row r="140" spans="1:10">
      <c r="A140" s="69" t="s">
        <v>2430</v>
      </c>
      <c r="B140" s="54" t="s">
        <v>2431</v>
      </c>
      <c r="C140" s="70" t="s">
        <v>1836</v>
      </c>
      <c r="D140" s="70" t="s">
        <v>134</v>
      </c>
      <c r="E140" s="79">
        <v>45187</v>
      </c>
      <c r="F140" s="72">
        <v>1168279.0286719999</v>
      </c>
      <c r="G140" s="80">
        <v>4.57369</v>
      </c>
      <c r="H140" s="72">
        <v>53.433459923999997</v>
      </c>
      <c r="I140" s="73">
        <f t="shared" si="2"/>
        <v>5.7025284590075994E-3</v>
      </c>
      <c r="J140" s="73">
        <f>H140/'סכום נכסי הקרן'!$C$41</f>
        <v>5.7658698780026134E-5</v>
      </c>
    </row>
    <row r="141" spans="1:10">
      <c r="A141" s="69" t="s">
        <v>2432</v>
      </c>
      <c r="B141" s="54" t="s">
        <v>2433</v>
      </c>
      <c r="C141" s="70" t="s">
        <v>1836</v>
      </c>
      <c r="D141" s="70" t="s">
        <v>134</v>
      </c>
      <c r="E141" s="79">
        <v>45175</v>
      </c>
      <c r="F141" s="72">
        <v>910677.53159999999</v>
      </c>
      <c r="G141" s="80">
        <v>4.5483799999999999</v>
      </c>
      <c r="H141" s="72">
        <v>41.42107103</v>
      </c>
      <c r="I141" s="73">
        <f t="shared" si="2"/>
        <v>4.4205416734591279E-3</v>
      </c>
      <c r="J141" s="73">
        <f>H141/'סכום נכסי הקרן'!$C$41</f>
        <v>4.4696432929137771E-5</v>
      </c>
    </row>
    <row r="142" spans="1:10">
      <c r="A142" s="69" t="s">
        <v>2434</v>
      </c>
      <c r="B142" s="54" t="s">
        <v>2435</v>
      </c>
      <c r="C142" s="70" t="s">
        <v>1836</v>
      </c>
      <c r="D142" s="70" t="s">
        <v>134</v>
      </c>
      <c r="E142" s="79">
        <v>45201</v>
      </c>
      <c r="F142" s="72">
        <v>835012.95279999997</v>
      </c>
      <c r="G142" s="80">
        <v>4.665108</v>
      </c>
      <c r="H142" s="72">
        <v>38.954256133000001</v>
      </c>
      <c r="I142" s="73">
        <f t="shared" si="2"/>
        <v>4.1572781271109333E-3</v>
      </c>
      <c r="J142" s="73">
        <f>H142/'סכום נכסי הקרן'!$C$41</f>
        <v>4.2034555197572064E-5</v>
      </c>
    </row>
    <row r="143" spans="1:10">
      <c r="A143" s="69" t="s">
        <v>2436</v>
      </c>
      <c r="B143" s="54" t="s">
        <v>2437</v>
      </c>
      <c r="C143" s="70" t="s">
        <v>1836</v>
      </c>
      <c r="D143" s="70" t="s">
        <v>134</v>
      </c>
      <c r="E143" s="79">
        <v>45244</v>
      </c>
      <c r="F143" s="72">
        <v>466576.81686000002</v>
      </c>
      <c r="G143" s="80">
        <v>5.1443950000000003</v>
      </c>
      <c r="H143" s="72">
        <v>24.002553598999999</v>
      </c>
      <c r="I143" s="73">
        <f t="shared" si="2"/>
        <v>2.5616017600551136E-3</v>
      </c>
      <c r="J143" s="73">
        <f>H143/'סכום נכסי הקרן'!$C$41</f>
        <v>2.5900550140017416E-5</v>
      </c>
    </row>
    <row r="144" spans="1:10">
      <c r="A144" s="69" t="s">
        <v>2436</v>
      </c>
      <c r="B144" s="54" t="s">
        <v>2438</v>
      </c>
      <c r="C144" s="70" t="s">
        <v>1836</v>
      </c>
      <c r="D144" s="70" t="s">
        <v>134</v>
      </c>
      <c r="E144" s="79">
        <v>45244</v>
      </c>
      <c r="F144" s="72">
        <v>1339540.2732800001</v>
      </c>
      <c r="G144" s="80">
        <v>5.1443950000000003</v>
      </c>
      <c r="H144" s="72">
        <v>68.91124048399999</v>
      </c>
      <c r="I144" s="73">
        <f t="shared" si="2"/>
        <v>7.3543489522193972E-3</v>
      </c>
      <c r="J144" s="73">
        <f>H144/'סכום נכסי הקרן'!$C$41</f>
        <v>7.4360381365464395E-5</v>
      </c>
    </row>
    <row r="145" spans="1:10">
      <c r="A145" s="69" t="s">
        <v>2439</v>
      </c>
      <c r="B145" s="54" t="s">
        <v>2440</v>
      </c>
      <c r="C145" s="70" t="s">
        <v>1836</v>
      </c>
      <c r="D145" s="70" t="s">
        <v>134</v>
      </c>
      <c r="E145" s="79">
        <v>45244</v>
      </c>
      <c r="F145" s="72">
        <v>234665.91623999999</v>
      </c>
      <c r="G145" s="80">
        <v>5.2439809999999998</v>
      </c>
      <c r="H145" s="72">
        <v>12.305835509000003</v>
      </c>
      <c r="I145" s="73">
        <f t="shared" si="2"/>
        <v>1.3133040102914894E-3</v>
      </c>
      <c r="J145" s="73">
        <f>H145/'סכום נכסי הקרן'!$C$41</f>
        <v>1.3278916691136574E-5</v>
      </c>
    </row>
    <row r="146" spans="1:10">
      <c r="A146" s="69" t="s">
        <v>2441</v>
      </c>
      <c r="B146" s="54" t="s">
        <v>2442</v>
      </c>
      <c r="C146" s="70" t="s">
        <v>1836</v>
      </c>
      <c r="D146" s="70" t="s">
        <v>134</v>
      </c>
      <c r="E146" s="79">
        <v>45244</v>
      </c>
      <c r="F146" s="72">
        <v>635558.63489999995</v>
      </c>
      <c r="G146" s="80">
        <v>5.2439809999999998</v>
      </c>
      <c r="H146" s="72">
        <v>33.328572521000005</v>
      </c>
      <c r="I146" s="73">
        <f t="shared" si="2"/>
        <v>3.5568936312457607E-3</v>
      </c>
      <c r="J146" s="73">
        <f>H146/'סכום נכסי הקרן'!$C$41</f>
        <v>3.5964021916040275E-5</v>
      </c>
    </row>
    <row r="147" spans="1:10">
      <c r="A147" s="69" t="s">
        <v>2443</v>
      </c>
      <c r="B147" s="54" t="s">
        <v>2444</v>
      </c>
      <c r="C147" s="70" t="s">
        <v>1836</v>
      </c>
      <c r="D147" s="70" t="s">
        <v>134</v>
      </c>
      <c r="E147" s="79">
        <v>45244</v>
      </c>
      <c r="F147" s="72">
        <v>467067.17609999998</v>
      </c>
      <c r="G147" s="80">
        <v>5.2439809999999998</v>
      </c>
      <c r="H147" s="72">
        <v>24.492912838999999</v>
      </c>
      <c r="I147" s="73">
        <f t="shared" si="2"/>
        <v>2.6139339040939721E-3</v>
      </c>
      <c r="J147" s="73">
        <f>H147/'סכום נכסי הקרן'!$C$41</f>
        <v>2.6429684426911373E-5</v>
      </c>
    </row>
    <row r="148" spans="1:10">
      <c r="A148" s="69" t="s">
        <v>2445</v>
      </c>
      <c r="B148" s="54" t="s">
        <v>2446</v>
      </c>
      <c r="C148" s="70" t="s">
        <v>1836</v>
      </c>
      <c r="D148" s="70" t="s">
        <v>134</v>
      </c>
      <c r="E148" s="79">
        <v>45180</v>
      </c>
      <c r="F148" s="72">
        <v>2096991.1694</v>
      </c>
      <c r="G148" s="80">
        <v>5.0339830000000001</v>
      </c>
      <c r="H148" s="72">
        <v>105.562175242</v>
      </c>
      <c r="I148" s="73">
        <f t="shared" si="2"/>
        <v>1.1265811897048294E-2</v>
      </c>
      <c r="J148" s="73">
        <f>H148/'סכום נכסי הקרן'!$C$41</f>
        <v>1.1390948056704415E-4</v>
      </c>
    </row>
    <row r="149" spans="1:10">
      <c r="A149" s="69" t="s">
        <v>2447</v>
      </c>
      <c r="B149" s="54" t="s">
        <v>2448</v>
      </c>
      <c r="C149" s="70" t="s">
        <v>1836</v>
      </c>
      <c r="D149" s="70" t="s">
        <v>134</v>
      </c>
      <c r="E149" s="79">
        <v>45180</v>
      </c>
      <c r="F149" s="72">
        <v>686464.32149999996</v>
      </c>
      <c r="G149" s="80">
        <v>5.0414539999999999</v>
      </c>
      <c r="H149" s="72">
        <v>34.607780242000004</v>
      </c>
      <c r="I149" s="73">
        <f t="shared" si="2"/>
        <v>3.693413303457896E-3</v>
      </c>
      <c r="J149" s="73">
        <f>H149/'סכום נכסי הקרן'!$C$41</f>
        <v>3.7344382700596053E-5</v>
      </c>
    </row>
    <row r="150" spans="1:10">
      <c r="A150" s="69" t="s">
        <v>2449</v>
      </c>
      <c r="B150" s="54" t="s">
        <v>2450</v>
      </c>
      <c r="C150" s="70" t="s">
        <v>1836</v>
      </c>
      <c r="D150" s="70" t="s">
        <v>134</v>
      </c>
      <c r="E150" s="79">
        <v>45238</v>
      </c>
      <c r="F150" s="72">
        <v>1006925.313936</v>
      </c>
      <c r="G150" s="80">
        <v>5.2778799999999997</v>
      </c>
      <c r="H150" s="72">
        <v>53.144306993000001</v>
      </c>
      <c r="I150" s="73">
        <f t="shared" si="2"/>
        <v>5.6716694650293274E-3</v>
      </c>
      <c r="J150" s="73">
        <f>H150/'סכום נכסי הקרן'!$C$41</f>
        <v>5.7346681145876969E-5</v>
      </c>
    </row>
    <row r="151" spans="1:10">
      <c r="A151" s="69" t="s">
        <v>2451</v>
      </c>
      <c r="B151" s="54" t="s">
        <v>2452</v>
      </c>
      <c r="C151" s="70" t="s">
        <v>1836</v>
      </c>
      <c r="D151" s="70" t="s">
        <v>134</v>
      </c>
      <c r="E151" s="79">
        <v>45238</v>
      </c>
      <c r="F151" s="72">
        <v>839324.40008000005</v>
      </c>
      <c r="G151" s="80">
        <v>5.3027049999999996</v>
      </c>
      <c r="H151" s="72">
        <v>44.506894293999999</v>
      </c>
      <c r="I151" s="73">
        <f t="shared" si="2"/>
        <v>4.7498670625965049E-3</v>
      </c>
      <c r="J151" s="73">
        <f>H151/'סכום נכסי הקרן'!$C$41</f>
        <v>4.8026266975453325E-5</v>
      </c>
    </row>
    <row r="152" spans="1:10">
      <c r="A152" s="69" t="s">
        <v>2453</v>
      </c>
      <c r="B152" s="54" t="s">
        <v>2454</v>
      </c>
      <c r="C152" s="70" t="s">
        <v>1836</v>
      </c>
      <c r="D152" s="70" t="s">
        <v>134</v>
      </c>
      <c r="E152" s="79">
        <v>45243</v>
      </c>
      <c r="F152" s="72">
        <v>141457.66991999999</v>
      </c>
      <c r="G152" s="80">
        <v>5.3887869999999998</v>
      </c>
      <c r="H152" s="72">
        <v>7.6228520850000008</v>
      </c>
      <c r="I152" s="73">
        <f t="shared" si="2"/>
        <v>8.1352641238927688E-4</v>
      </c>
      <c r="J152" s="73">
        <f>H152/'סכום נכסי הקרן'!$C$41</f>
        <v>8.2256274034819559E-6</v>
      </c>
    </row>
    <row r="153" spans="1:10">
      <c r="A153" s="69" t="s">
        <v>2453</v>
      </c>
      <c r="B153" s="54" t="s">
        <v>2455</v>
      </c>
      <c r="C153" s="70" t="s">
        <v>1836</v>
      </c>
      <c r="D153" s="70" t="s">
        <v>134</v>
      </c>
      <c r="E153" s="79">
        <v>45243</v>
      </c>
      <c r="F153" s="72">
        <v>1007294.86656</v>
      </c>
      <c r="G153" s="80">
        <v>5.3887869999999998</v>
      </c>
      <c r="H153" s="72">
        <v>54.280971674</v>
      </c>
      <c r="I153" s="73">
        <f t="shared" si="2"/>
        <v>5.7929766515931519E-3</v>
      </c>
      <c r="J153" s="73">
        <f>H153/'סכום נכסי הקרן'!$C$41</f>
        <v>5.8573227331523401E-5</v>
      </c>
    </row>
    <row r="154" spans="1:10">
      <c r="A154" s="69" t="s">
        <v>2456</v>
      </c>
      <c r="B154" s="54" t="s">
        <v>2457</v>
      </c>
      <c r="C154" s="70" t="s">
        <v>1836</v>
      </c>
      <c r="D154" s="70" t="s">
        <v>134</v>
      </c>
      <c r="E154" s="79">
        <v>45238</v>
      </c>
      <c r="F154" s="72">
        <v>839522.37470000004</v>
      </c>
      <c r="G154" s="80">
        <v>5.3250359999999999</v>
      </c>
      <c r="H154" s="72">
        <v>44.704868914000002</v>
      </c>
      <c r="I154" s="73">
        <f t="shared" si="2"/>
        <v>4.7709953201773726E-3</v>
      </c>
      <c r="J154" s="73">
        <f>H154/'סכום נכסי הקרן'!$C$41</f>
        <v>4.8239896394115453E-5</v>
      </c>
    </row>
    <row r="155" spans="1:10">
      <c r="A155" s="69" t="s">
        <v>2458</v>
      </c>
      <c r="B155" s="54" t="s">
        <v>2459</v>
      </c>
      <c r="C155" s="70" t="s">
        <v>1836</v>
      </c>
      <c r="D155" s="70" t="s">
        <v>134</v>
      </c>
      <c r="E155" s="79">
        <v>45197</v>
      </c>
      <c r="F155" s="72">
        <v>671881.86592000013</v>
      </c>
      <c r="G155" s="80">
        <v>5.1408899999999997</v>
      </c>
      <c r="H155" s="72">
        <v>34.540705334000002</v>
      </c>
      <c r="I155" s="73">
        <f t="shared" si="2"/>
        <v>3.6862549316755079E-3</v>
      </c>
      <c r="J155" s="73">
        <f>H155/'סכום נכסי הקרן'!$C$41</f>
        <v>3.727200385929379E-5</v>
      </c>
    </row>
    <row r="156" spans="1:10">
      <c r="A156" s="69" t="s">
        <v>2460</v>
      </c>
      <c r="B156" s="54" t="s">
        <v>2461</v>
      </c>
      <c r="C156" s="70" t="s">
        <v>1836</v>
      </c>
      <c r="D156" s="70" t="s">
        <v>134</v>
      </c>
      <c r="E156" s="79">
        <v>45243</v>
      </c>
      <c r="F156" s="72">
        <v>545982.73222100001</v>
      </c>
      <c r="G156" s="80">
        <v>5.4631080000000001</v>
      </c>
      <c r="H156" s="72">
        <v>29.827627117999999</v>
      </c>
      <c r="I156" s="73">
        <f t="shared" si="2"/>
        <v>3.1832655558331801E-3</v>
      </c>
      <c r="J156" s="73">
        <f>H156/'סכום נכסי הקרן'!$C$41</f>
        <v>3.2186240040713353E-5</v>
      </c>
    </row>
    <row r="157" spans="1:10">
      <c r="A157" s="69" t="s">
        <v>2462</v>
      </c>
      <c r="B157" s="54" t="s">
        <v>2463</v>
      </c>
      <c r="C157" s="70" t="s">
        <v>1836</v>
      </c>
      <c r="D157" s="70" t="s">
        <v>134</v>
      </c>
      <c r="E157" s="79">
        <v>45243</v>
      </c>
      <c r="F157" s="72">
        <v>471056.41139199992</v>
      </c>
      <c r="G157" s="80">
        <v>5.5867180000000003</v>
      </c>
      <c r="H157" s="72">
        <v>26.316593778999998</v>
      </c>
      <c r="I157" s="73">
        <f t="shared" si="2"/>
        <v>2.8085608751958128E-3</v>
      </c>
      <c r="J157" s="73">
        <f>H157/'סכום נכסי הקרן'!$C$41</f>
        <v>2.8397572528110403E-5</v>
      </c>
    </row>
    <row r="158" spans="1:10">
      <c r="A158" s="69" t="s">
        <v>2462</v>
      </c>
      <c r="B158" s="54" t="s">
        <v>2464</v>
      </c>
      <c r="C158" s="70" t="s">
        <v>1836</v>
      </c>
      <c r="D158" s="70" t="s">
        <v>134</v>
      </c>
      <c r="E158" s="79">
        <v>45243</v>
      </c>
      <c r="F158" s="72">
        <v>535752.49535999994</v>
      </c>
      <c r="G158" s="80">
        <v>5.5867180000000003</v>
      </c>
      <c r="H158" s="72">
        <v>29.930981609</v>
      </c>
      <c r="I158" s="73">
        <f t="shared" si="2"/>
        <v>3.194295759138975E-3</v>
      </c>
      <c r="J158" s="73">
        <f>H158/'סכום נכסי הקרן'!$C$41</f>
        <v>3.229776726490224E-5</v>
      </c>
    </row>
    <row r="159" spans="1:10">
      <c r="A159" s="69" t="s">
        <v>2465</v>
      </c>
      <c r="B159" s="54" t="s">
        <v>2466</v>
      </c>
      <c r="C159" s="70" t="s">
        <v>1836</v>
      </c>
      <c r="D159" s="70" t="s">
        <v>134</v>
      </c>
      <c r="E159" s="79">
        <v>45243</v>
      </c>
      <c r="F159" s="72">
        <v>589590.41553999996</v>
      </c>
      <c r="G159" s="80">
        <v>5.7100049999999998</v>
      </c>
      <c r="H159" s="72">
        <v>33.665643523</v>
      </c>
      <c r="I159" s="73">
        <f t="shared" si="2"/>
        <v>3.5928665400625417E-3</v>
      </c>
      <c r="J159" s="73">
        <f>H159/'סכום נכסי הקרן'!$C$41</f>
        <v>3.6327746731903633E-5</v>
      </c>
    </row>
    <row r="160" spans="1:10">
      <c r="A160" s="69" t="s">
        <v>2467</v>
      </c>
      <c r="B160" s="54" t="s">
        <v>2468</v>
      </c>
      <c r="C160" s="70" t="s">
        <v>1836</v>
      </c>
      <c r="D160" s="70" t="s">
        <v>134</v>
      </c>
      <c r="E160" s="79">
        <v>45237</v>
      </c>
      <c r="F160" s="72">
        <v>854751.29796</v>
      </c>
      <c r="G160" s="80">
        <v>5.8540850000000004</v>
      </c>
      <c r="H160" s="72">
        <v>50.037870513000001</v>
      </c>
      <c r="I160" s="73">
        <f t="shared" si="2"/>
        <v>5.3401441911935079E-3</v>
      </c>
      <c r="J160" s="73">
        <f>H160/'סכום נכסי הקרן'!$C$41</f>
        <v>5.3994603898130658E-5</v>
      </c>
    </row>
    <row r="161" spans="1:10">
      <c r="A161" s="69" t="s">
        <v>2469</v>
      </c>
      <c r="B161" s="54" t="s">
        <v>2470</v>
      </c>
      <c r="C161" s="70" t="s">
        <v>1836</v>
      </c>
      <c r="D161" s="70" t="s">
        <v>134</v>
      </c>
      <c r="E161" s="79">
        <v>45237</v>
      </c>
      <c r="F161" s="72">
        <v>338140.65096</v>
      </c>
      <c r="G161" s="80">
        <v>5.8540850000000004</v>
      </c>
      <c r="H161" s="72">
        <v>19.795042309999999</v>
      </c>
      <c r="I161" s="73">
        <f t="shared" si="2"/>
        <v>2.1125675238060507E-3</v>
      </c>
      <c r="J161" s="73">
        <f>H161/'סכום נכסי הקרן'!$C$41</f>
        <v>2.136033083976871E-5</v>
      </c>
    </row>
    <row r="162" spans="1:10">
      <c r="A162" s="69" t="s">
        <v>2471</v>
      </c>
      <c r="B162" s="54" t="s">
        <v>2472</v>
      </c>
      <c r="C162" s="70" t="s">
        <v>1836</v>
      </c>
      <c r="D162" s="70" t="s">
        <v>134</v>
      </c>
      <c r="E162" s="79">
        <v>45237</v>
      </c>
      <c r="F162" s="72">
        <v>778330.61937600002</v>
      </c>
      <c r="G162" s="80">
        <v>5.9275219999999997</v>
      </c>
      <c r="H162" s="72">
        <v>46.135719481000002</v>
      </c>
      <c r="I162" s="73">
        <f t="shared" si="2"/>
        <v>4.9236986280019098E-3</v>
      </c>
      <c r="J162" s="73">
        <f>H162/'סכום נכסי הקרן'!$C$41</f>
        <v>4.9783891148698557E-5</v>
      </c>
    </row>
    <row r="163" spans="1:10">
      <c r="A163" s="69" t="s">
        <v>2473</v>
      </c>
      <c r="B163" s="54" t="s">
        <v>2474</v>
      </c>
      <c r="C163" s="70" t="s">
        <v>1836</v>
      </c>
      <c r="D163" s="70" t="s">
        <v>134</v>
      </c>
      <c r="E163" s="79">
        <v>45236</v>
      </c>
      <c r="F163" s="72">
        <v>676905.90516000008</v>
      </c>
      <c r="G163" s="80">
        <v>6.2561010000000001</v>
      </c>
      <c r="H163" s="72">
        <v>42.347920105</v>
      </c>
      <c r="I163" s="73">
        <f t="shared" si="2"/>
        <v>4.5194569081250082E-3</v>
      </c>
      <c r="J163" s="73">
        <f>H163/'סכום נכסי הקרן'!$C$41</f>
        <v>4.5696572386810574E-5</v>
      </c>
    </row>
    <row r="164" spans="1:10">
      <c r="A164" s="69" t="s">
        <v>2473</v>
      </c>
      <c r="B164" s="54" t="s">
        <v>2475</v>
      </c>
      <c r="C164" s="70" t="s">
        <v>1836</v>
      </c>
      <c r="D164" s="70" t="s">
        <v>134</v>
      </c>
      <c r="E164" s="79">
        <v>45236</v>
      </c>
      <c r="F164" s="72">
        <v>340094.00054400007</v>
      </c>
      <c r="G164" s="80">
        <v>6.2561010000000001</v>
      </c>
      <c r="H164" s="72">
        <v>21.276625677999995</v>
      </c>
      <c r="I164" s="73">
        <f t="shared" si="2"/>
        <v>2.270685140228967E-3</v>
      </c>
      <c r="J164" s="73">
        <f>H164/'סכום נכסי הקרן'!$C$41</f>
        <v>2.29590700802093E-5</v>
      </c>
    </row>
    <row r="165" spans="1:10">
      <c r="A165" s="69" t="s">
        <v>2476</v>
      </c>
      <c r="B165" s="54" t="s">
        <v>2477</v>
      </c>
      <c r="C165" s="70" t="s">
        <v>1836</v>
      </c>
      <c r="D165" s="70" t="s">
        <v>134</v>
      </c>
      <c r="E165" s="79">
        <v>45236</v>
      </c>
      <c r="F165" s="72">
        <v>510154.19912399998</v>
      </c>
      <c r="G165" s="80">
        <v>6.258527</v>
      </c>
      <c r="H165" s="72">
        <v>31.928136825000003</v>
      </c>
      <c r="I165" s="73">
        <f t="shared" si="2"/>
        <v>3.4074362608488428E-3</v>
      </c>
      <c r="J165" s="73">
        <f>H165/'סכום נכסי הקרן'!$C$41</f>
        <v>3.4452847081558104E-5</v>
      </c>
    </row>
    <row r="166" spans="1:10">
      <c r="A166" s="69" t="s">
        <v>2478</v>
      </c>
      <c r="B166" s="54" t="s">
        <v>2479</v>
      </c>
      <c r="C166" s="70" t="s">
        <v>1836</v>
      </c>
      <c r="D166" s="70" t="s">
        <v>134</v>
      </c>
      <c r="E166" s="79">
        <v>45236</v>
      </c>
      <c r="F166" s="72">
        <v>14331.115092</v>
      </c>
      <c r="G166" s="80">
        <v>6.2755000000000001</v>
      </c>
      <c r="H166" s="72">
        <v>0.899349128</v>
      </c>
      <c r="I166" s="73">
        <f t="shared" si="2"/>
        <v>9.5980383907352766E-5</v>
      </c>
      <c r="J166" s="73">
        <f>H166/'סכום נכסי הקרן'!$C$41</f>
        <v>9.7046495853322059E-7</v>
      </c>
    </row>
    <row r="167" spans="1:10">
      <c r="A167" s="69" t="s">
        <v>2478</v>
      </c>
      <c r="B167" s="54" t="s">
        <v>2480</v>
      </c>
      <c r="C167" s="70" t="s">
        <v>1836</v>
      </c>
      <c r="D167" s="70" t="s">
        <v>134</v>
      </c>
      <c r="E167" s="79">
        <v>45236</v>
      </c>
      <c r="F167" s="72">
        <v>1938937.0316639999</v>
      </c>
      <c r="G167" s="80">
        <v>6.2755000000000001</v>
      </c>
      <c r="H167" s="72">
        <v>121.677994918</v>
      </c>
      <c r="I167" s="73">
        <f t="shared" si="2"/>
        <v>1.298572523362313E-2</v>
      </c>
      <c r="J167" s="73">
        <f>H167/'סכום נכסי הקרן'!$C$41</f>
        <v>1.3129965506844001E-4</v>
      </c>
    </row>
    <row r="168" spans="1:10">
      <c r="A168" s="69" t="s">
        <v>2481</v>
      </c>
      <c r="B168" s="54" t="s">
        <v>2482</v>
      </c>
      <c r="C168" s="70" t="s">
        <v>1836</v>
      </c>
      <c r="D168" s="70" t="s">
        <v>134</v>
      </c>
      <c r="E168" s="79">
        <v>45236</v>
      </c>
      <c r="F168" s="72">
        <v>215094.61656900001</v>
      </c>
      <c r="G168" s="80">
        <v>6.331226</v>
      </c>
      <c r="H168" s="72">
        <v>13.618127251000001</v>
      </c>
      <c r="I168" s="73">
        <f t="shared" si="2"/>
        <v>1.4533544770948647E-3</v>
      </c>
      <c r="J168" s="73">
        <f>H168/'סכום נכסי הקרן'!$C$41</f>
        <v>1.4694977608230735E-5</v>
      </c>
    </row>
    <row r="169" spans="1:10">
      <c r="A169" s="69" t="s">
        <v>2483</v>
      </c>
      <c r="B169" s="54" t="s">
        <v>2484</v>
      </c>
      <c r="C169" s="70" t="s">
        <v>1836</v>
      </c>
      <c r="D169" s="70" t="s">
        <v>134</v>
      </c>
      <c r="E169" s="79">
        <v>45210</v>
      </c>
      <c r="F169" s="72">
        <v>827164.35897599999</v>
      </c>
      <c r="G169" s="80">
        <v>7.5140630000000002</v>
      </c>
      <c r="H169" s="72">
        <v>62.153647922999994</v>
      </c>
      <c r="I169" s="73">
        <f t="shared" si="2"/>
        <v>6.6331648112655734E-3</v>
      </c>
      <c r="J169" s="73">
        <f>H169/'סכום נכסי הקרן'!$C$41</f>
        <v>6.7068433688727145E-5</v>
      </c>
    </row>
    <row r="170" spans="1:10">
      <c r="A170" s="69" t="s">
        <v>2485</v>
      </c>
      <c r="B170" s="54" t="s">
        <v>2486</v>
      </c>
      <c r="C170" s="70" t="s">
        <v>1836</v>
      </c>
      <c r="D170" s="70" t="s">
        <v>134</v>
      </c>
      <c r="E170" s="79">
        <v>45210</v>
      </c>
      <c r="F170" s="72">
        <v>811172.40911600005</v>
      </c>
      <c r="G170" s="80">
        <v>7.5961169999999996</v>
      </c>
      <c r="H170" s="72">
        <v>61.617604671000002</v>
      </c>
      <c r="I170" s="73">
        <f t="shared" si="2"/>
        <v>6.5759571757477405E-3</v>
      </c>
      <c r="J170" s="73">
        <f>H170/'סכום נכסי הקרן'!$C$41</f>
        <v>6.6490002936833226E-5</v>
      </c>
    </row>
    <row r="171" spans="1:10">
      <c r="A171" s="69" t="s">
        <v>2487</v>
      </c>
      <c r="B171" s="54" t="s">
        <v>2488</v>
      </c>
      <c r="C171" s="70" t="s">
        <v>1836</v>
      </c>
      <c r="D171" s="70" t="s">
        <v>134</v>
      </c>
      <c r="E171" s="79">
        <v>45210</v>
      </c>
      <c r="F171" s="72">
        <v>1640606.8770679999</v>
      </c>
      <c r="G171" s="80">
        <v>7.6526129999999997</v>
      </c>
      <c r="H171" s="72">
        <v>125.549293628</v>
      </c>
      <c r="I171" s="73">
        <f t="shared" si="2"/>
        <v>1.3398878173718981E-2</v>
      </c>
      <c r="J171" s="73">
        <f>H171/'סכום נכסי הקרן'!$C$41</f>
        <v>1.3547707585543151E-4</v>
      </c>
    </row>
    <row r="172" spans="1:10">
      <c r="A172" s="69" t="s">
        <v>2489</v>
      </c>
      <c r="B172" s="54" t="s">
        <v>2490</v>
      </c>
      <c r="C172" s="70" t="s">
        <v>1836</v>
      </c>
      <c r="D172" s="70" t="s">
        <v>134</v>
      </c>
      <c r="E172" s="79">
        <v>45211</v>
      </c>
      <c r="F172" s="72">
        <v>1036383.937392</v>
      </c>
      <c r="G172" s="80">
        <v>7.67143</v>
      </c>
      <c r="H172" s="72">
        <v>79.505463627000012</v>
      </c>
      <c r="I172" s="73">
        <f t="shared" si="2"/>
        <v>8.4849861795290825E-3</v>
      </c>
      <c r="J172" s="73">
        <f>H172/'סכום נכסי הקרן'!$C$41</f>
        <v>8.5792340326749117E-5</v>
      </c>
    </row>
    <row r="173" spans="1:10">
      <c r="A173" s="69" t="s">
        <v>2491</v>
      </c>
      <c r="B173" s="54" t="s">
        <v>2492</v>
      </c>
      <c r="C173" s="70" t="s">
        <v>1836</v>
      </c>
      <c r="D173" s="70" t="s">
        <v>134</v>
      </c>
      <c r="E173" s="79">
        <v>45211</v>
      </c>
      <c r="F173" s="72">
        <v>865039.10349999997</v>
      </c>
      <c r="G173" s="80">
        <v>7.8301119999999997</v>
      </c>
      <c r="H173" s="72">
        <v>67.733533418999997</v>
      </c>
      <c r="I173" s="73">
        <f t="shared" si="2"/>
        <v>7.2286616382388133E-3</v>
      </c>
      <c r="J173" s="73">
        <f>H173/'סכום נכסי הקרן'!$C$41</f>
        <v>7.3089547378510768E-5</v>
      </c>
    </row>
    <row r="174" spans="1:10">
      <c r="A174" s="69" t="s">
        <v>2493</v>
      </c>
      <c r="B174" s="54" t="s">
        <v>2494</v>
      </c>
      <c r="C174" s="70" t="s">
        <v>1836</v>
      </c>
      <c r="D174" s="70" t="s">
        <v>134</v>
      </c>
      <c r="E174" s="79">
        <v>45211</v>
      </c>
      <c r="F174" s="72">
        <v>622986.534216</v>
      </c>
      <c r="G174" s="80">
        <v>7.8093570000000003</v>
      </c>
      <c r="H174" s="72">
        <v>48.651244659999996</v>
      </c>
      <c r="I174" s="73">
        <f t="shared" si="2"/>
        <v>5.1921606355717128E-3</v>
      </c>
      <c r="J174" s="73">
        <f>H174/'סכום נכסי הקרן'!$C$41</f>
        <v>5.2498330916885559E-5</v>
      </c>
    </row>
    <row r="175" spans="1:10">
      <c r="A175" s="69" t="s">
        <v>2495</v>
      </c>
      <c r="B175" s="54" t="s">
        <v>2496</v>
      </c>
      <c r="C175" s="70" t="s">
        <v>1836</v>
      </c>
      <c r="D175" s="70" t="s">
        <v>134</v>
      </c>
      <c r="E175" s="79">
        <v>45211</v>
      </c>
      <c r="F175" s="72">
        <v>787492.17943200003</v>
      </c>
      <c r="G175" s="80">
        <v>7.8210750000000004</v>
      </c>
      <c r="H175" s="72">
        <v>61.590350054000005</v>
      </c>
      <c r="I175" s="73">
        <f t="shared" si="2"/>
        <v>6.573048507110095E-3</v>
      </c>
      <c r="J175" s="73">
        <f>H175/'סכום נכסי הקרן'!$C$41</f>
        <v>6.6460593167108365E-5</v>
      </c>
    </row>
    <row r="176" spans="1:10">
      <c r="A176" s="69" t="s">
        <v>2495</v>
      </c>
      <c r="B176" s="54" t="s">
        <v>2497</v>
      </c>
      <c r="C176" s="70" t="s">
        <v>1836</v>
      </c>
      <c r="D176" s="70" t="s">
        <v>134</v>
      </c>
      <c r="E176" s="79">
        <v>45211</v>
      </c>
      <c r="F176" s="72">
        <v>796139.53630400007</v>
      </c>
      <c r="G176" s="80">
        <v>7.8210750000000004</v>
      </c>
      <c r="H176" s="72">
        <v>62.266666309999998</v>
      </c>
      <c r="I176" s="73">
        <f t="shared" si="2"/>
        <v>6.6452263653774607E-3</v>
      </c>
      <c r="J176" s="73">
        <f>H176/'סכום נכסי הקרן'!$C$41</f>
        <v>6.7190388979324213E-5</v>
      </c>
    </row>
    <row r="177" spans="1:10">
      <c r="A177" s="69" t="s">
        <v>2498</v>
      </c>
      <c r="B177" s="54" t="s">
        <v>2499</v>
      </c>
      <c r="C177" s="70" t="s">
        <v>1836</v>
      </c>
      <c r="D177" s="70" t="s">
        <v>134</v>
      </c>
      <c r="E177" s="79">
        <v>45211</v>
      </c>
      <c r="F177" s="72">
        <v>346147.62448</v>
      </c>
      <c r="G177" s="80">
        <v>7.8210750000000004</v>
      </c>
      <c r="H177" s="72">
        <v>27.072463605999999</v>
      </c>
      <c r="I177" s="73">
        <f t="shared" si="2"/>
        <v>2.889228853760245E-3</v>
      </c>
      <c r="J177" s="73">
        <f>H177/'סכום נכסי הקרן'!$C$41</f>
        <v>2.9213212592105737E-5</v>
      </c>
    </row>
    <row r="178" spans="1:10">
      <c r="A178" s="69" t="s">
        <v>2500</v>
      </c>
      <c r="B178" s="54" t="s">
        <v>2501</v>
      </c>
      <c r="C178" s="70" t="s">
        <v>1836</v>
      </c>
      <c r="D178" s="70" t="s">
        <v>134</v>
      </c>
      <c r="E178" s="79">
        <v>45211</v>
      </c>
      <c r="F178" s="72">
        <v>779228.10432000016</v>
      </c>
      <c r="G178" s="80">
        <v>7.8679129999999997</v>
      </c>
      <c r="H178" s="72">
        <v>61.308992330000002</v>
      </c>
      <c r="I178" s="73">
        <f t="shared" si="2"/>
        <v>6.5430214336143176E-3</v>
      </c>
      <c r="J178" s="73">
        <f>H178/'סכום נכסי הקרן'!$C$41</f>
        <v>6.6156987144203912E-5</v>
      </c>
    </row>
    <row r="179" spans="1:10">
      <c r="A179" s="69" t="s">
        <v>2502</v>
      </c>
      <c r="B179" s="54" t="s">
        <v>2503</v>
      </c>
      <c r="C179" s="70" t="s">
        <v>1836</v>
      </c>
      <c r="D179" s="70" t="s">
        <v>134</v>
      </c>
      <c r="E179" s="79">
        <v>45211</v>
      </c>
      <c r="F179" s="72">
        <v>661867.28778200003</v>
      </c>
      <c r="G179" s="80">
        <v>7.8866360000000002</v>
      </c>
      <c r="H179" s="72">
        <v>52.199061267999994</v>
      </c>
      <c r="I179" s="73">
        <f t="shared" si="2"/>
        <v>5.5707909021356916E-3</v>
      </c>
      <c r="J179" s="73">
        <f>H179/'סכום נכסי הקרן'!$C$41</f>
        <v>5.6326690327232582E-5</v>
      </c>
    </row>
    <row r="180" spans="1:10">
      <c r="A180" s="69" t="s">
        <v>2502</v>
      </c>
      <c r="B180" s="54" t="s">
        <v>2504</v>
      </c>
      <c r="C180" s="70" t="s">
        <v>1836</v>
      </c>
      <c r="D180" s="70" t="s">
        <v>134</v>
      </c>
      <c r="E180" s="79">
        <v>45211</v>
      </c>
      <c r="F180" s="72">
        <v>656710.56007200002</v>
      </c>
      <c r="G180" s="80">
        <v>7.8866360000000002</v>
      </c>
      <c r="H180" s="72">
        <v>51.792368918000001</v>
      </c>
      <c r="I180" s="73">
        <f t="shared" si="2"/>
        <v>5.5273878602358356E-3</v>
      </c>
      <c r="J180" s="73">
        <f>H180/'סכום נכסי הקרן'!$C$41</f>
        <v>5.5887838870895242E-5</v>
      </c>
    </row>
    <row r="181" spans="1:10">
      <c r="A181" s="69" t="s">
        <v>2505</v>
      </c>
      <c r="B181" s="54" t="s">
        <v>2506</v>
      </c>
      <c r="C181" s="70" t="s">
        <v>1836</v>
      </c>
      <c r="D181" s="70" t="s">
        <v>134</v>
      </c>
      <c r="E181" s="79">
        <v>45215</v>
      </c>
      <c r="F181" s="72">
        <v>2698669.0353500005</v>
      </c>
      <c r="G181" s="80">
        <v>8.3817020000000007</v>
      </c>
      <c r="H181" s="72">
        <v>226.19439677000003</v>
      </c>
      <c r="I181" s="73">
        <f t="shared" si="2"/>
        <v>2.4139930049141802E-2</v>
      </c>
      <c r="J181" s="73">
        <f>H181/'סכום נכסי הקרן'!$C$41</f>
        <v>2.440806679492827E-4</v>
      </c>
    </row>
    <row r="182" spans="1:10">
      <c r="A182" s="69" t="s">
        <v>2507</v>
      </c>
      <c r="B182" s="54" t="s">
        <v>2508</v>
      </c>
      <c r="C182" s="70" t="s">
        <v>1836</v>
      </c>
      <c r="D182" s="70" t="s">
        <v>134</v>
      </c>
      <c r="E182" s="79">
        <v>45215</v>
      </c>
      <c r="F182" s="72">
        <v>880551.75347999996</v>
      </c>
      <c r="G182" s="80">
        <v>8.4164150000000006</v>
      </c>
      <c r="H182" s="72">
        <v>74.110887004999995</v>
      </c>
      <c r="I182" s="73">
        <f t="shared" si="2"/>
        <v>7.9092658957404804E-3</v>
      </c>
      <c r="J182" s="73">
        <f>H182/'סכום נכסי הקרן'!$C$41</f>
        <v>7.9971188768604139E-5</v>
      </c>
    </row>
    <row r="183" spans="1:10">
      <c r="A183" s="69" t="s">
        <v>2509</v>
      </c>
      <c r="B183" s="54" t="s">
        <v>2510</v>
      </c>
      <c r="C183" s="70" t="s">
        <v>1836</v>
      </c>
      <c r="D183" s="70" t="s">
        <v>134</v>
      </c>
      <c r="E183" s="79">
        <v>45216</v>
      </c>
      <c r="F183" s="72">
        <v>874651.87115999998</v>
      </c>
      <c r="G183" s="80">
        <v>8.8298930000000002</v>
      </c>
      <c r="H183" s="72">
        <v>77.230827982999998</v>
      </c>
      <c r="I183" s="73">
        <f t="shared" si="2"/>
        <v>8.2422323973066255E-3</v>
      </c>
      <c r="J183" s="73">
        <f>H183/'סכום נכסי הקרן'!$C$41</f>
        <v>8.3337838379500146E-5</v>
      </c>
    </row>
    <row r="184" spans="1:10">
      <c r="A184" s="69" t="s">
        <v>2511</v>
      </c>
      <c r="B184" s="54" t="s">
        <v>2512</v>
      </c>
      <c r="C184" s="70" t="s">
        <v>1836</v>
      </c>
      <c r="D184" s="70" t="s">
        <v>134</v>
      </c>
      <c r="E184" s="79">
        <v>45230</v>
      </c>
      <c r="F184" s="72">
        <v>1387022.850654</v>
      </c>
      <c r="G184" s="80">
        <v>9.1062049999999992</v>
      </c>
      <c r="H184" s="72">
        <v>126.30514765300001</v>
      </c>
      <c r="I184" s="73">
        <f t="shared" si="2"/>
        <v>1.3479544465861557E-2</v>
      </c>
      <c r="J184" s="73">
        <f>H184/'סכום נכסי הקרן'!$C$41</f>
        <v>1.3629269886788722E-4</v>
      </c>
    </row>
    <row r="185" spans="1:10">
      <c r="A185" s="69" t="s">
        <v>2513</v>
      </c>
      <c r="B185" s="54" t="s">
        <v>2514</v>
      </c>
      <c r="C185" s="70" t="s">
        <v>1836</v>
      </c>
      <c r="D185" s="70" t="s">
        <v>134</v>
      </c>
      <c r="E185" s="79">
        <v>45217</v>
      </c>
      <c r="F185" s="72">
        <v>1086286.73994</v>
      </c>
      <c r="G185" s="80">
        <v>9.0351750000000006</v>
      </c>
      <c r="H185" s="72">
        <v>98.147904870000005</v>
      </c>
      <c r="I185" s="73">
        <f t="shared" si="2"/>
        <v>1.0474545752964736E-2</v>
      </c>
      <c r="J185" s="73">
        <f>H185/'סכום נכסי הקרן'!$C$41</f>
        <v>1.0590892842872367E-4</v>
      </c>
    </row>
    <row r="186" spans="1:10">
      <c r="A186" s="69" t="s">
        <v>2515</v>
      </c>
      <c r="B186" s="54" t="s">
        <v>2516</v>
      </c>
      <c r="C186" s="70" t="s">
        <v>1836</v>
      </c>
      <c r="D186" s="70" t="s">
        <v>134</v>
      </c>
      <c r="E186" s="79">
        <v>45230</v>
      </c>
      <c r="F186" s="72">
        <v>1524496.9621560001</v>
      </c>
      <c r="G186" s="80">
        <v>9.1632560000000005</v>
      </c>
      <c r="H186" s="72">
        <v>139.69356452899999</v>
      </c>
      <c r="I186" s="73">
        <f t="shared" si="2"/>
        <v>1.4908383780497728E-2</v>
      </c>
      <c r="J186" s="73">
        <f>H186/'סכום נכסי הקרן'!$C$41</f>
        <v>1.5073980180474892E-4</v>
      </c>
    </row>
    <row r="187" spans="1:10">
      <c r="A187" s="69" t="s">
        <v>2517</v>
      </c>
      <c r="B187" s="54" t="s">
        <v>2518</v>
      </c>
      <c r="C187" s="70" t="s">
        <v>1836</v>
      </c>
      <c r="D187" s="70" t="s">
        <v>134</v>
      </c>
      <c r="E187" s="79">
        <v>45231</v>
      </c>
      <c r="F187" s="72">
        <v>664500.74071499996</v>
      </c>
      <c r="G187" s="80">
        <v>9.1006020000000003</v>
      </c>
      <c r="H187" s="72">
        <v>60.473570923999993</v>
      </c>
      <c r="I187" s="73">
        <f t="shared" si="2"/>
        <v>6.4538635473431463E-3</v>
      </c>
      <c r="J187" s="73">
        <f>H187/'סכום נכסי הקרן'!$C$41</f>
        <v>6.525550497794604E-5</v>
      </c>
    </row>
    <row r="188" spans="1:10">
      <c r="A188" s="69" t="s">
        <v>2517</v>
      </c>
      <c r="B188" s="54" t="s">
        <v>2519</v>
      </c>
      <c r="C188" s="70" t="s">
        <v>1836</v>
      </c>
      <c r="D188" s="70" t="s">
        <v>134</v>
      </c>
      <c r="E188" s="79">
        <v>45231</v>
      </c>
      <c r="F188" s="72">
        <v>418574.14983000001</v>
      </c>
      <c r="G188" s="80">
        <v>9.1006020000000003</v>
      </c>
      <c r="H188" s="72">
        <v>38.092769482000001</v>
      </c>
      <c r="I188" s="73">
        <f t="shared" si="2"/>
        <v>4.0653385044218905E-3</v>
      </c>
      <c r="J188" s="73">
        <f>H188/'סכום נכסי הקרן'!$C$41</f>
        <v>4.1104946682913408E-5</v>
      </c>
    </row>
    <row r="189" spans="1:10">
      <c r="A189" s="69" t="s">
        <v>2520</v>
      </c>
      <c r="B189" s="54" t="s">
        <v>2521</v>
      </c>
      <c r="C189" s="70" t="s">
        <v>1836</v>
      </c>
      <c r="D189" s="70" t="s">
        <v>134</v>
      </c>
      <c r="E189" s="79">
        <v>45217</v>
      </c>
      <c r="F189" s="72">
        <v>877137.55249999999</v>
      </c>
      <c r="G189" s="80">
        <v>9.1492369999999994</v>
      </c>
      <c r="H189" s="72">
        <v>80.251395172000002</v>
      </c>
      <c r="I189" s="73">
        <f t="shared" si="2"/>
        <v>8.564593524250614E-3</v>
      </c>
      <c r="J189" s="73">
        <f>H189/'סכום נכסי הקרן'!$C$41</f>
        <v>8.6597256241324882E-5</v>
      </c>
    </row>
    <row r="190" spans="1:10">
      <c r="A190" s="69" t="s">
        <v>2520</v>
      </c>
      <c r="B190" s="54" t="s">
        <v>2522</v>
      </c>
      <c r="C190" s="70" t="s">
        <v>1836</v>
      </c>
      <c r="D190" s="70" t="s">
        <v>134</v>
      </c>
      <c r="E190" s="79">
        <v>45217</v>
      </c>
      <c r="F190" s="72">
        <v>591260.43900000001</v>
      </c>
      <c r="G190" s="80">
        <v>9.1492369999999994</v>
      </c>
      <c r="H190" s="72">
        <v>54.095819982000002</v>
      </c>
      <c r="I190" s="73">
        <f t="shared" si="2"/>
        <v>5.7732168831940035E-3</v>
      </c>
      <c r="J190" s="73">
        <f>H190/'סכום נכסי הקרן'!$C$41</f>
        <v>5.8373434811016129E-5</v>
      </c>
    </row>
    <row r="191" spans="1:10">
      <c r="A191" s="69" t="s">
        <v>2523</v>
      </c>
      <c r="B191" s="54" t="s">
        <v>2524</v>
      </c>
      <c r="C191" s="70" t="s">
        <v>1836</v>
      </c>
      <c r="D191" s="70" t="s">
        <v>134</v>
      </c>
      <c r="E191" s="79">
        <v>45217</v>
      </c>
      <c r="F191" s="72">
        <v>1397523.834</v>
      </c>
      <c r="G191" s="80">
        <v>9.2061609999999998</v>
      </c>
      <c r="H191" s="72">
        <v>128.65829735900002</v>
      </c>
      <c r="I191" s="73">
        <f t="shared" si="2"/>
        <v>1.3730677429848102E-2</v>
      </c>
      <c r="J191" s="73">
        <f>H191/'סכום נכסי הקרן'!$C$41</f>
        <v>1.3883192335897469E-4</v>
      </c>
    </row>
    <row r="192" spans="1:10">
      <c r="A192" s="69" t="s">
        <v>2525</v>
      </c>
      <c r="B192" s="54" t="s">
        <v>2526</v>
      </c>
      <c r="C192" s="70" t="s">
        <v>1836</v>
      </c>
      <c r="D192" s="70" t="s">
        <v>134</v>
      </c>
      <c r="E192" s="79">
        <v>45216</v>
      </c>
      <c r="F192" s="72">
        <v>649814.29494399996</v>
      </c>
      <c r="G192" s="80">
        <v>9.1907370000000004</v>
      </c>
      <c r="H192" s="72">
        <v>59.722722974999996</v>
      </c>
      <c r="I192" s="73">
        <f t="shared" si="2"/>
        <v>6.3737315139009917E-3</v>
      </c>
      <c r="J192" s="73">
        <f>H192/'סכום נכסי הקרן'!$C$41</f>
        <v>6.4445283895826929E-5</v>
      </c>
    </row>
    <row r="193" spans="1:10">
      <c r="A193" s="69" t="s">
        <v>2527</v>
      </c>
      <c r="B193" s="54" t="s">
        <v>2528</v>
      </c>
      <c r="C193" s="70" t="s">
        <v>1836</v>
      </c>
      <c r="D193" s="70" t="s">
        <v>134</v>
      </c>
      <c r="E193" s="79">
        <v>45216</v>
      </c>
      <c r="F193" s="72">
        <v>1264661.87256</v>
      </c>
      <c r="G193" s="80">
        <v>9.2021099999999993</v>
      </c>
      <c r="H193" s="72">
        <v>116.37557036699999</v>
      </c>
      <c r="I193" s="73">
        <f t="shared" si="2"/>
        <v>1.2419839607896752E-2</v>
      </c>
      <c r="J193" s="73">
        <f>H193/'סכום נכסי הקרן'!$C$41</f>
        <v>1.2557794248563563E-4</v>
      </c>
    </row>
    <row r="194" spans="1:10">
      <c r="A194" s="69" t="s">
        <v>2527</v>
      </c>
      <c r="B194" s="54" t="s">
        <v>2529</v>
      </c>
      <c r="C194" s="70" t="s">
        <v>1836</v>
      </c>
      <c r="D194" s="70" t="s">
        <v>134</v>
      </c>
      <c r="E194" s="79">
        <v>45216</v>
      </c>
      <c r="F194" s="72">
        <v>444001.37355000002</v>
      </c>
      <c r="G194" s="80">
        <v>9.2021099999999993</v>
      </c>
      <c r="H194" s="72">
        <v>40.857492598999997</v>
      </c>
      <c r="I194" s="73">
        <f t="shared" si="2"/>
        <v>4.36039542715145E-3</v>
      </c>
      <c r="J194" s="73">
        <f>H194/'סכום נכסי הקרן'!$C$41</f>
        <v>4.4088289660141754E-5</v>
      </c>
    </row>
    <row r="195" spans="1:10">
      <c r="A195" s="69" t="s">
        <v>2530</v>
      </c>
      <c r="B195" s="54" t="s">
        <v>2531</v>
      </c>
      <c r="C195" s="70" t="s">
        <v>1836</v>
      </c>
      <c r="D195" s="70" t="s">
        <v>134</v>
      </c>
      <c r="E195" s="79">
        <v>45216</v>
      </c>
      <c r="F195" s="72">
        <v>791898.48</v>
      </c>
      <c r="G195" s="80">
        <v>9.3723559999999999</v>
      </c>
      <c r="H195" s="72">
        <v>74.219541140999993</v>
      </c>
      <c r="I195" s="73">
        <f t="shared" si="2"/>
        <v>7.9208616880326165E-3</v>
      </c>
      <c r="J195" s="73">
        <f>H195/'סכום נכסי הקרן'!$C$41</f>
        <v>8.0088434706032451E-5</v>
      </c>
    </row>
    <row r="196" spans="1:10">
      <c r="A196" s="69" t="s">
        <v>2530</v>
      </c>
      <c r="B196" s="54" t="s">
        <v>2532</v>
      </c>
      <c r="C196" s="70" t="s">
        <v>1836</v>
      </c>
      <c r="D196" s="70" t="s">
        <v>134</v>
      </c>
      <c r="E196" s="79">
        <v>45216</v>
      </c>
      <c r="F196" s="72">
        <v>588431.08799999999</v>
      </c>
      <c r="G196" s="80">
        <v>9.3723559999999999</v>
      </c>
      <c r="H196" s="72">
        <v>55.149853719999989</v>
      </c>
      <c r="I196" s="73">
        <f t="shared" si="2"/>
        <v>5.8857055260078551E-3</v>
      </c>
      <c r="J196" s="73">
        <f>H196/'סכום נכסי הקרן'!$C$41</f>
        <v>5.951081603038256E-5</v>
      </c>
    </row>
    <row r="197" spans="1:10">
      <c r="A197" s="69" t="s">
        <v>2533</v>
      </c>
      <c r="B197" s="54" t="s">
        <v>2534</v>
      </c>
      <c r="C197" s="70" t="s">
        <v>1836</v>
      </c>
      <c r="D197" s="70" t="s">
        <v>134</v>
      </c>
      <c r="E197" s="79">
        <v>45218</v>
      </c>
      <c r="F197" s="72">
        <v>1091605.6580640001</v>
      </c>
      <c r="G197" s="80">
        <v>9.4367190000000001</v>
      </c>
      <c r="H197" s="72">
        <v>103.01176007300002</v>
      </c>
      <c r="I197" s="73">
        <f t="shared" si="2"/>
        <v>1.0993626358170723E-2</v>
      </c>
      <c r="J197" s="73">
        <f>H197/'סכום נכסי הקרן'!$C$41</f>
        <v>1.1115739189072527E-4</v>
      </c>
    </row>
    <row r="198" spans="1:10">
      <c r="A198" s="69" t="s">
        <v>2535</v>
      </c>
      <c r="B198" s="54" t="s">
        <v>2536</v>
      </c>
      <c r="C198" s="70" t="s">
        <v>1836</v>
      </c>
      <c r="D198" s="70" t="s">
        <v>134</v>
      </c>
      <c r="E198" s="79">
        <v>45218</v>
      </c>
      <c r="F198" s="72">
        <v>792294.42923999997</v>
      </c>
      <c r="G198" s="80">
        <v>9.4367190000000001</v>
      </c>
      <c r="H198" s="72">
        <v>74.766600053000005</v>
      </c>
      <c r="I198" s="73">
        <f t="shared" si="2"/>
        <v>7.9792449373836966E-3</v>
      </c>
      <c r="J198" s="73">
        <f>H198/'סכום נכסי הקרן'!$C$41</f>
        <v>8.0678752178769603E-5</v>
      </c>
    </row>
    <row r="199" spans="1:10">
      <c r="A199" s="69" t="s">
        <v>2537</v>
      </c>
      <c r="B199" s="54" t="s">
        <v>2538</v>
      </c>
      <c r="C199" s="70" t="s">
        <v>1836</v>
      </c>
      <c r="D199" s="70" t="s">
        <v>134</v>
      </c>
      <c r="E199" s="79">
        <v>45223</v>
      </c>
      <c r="F199" s="72">
        <v>297172.31569199997</v>
      </c>
      <c r="G199" s="80">
        <v>9.7182099999999991</v>
      </c>
      <c r="H199" s="72">
        <v>28.879828852999999</v>
      </c>
      <c r="I199" s="73">
        <f t="shared" si="2"/>
        <v>3.0821145806343444E-3</v>
      </c>
      <c r="J199" s="73">
        <f>H199/'סכום נכסי הקרן'!$C$41</f>
        <v>3.1163494840541122E-5</v>
      </c>
    </row>
    <row r="200" spans="1:10">
      <c r="A200" s="69" t="s">
        <v>2537</v>
      </c>
      <c r="B200" s="54" t="s">
        <v>2539</v>
      </c>
      <c r="C200" s="70" t="s">
        <v>1836</v>
      </c>
      <c r="D200" s="70" t="s">
        <v>134</v>
      </c>
      <c r="E200" s="79">
        <v>45223</v>
      </c>
      <c r="F200" s="72">
        <v>352685.186376</v>
      </c>
      <c r="G200" s="80">
        <v>9.7182099999999991</v>
      </c>
      <c r="H200" s="72">
        <v>34.274686045000003</v>
      </c>
      <c r="I200" s="73">
        <f t="shared" si="2"/>
        <v>3.6578648074289196E-3</v>
      </c>
      <c r="J200" s="73">
        <f>H200/'סכום נכסי הקרן'!$C$41</f>
        <v>3.698494915469589E-5</v>
      </c>
    </row>
    <row r="201" spans="1:10">
      <c r="A201" s="69" t="s">
        <v>2537</v>
      </c>
      <c r="B201" s="54" t="s">
        <v>2540</v>
      </c>
      <c r="C201" s="70" t="s">
        <v>1836</v>
      </c>
      <c r="D201" s="70" t="s">
        <v>134</v>
      </c>
      <c r="E201" s="79">
        <v>45223</v>
      </c>
      <c r="F201" s="72">
        <v>280786.70595600002</v>
      </c>
      <c r="G201" s="80">
        <v>9.7182099999999991</v>
      </c>
      <c r="H201" s="72">
        <v>27.287440935999999</v>
      </c>
      <c r="I201" s="73">
        <f t="shared" si="2"/>
        <v>2.9121716754324728E-3</v>
      </c>
      <c r="J201" s="73">
        <f>H201/'סכום נכסי הקרן'!$C$41</f>
        <v>2.9445189206246662E-5</v>
      </c>
    </row>
    <row r="202" spans="1:10">
      <c r="A202" s="69" t="s">
        <v>2541</v>
      </c>
      <c r="B202" s="54" t="s">
        <v>2542</v>
      </c>
      <c r="C202" s="70" t="s">
        <v>1836</v>
      </c>
      <c r="D202" s="70" t="s">
        <v>134</v>
      </c>
      <c r="E202" s="79">
        <v>45224</v>
      </c>
      <c r="F202" s="72">
        <v>492811.03619999997</v>
      </c>
      <c r="G202" s="80">
        <v>9.9809699999999992</v>
      </c>
      <c r="H202" s="72">
        <v>49.187322415000004</v>
      </c>
      <c r="I202" s="73">
        <f t="shared" ref="I202:I265" si="3">IFERROR(H202/$H$9,0)</f>
        <v>5.2493719533204886E-3</v>
      </c>
      <c r="J202" s="73">
        <f>H202/'סכום נכסי הקרן'!$C$41</f>
        <v>5.3076798900096486E-5</v>
      </c>
    </row>
    <row r="203" spans="1:10">
      <c r="A203" s="69" t="s">
        <v>2543</v>
      </c>
      <c r="B203" s="54" t="s">
        <v>2544</v>
      </c>
      <c r="C203" s="70" t="s">
        <v>1836</v>
      </c>
      <c r="D203" s="70" t="s">
        <v>134</v>
      </c>
      <c r="E203" s="79">
        <v>45222</v>
      </c>
      <c r="F203" s="72">
        <v>530571.98160000006</v>
      </c>
      <c r="G203" s="80">
        <v>9.9809699999999992</v>
      </c>
      <c r="H203" s="72">
        <v>52.956231103999997</v>
      </c>
      <c r="I203" s="73">
        <f t="shared" si="3"/>
        <v>5.6515976203275033E-3</v>
      </c>
      <c r="J203" s="73">
        <f>H203/'סכום נכסי הקרן'!$C$41</f>
        <v>5.7143733198147945E-5</v>
      </c>
    </row>
    <row r="204" spans="1:10">
      <c r="A204" s="69" t="s">
        <v>2545</v>
      </c>
      <c r="B204" s="54" t="s">
        <v>2546</v>
      </c>
      <c r="C204" s="70" t="s">
        <v>1836</v>
      </c>
      <c r="D204" s="70" t="s">
        <v>134</v>
      </c>
      <c r="E204" s="79">
        <v>45223</v>
      </c>
      <c r="F204" s="72">
        <v>745284.71010000003</v>
      </c>
      <c r="G204" s="80">
        <v>9.8853930000000005</v>
      </c>
      <c r="H204" s="72">
        <v>73.674325244000002</v>
      </c>
      <c r="I204" s="73">
        <f t="shared" si="3"/>
        <v>7.8626751290231875E-3</v>
      </c>
      <c r="J204" s="73">
        <f>H204/'סכום נכסי הקרן'!$C$41</f>
        <v>7.9500105984292978E-5</v>
      </c>
    </row>
    <row r="205" spans="1:10">
      <c r="A205" s="69" t="s">
        <v>2545</v>
      </c>
      <c r="B205" s="54" t="s">
        <v>2547</v>
      </c>
      <c r="C205" s="70" t="s">
        <v>1836</v>
      </c>
      <c r="D205" s="70" t="s">
        <v>134</v>
      </c>
      <c r="E205" s="79">
        <v>45223</v>
      </c>
      <c r="F205" s="72">
        <v>1061597.0771999999</v>
      </c>
      <c r="G205" s="80">
        <v>9.8853930000000005</v>
      </c>
      <c r="H205" s="72">
        <v>104.94304699</v>
      </c>
      <c r="I205" s="73">
        <f t="shared" si="3"/>
        <v>1.1199737259885975E-2</v>
      </c>
      <c r="J205" s="73">
        <f>H205/'סכום נכסי הקרן'!$C$41</f>
        <v>1.1324139488741482E-4</v>
      </c>
    </row>
    <row r="206" spans="1:10">
      <c r="A206" s="69" t="s">
        <v>2548</v>
      </c>
      <c r="B206" s="54" t="s">
        <v>2549</v>
      </c>
      <c r="C206" s="70" t="s">
        <v>1836</v>
      </c>
      <c r="D206" s="70" t="s">
        <v>134</v>
      </c>
      <c r="E206" s="79">
        <v>45229</v>
      </c>
      <c r="F206" s="72">
        <v>884506.6078</v>
      </c>
      <c r="G206" s="80">
        <v>10.003356999999999</v>
      </c>
      <c r="H206" s="72">
        <v>88.480356972999999</v>
      </c>
      <c r="I206" s="73">
        <f t="shared" si="3"/>
        <v>9.4428052089334507E-3</v>
      </c>
      <c r="J206" s="73">
        <f>H206/'סכום נכסי הקרן'!$C$41</f>
        <v>9.5476921350622592E-5</v>
      </c>
    </row>
    <row r="207" spans="1:10">
      <c r="A207" s="69" t="s">
        <v>2550</v>
      </c>
      <c r="B207" s="54" t="s">
        <v>2551</v>
      </c>
      <c r="C207" s="70" t="s">
        <v>1836</v>
      </c>
      <c r="D207" s="70" t="s">
        <v>134</v>
      </c>
      <c r="E207" s="79">
        <v>45223</v>
      </c>
      <c r="F207" s="72">
        <v>533248.79877800005</v>
      </c>
      <c r="G207" s="80">
        <v>9.9413859999999996</v>
      </c>
      <c r="H207" s="72">
        <v>53.012321642000003</v>
      </c>
      <c r="I207" s="73">
        <f t="shared" si="3"/>
        <v>5.6575837176096374E-3</v>
      </c>
      <c r="J207" s="73">
        <f>H207/'סכום נכסי הקרן'!$C$41</f>
        <v>5.7204259082856741E-5</v>
      </c>
    </row>
    <row r="208" spans="1:10">
      <c r="A208" s="69" t="s">
        <v>2552</v>
      </c>
      <c r="B208" s="54" t="s">
        <v>2553</v>
      </c>
      <c r="C208" s="70" t="s">
        <v>1836</v>
      </c>
      <c r="D208" s="70" t="s">
        <v>134</v>
      </c>
      <c r="E208" s="79">
        <v>45222</v>
      </c>
      <c r="F208" s="72">
        <v>620232.48728</v>
      </c>
      <c r="G208" s="80">
        <v>10.041998</v>
      </c>
      <c r="H208" s="72">
        <v>62.283732029999996</v>
      </c>
      <c r="I208" s="73">
        <f t="shared" si="3"/>
        <v>6.6470476540252824E-3</v>
      </c>
      <c r="J208" s="73">
        <f>H208/'סכום נכסי הקרן'!$C$41</f>
        <v>6.7208804167304616E-5</v>
      </c>
    </row>
    <row r="209" spans="1:10">
      <c r="A209" s="69" t="s">
        <v>2554</v>
      </c>
      <c r="B209" s="54" t="s">
        <v>2555</v>
      </c>
      <c r="C209" s="70" t="s">
        <v>1836</v>
      </c>
      <c r="D209" s="70" t="s">
        <v>134</v>
      </c>
      <c r="E209" s="79">
        <v>45222</v>
      </c>
      <c r="F209" s="72">
        <v>362718.13500000001</v>
      </c>
      <c r="G209" s="80">
        <v>10.086641999999999</v>
      </c>
      <c r="H209" s="72">
        <v>36.586079273000003</v>
      </c>
      <c r="I209" s="73">
        <f t="shared" si="3"/>
        <v>3.9045414344220969E-3</v>
      </c>
      <c r="J209" s="73">
        <f>H209/'סכום נכסי הקרן'!$C$41</f>
        <v>3.9479115283653303E-5</v>
      </c>
    </row>
    <row r="210" spans="1:10">
      <c r="A210" s="69" t="s">
        <v>2556</v>
      </c>
      <c r="B210" s="54" t="s">
        <v>2557</v>
      </c>
      <c r="C210" s="70" t="s">
        <v>1836</v>
      </c>
      <c r="D210" s="70" t="s">
        <v>134</v>
      </c>
      <c r="E210" s="79">
        <v>45224</v>
      </c>
      <c r="F210" s="72">
        <v>597873.65920800006</v>
      </c>
      <c r="G210" s="80">
        <v>10.130515000000001</v>
      </c>
      <c r="H210" s="72">
        <v>60.567681422000007</v>
      </c>
      <c r="I210" s="73">
        <f t="shared" si="3"/>
        <v>6.4639072127524186E-3</v>
      </c>
      <c r="J210" s="73">
        <f>H210/'סכום נכסי הקרן'!$C$41</f>
        <v>6.5357057242462307E-5</v>
      </c>
    </row>
    <row r="211" spans="1:10">
      <c r="A211" s="69" t="s">
        <v>2558</v>
      </c>
      <c r="B211" s="54" t="s">
        <v>2559</v>
      </c>
      <c r="C211" s="70" t="s">
        <v>1836</v>
      </c>
      <c r="D211" s="70" t="s">
        <v>134</v>
      </c>
      <c r="E211" s="79">
        <v>45224</v>
      </c>
      <c r="F211" s="72">
        <v>70615.233126000006</v>
      </c>
      <c r="G211" s="80">
        <v>10.132744000000001</v>
      </c>
      <c r="H211" s="72">
        <v>7.1552607349999997</v>
      </c>
      <c r="I211" s="73">
        <f t="shared" si="3"/>
        <v>7.6362410427834103E-4</v>
      </c>
      <c r="J211" s="73">
        <f>H211/'סכום נכסי הקרן'!$C$41</f>
        <v>7.7210613723819125E-6</v>
      </c>
    </row>
    <row r="212" spans="1:10">
      <c r="A212" s="69" t="s">
        <v>2558</v>
      </c>
      <c r="B212" s="54" t="s">
        <v>2560</v>
      </c>
      <c r="C212" s="70" t="s">
        <v>1836</v>
      </c>
      <c r="D212" s="70" t="s">
        <v>134</v>
      </c>
      <c r="E212" s="79">
        <v>45224</v>
      </c>
      <c r="F212" s="72">
        <v>523152.42617400008</v>
      </c>
      <c r="G212" s="80">
        <v>10.132744000000001</v>
      </c>
      <c r="H212" s="72">
        <v>53.009695611000005</v>
      </c>
      <c r="I212" s="73">
        <f t="shared" si="3"/>
        <v>5.6573034621941543E-3</v>
      </c>
      <c r="J212" s="73">
        <f>H212/'סכום נכסי הקרן'!$C$41</f>
        <v>5.7201425399044553E-5</v>
      </c>
    </row>
    <row r="213" spans="1:10">
      <c r="A213" s="69" t="s">
        <v>2561</v>
      </c>
      <c r="B213" s="54" t="s">
        <v>2562</v>
      </c>
      <c r="C213" s="70" t="s">
        <v>1836</v>
      </c>
      <c r="D213" s="70" t="s">
        <v>134</v>
      </c>
      <c r="E213" s="79">
        <v>45224</v>
      </c>
      <c r="F213" s="72">
        <v>706502.58785999997</v>
      </c>
      <c r="G213" s="80">
        <v>10.177296999999999</v>
      </c>
      <c r="H213" s="72">
        <v>71.902863952000004</v>
      </c>
      <c r="I213" s="73">
        <f t="shared" si="3"/>
        <v>7.673621145881754E-3</v>
      </c>
      <c r="J213" s="73">
        <f>H213/'סכום נכסי הקרן'!$C$41</f>
        <v>7.7588566788044399E-5</v>
      </c>
    </row>
    <row r="214" spans="1:10">
      <c r="A214" s="69" t="s">
        <v>2563</v>
      </c>
      <c r="B214" s="54" t="s">
        <v>2564</v>
      </c>
      <c r="C214" s="70" t="s">
        <v>1836</v>
      </c>
      <c r="D214" s="70" t="s">
        <v>134</v>
      </c>
      <c r="E214" s="79">
        <v>45224</v>
      </c>
      <c r="F214" s="72">
        <v>177517.24259999997</v>
      </c>
      <c r="G214" s="80">
        <v>10.195105</v>
      </c>
      <c r="H214" s="72">
        <v>18.098069858999999</v>
      </c>
      <c r="I214" s="73">
        <f t="shared" si="3"/>
        <v>1.9314631425860565E-3</v>
      </c>
      <c r="J214" s="73">
        <f>H214/'סכום נכסי הקרן'!$C$41</f>
        <v>1.9529170672911092E-5</v>
      </c>
    </row>
    <row r="215" spans="1:10">
      <c r="A215" s="69" t="s">
        <v>2565</v>
      </c>
      <c r="B215" s="54" t="s">
        <v>2566</v>
      </c>
      <c r="C215" s="70" t="s">
        <v>1836</v>
      </c>
      <c r="D215" s="70" t="s">
        <v>134</v>
      </c>
      <c r="E215" s="79">
        <v>45286</v>
      </c>
      <c r="F215" s="72">
        <v>419225.62710600003</v>
      </c>
      <c r="G215" s="80">
        <v>5.4843000000000003E-2</v>
      </c>
      <c r="H215" s="72">
        <v>0.22991722399999998</v>
      </c>
      <c r="I215" s="73">
        <f t="shared" si="3"/>
        <v>2.4537237808310654E-5</v>
      </c>
      <c r="J215" s="73">
        <f>H215/'סכום נכסי הקרן'!$C$41</f>
        <v>2.4809787690730175E-7</v>
      </c>
    </row>
    <row r="216" spans="1:10">
      <c r="A216" s="69" t="s">
        <v>2567</v>
      </c>
      <c r="B216" s="54" t="s">
        <v>2568</v>
      </c>
      <c r="C216" s="70" t="s">
        <v>1836</v>
      </c>
      <c r="D216" s="70" t="s">
        <v>134</v>
      </c>
      <c r="E216" s="79">
        <v>45286</v>
      </c>
      <c r="F216" s="72">
        <v>533559.88904399995</v>
      </c>
      <c r="G216" s="80">
        <v>5.8057999999999998E-2</v>
      </c>
      <c r="H216" s="72">
        <v>0.30977632399999999</v>
      </c>
      <c r="I216" s="73">
        <f t="shared" si="3"/>
        <v>3.3059964787032623E-5</v>
      </c>
      <c r="J216" s="73">
        <f>H216/'סכום נכסי הקרן'!$C$41</f>
        <v>3.3427181732390975E-7</v>
      </c>
    </row>
    <row r="217" spans="1:10">
      <c r="A217" s="69" t="s">
        <v>2569</v>
      </c>
      <c r="B217" s="54" t="s">
        <v>2570</v>
      </c>
      <c r="C217" s="70" t="s">
        <v>1836</v>
      </c>
      <c r="D217" s="70" t="s">
        <v>134</v>
      </c>
      <c r="E217" s="79">
        <v>45260</v>
      </c>
      <c r="F217" s="72">
        <v>97933.89645</v>
      </c>
      <c r="G217" s="80">
        <v>-1.4673970000000001</v>
      </c>
      <c r="H217" s="72">
        <v>-1.4370793499999999</v>
      </c>
      <c r="I217" s="73">
        <f t="shared" si="3"/>
        <v>-1.5336805632431652E-4</v>
      </c>
      <c r="J217" s="73">
        <f>H217/'סכום נכסי הקרן'!$C$41</f>
        <v>-1.550716077201442E-6</v>
      </c>
    </row>
    <row r="218" spans="1:10">
      <c r="A218" s="69" t="s">
        <v>2571</v>
      </c>
      <c r="B218" s="54" t="s">
        <v>2572</v>
      </c>
      <c r="C218" s="70" t="s">
        <v>1836</v>
      </c>
      <c r="D218" s="70" t="s">
        <v>134</v>
      </c>
      <c r="E218" s="79">
        <v>45260</v>
      </c>
      <c r="F218" s="72">
        <v>652892.64300000004</v>
      </c>
      <c r="G218" s="80">
        <v>-1.468316</v>
      </c>
      <c r="H218" s="72">
        <v>-9.586529242000001</v>
      </c>
      <c r="I218" s="73">
        <f t="shared" si="3"/>
        <v>-1.0230940669641963E-3</v>
      </c>
      <c r="J218" s="73">
        <f>H218/'סכום נכסי הקרן'!$C$41</f>
        <v>-1.0344581891132981E-5</v>
      </c>
    </row>
    <row r="219" spans="1:10">
      <c r="A219" s="69" t="s">
        <v>2573</v>
      </c>
      <c r="B219" s="54" t="s">
        <v>2574</v>
      </c>
      <c r="C219" s="70" t="s">
        <v>1836</v>
      </c>
      <c r="D219" s="70" t="s">
        <v>134</v>
      </c>
      <c r="E219" s="79">
        <v>45260</v>
      </c>
      <c r="F219" s="72">
        <v>870523.52399999986</v>
      </c>
      <c r="G219" s="80">
        <v>-1.46896</v>
      </c>
      <c r="H219" s="72">
        <v>-12.787639429999999</v>
      </c>
      <c r="I219" s="73">
        <f t="shared" si="3"/>
        <v>-1.3647231131358828E-3</v>
      </c>
      <c r="J219" s="73">
        <f>H219/'סכום נכסי הקרן'!$C$41</f>
        <v>-1.3798819149099933E-5</v>
      </c>
    </row>
    <row r="220" spans="1:10">
      <c r="A220" s="69" t="s">
        <v>2575</v>
      </c>
      <c r="B220" s="54" t="s">
        <v>2576</v>
      </c>
      <c r="C220" s="70" t="s">
        <v>1836</v>
      </c>
      <c r="D220" s="70" t="s">
        <v>134</v>
      </c>
      <c r="E220" s="79">
        <v>45260</v>
      </c>
      <c r="F220" s="72">
        <v>174104.70480000001</v>
      </c>
      <c r="G220" s="80">
        <v>-1.47946</v>
      </c>
      <c r="H220" s="72">
        <v>-2.5758087839999999</v>
      </c>
      <c r="I220" s="73">
        <f t="shared" si="3"/>
        <v>-2.7489559756403243E-4</v>
      </c>
      <c r="J220" s="73">
        <f>H220/'סכום נכסי הקרן'!$C$41</f>
        <v>-2.7794902857281312E-6</v>
      </c>
    </row>
    <row r="221" spans="1:10">
      <c r="A221" s="69" t="s">
        <v>2577</v>
      </c>
      <c r="B221" s="54" t="s">
        <v>2578</v>
      </c>
      <c r="C221" s="70" t="s">
        <v>1836</v>
      </c>
      <c r="D221" s="70" t="s">
        <v>134</v>
      </c>
      <c r="E221" s="79">
        <v>45260</v>
      </c>
      <c r="F221" s="72">
        <v>217630.88099999996</v>
      </c>
      <c r="G221" s="80">
        <v>-1.5438559999999999</v>
      </c>
      <c r="H221" s="72">
        <v>-3.359908007</v>
      </c>
      <c r="I221" s="73">
        <f t="shared" si="3"/>
        <v>-3.5857627518069766E-4</v>
      </c>
      <c r="J221" s="73">
        <f>H221/'סכום נכסי הקרן'!$C$41</f>
        <v>-3.6255919788790758E-6</v>
      </c>
    </row>
    <row r="222" spans="1:10">
      <c r="A222" s="69" t="s">
        <v>2579</v>
      </c>
      <c r="B222" s="54" t="s">
        <v>2580</v>
      </c>
      <c r="C222" s="70" t="s">
        <v>1836</v>
      </c>
      <c r="D222" s="70" t="s">
        <v>134</v>
      </c>
      <c r="E222" s="79">
        <v>45251</v>
      </c>
      <c r="F222" s="72">
        <v>261157.05720000004</v>
      </c>
      <c r="G222" s="80">
        <v>-2.105321</v>
      </c>
      <c r="H222" s="72">
        <v>-5.4981948960000002</v>
      </c>
      <c r="I222" s="73">
        <f t="shared" si="3"/>
        <v>-5.8677863855729172E-4</v>
      </c>
      <c r="J222" s="73">
        <f>H222/'סכום נכסי הקרן'!$C$41</f>
        <v>-5.9329634239153959E-6</v>
      </c>
    </row>
    <row r="223" spans="1:10">
      <c r="A223" s="69" t="s">
        <v>2581</v>
      </c>
      <c r="B223" s="54" t="s">
        <v>2582</v>
      </c>
      <c r="C223" s="70" t="s">
        <v>1836</v>
      </c>
      <c r="D223" s="70" t="s">
        <v>134</v>
      </c>
      <c r="E223" s="79">
        <v>45181</v>
      </c>
      <c r="F223" s="72">
        <v>544077.20250000001</v>
      </c>
      <c r="G223" s="80">
        <v>-3.9470640000000001</v>
      </c>
      <c r="H223" s="72">
        <v>-21.475073699999999</v>
      </c>
      <c r="I223" s="73">
        <f t="shared" si="3"/>
        <v>-2.2918639202424338E-3</v>
      </c>
      <c r="J223" s="73">
        <f>H223/'סכום נכסי הקרן'!$C$41</f>
        <v>-2.3173210335028376E-5</v>
      </c>
    </row>
    <row r="224" spans="1:10">
      <c r="A224" s="69" t="s">
        <v>2583</v>
      </c>
      <c r="B224" s="54" t="s">
        <v>2584</v>
      </c>
      <c r="C224" s="70" t="s">
        <v>1836</v>
      </c>
      <c r="D224" s="70" t="s">
        <v>134</v>
      </c>
      <c r="E224" s="79">
        <v>45189</v>
      </c>
      <c r="F224" s="72">
        <v>381114.20645999996</v>
      </c>
      <c r="G224" s="80">
        <v>-4.3606290000000003</v>
      </c>
      <c r="H224" s="72">
        <v>-16.618975157000001</v>
      </c>
      <c r="I224" s="73">
        <f t="shared" si="3"/>
        <v>-1.7736111217040267E-3</v>
      </c>
      <c r="J224" s="73">
        <f>H224/'סכום נכסי הקרן'!$C$41</f>
        <v>-1.7933116889176136E-5</v>
      </c>
    </row>
    <row r="225" spans="1:10">
      <c r="A225" s="69" t="s">
        <v>2585</v>
      </c>
      <c r="B225" s="54" t="s">
        <v>2586</v>
      </c>
      <c r="C225" s="70" t="s">
        <v>1836</v>
      </c>
      <c r="D225" s="70" t="s">
        <v>134</v>
      </c>
      <c r="E225" s="79">
        <v>45187</v>
      </c>
      <c r="F225" s="72">
        <v>430659.05330000003</v>
      </c>
      <c r="G225" s="80">
        <v>-4.9680540000000004</v>
      </c>
      <c r="H225" s="72">
        <v>-21.395376040999999</v>
      </c>
      <c r="I225" s="73">
        <f t="shared" si="3"/>
        <v>-2.2833584225784194E-3</v>
      </c>
      <c r="J225" s="73">
        <f>H225/'סכום נכסי הקרן'!$C$41</f>
        <v>-2.3087210601522621E-5</v>
      </c>
    </row>
    <row r="226" spans="1:10">
      <c r="A226" s="69" t="s">
        <v>2587</v>
      </c>
      <c r="B226" s="54" t="s">
        <v>2588</v>
      </c>
      <c r="C226" s="70" t="s">
        <v>1836</v>
      </c>
      <c r="D226" s="70" t="s">
        <v>134</v>
      </c>
      <c r="E226" s="79">
        <v>45237</v>
      </c>
      <c r="F226" s="72">
        <v>1284022.1979</v>
      </c>
      <c r="G226" s="80">
        <v>-6.4899829999999996</v>
      </c>
      <c r="H226" s="72">
        <v>-83.332816532999999</v>
      </c>
      <c r="I226" s="73">
        <f t="shared" si="3"/>
        <v>-8.893449133269558E-3</v>
      </c>
      <c r="J226" s="73">
        <f>H226/'סכום נכסי הקרן'!$C$41</f>
        <v>-8.9922340305148248E-5</v>
      </c>
    </row>
    <row r="227" spans="1:10">
      <c r="A227" s="69" t="s">
        <v>2589</v>
      </c>
      <c r="B227" s="54" t="s">
        <v>2590</v>
      </c>
      <c r="C227" s="70" t="s">
        <v>1836</v>
      </c>
      <c r="D227" s="70" t="s">
        <v>134</v>
      </c>
      <c r="E227" s="79">
        <v>45231</v>
      </c>
      <c r="F227" s="72">
        <v>326446.32150000002</v>
      </c>
      <c r="G227" s="80">
        <v>-10.352789</v>
      </c>
      <c r="H227" s="72">
        <v>-33.796299730999998</v>
      </c>
      <c r="I227" s="73">
        <f t="shared" si="3"/>
        <v>-3.6068104386146054E-3</v>
      </c>
      <c r="J227" s="73">
        <f>H227/'סכום נכסי הקרן'!$C$41</f>
        <v>-3.6468734550239323E-5</v>
      </c>
    </row>
    <row r="228" spans="1:10">
      <c r="A228" s="69" t="s">
        <v>2591</v>
      </c>
      <c r="B228" s="54" t="s">
        <v>2592</v>
      </c>
      <c r="C228" s="70" t="s">
        <v>1836</v>
      </c>
      <c r="D228" s="70" t="s">
        <v>134</v>
      </c>
      <c r="E228" s="79">
        <v>45224</v>
      </c>
      <c r="F228" s="72">
        <v>435261.76199999993</v>
      </c>
      <c r="G228" s="80">
        <v>-11.477686</v>
      </c>
      <c r="H228" s="72">
        <v>-49.957977813999996</v>
      </c>
      <c r="I228" s="73">
        <f t="shared" si="3"/>
        <v>-5.3316178784605789E-3</v>
      </c>
      <c r="J228" s="73">
        <f>H228/'סכום נכסי הקרן'!$C$41</f>
        <v>-5.390839370188066E-5</v>
      </c>
    </row>
    <row r="229" spans="1:10">
      <c r="A229" s="69" t="s">
        <v>2593</v>
      </c>
      <c r="B229" s="54" t="s">
        <v>2594</v>
      </c>
      <c r="C229" s="70" t="s">
        <v>1836</v>
      </c>
      <c r="D229" s="70" t="s">
        <v>134</v>
      </c>
      <c r="E229" s="79">
        <v>45260</v>
      </c>
      <c r="F229" s="72">
        <v>3761560</v>
      </c>
      <c r="G229" s="80">
        <v>1.236327</v>
      </c>
      <c r="H229" s="72">
        <v>46.50517</v>
      </c>
      <c r="I229" s="73">
        <f t="shared" si="3"/>
        <v>4.9631271452977984E-3</v>
      </c>
      <c r="J229" s="73">
        <f>H229/'סכום נכסי הקרן'!$C$41</f>
        <v>5.0182555884604557E-5</v>
      </c>
    </row>
    <row r="230" spans="1:10">
      <c r="A230" s="69" t="s">
        <v>2595</v>
      </c>
      <c r="B230" s="54" t="s">
        <v>2596</v>
      </c>
      <c r="C230" s="70" t="s">
        <v>1836</v>
      </c>
      <c r="D230" s="70" t="s">
        <v>134</v>
      </c>
      <c r="E230" s="79">
        <v>45260</v>
      </c>
      <c r="F230" s="72">
        <v>17840163.440000001</v>
      </c>
      <c r="G230" s="80">
        <v>1.2795780000000001</v>
      </c>
      <c r="H230" s="72">
        <v>228.27875</v>
      </c>
      <c r="I230" s="73">
        <f t="shared" si="3"/>
        <v>2.4362376501787863E-2</v>
      </c>
      <c r="J230" s="73">
        <f>H230/'סכום נכסי הקרן'!$C$41</f>
        <v>2.4632984094333324E-4</v>
      </c>
    </row>
    <row r="231" spans="1:10">
      <c r="A231" s="118" t="s">
        <v>3357</v>
      </c>
      <c r="B231" s="117" t="s">
        <v>3357</v>
      </c>
      <c r="C231" s="117" t="s">
        <v>3357</v>
      </c>
      <c r="D231" s="117" t="s">
        <v>3357</v>
      </c>
      <c r="E231" s="117" t="s">
        <v>3357</v>
      </c>
      <c r="F231" s="117" t="s">
        <v>3357</v>
      </c>
      <c r="G231" s="117" t="s">
        <v>3357</v>
      </c>
      <c r="H231" s="117" t="s">
        <v>3357</v>
      </c>
      <c r="I231" s="117" t="s">
        <v>3357</v>
      </c>
      <c r="J231" s="117" t="s">
        <v>3357</v>
      </c>
    </row>
    <row r="232" spans="1:10">
      <c r="A232" s="68" t="s">
        <v>185</v>
      </c>
      <c r="B232" s="116" t="s">
        <v>3357</v>
      </c>
      <c r="C232" s="116" t="s">
        <v>3357</v>
      </c>
      <c r="D232" s="116" t="s">
        <v>3357</v>
      </c>
      <c r="E232" s="116" t="s">
        <v>3357</v>
      </c>
      <c r="F232" s="116" t="s">
        <v>3357</v>
      </c>
      <c r="G232" s="116" t="s">
        <v>3357</v>
      </c>
      <c r="H232" s="66">
        <v>-358.61070713800024</v>
      </c>
      <c r="I232" s="67">
        <f t="shared" si="3"/>
        <v>-3.8271670336675431E-2</v>
      </c>
      <c r="J232" s="67">
        <f>H232/'סכום נכסי הקרן'!$C$41</f>
        <v>-3.8696776835285746E-4</v>
      </c>
    </row>
    <row r="233" spans="1:10">
      <c r="A233" s="69" t="s">
        <v>2597</v>
      </c>
      <c r="B233" s="54" t="s">
        <v>2598</v>
      </c>
      <c r="C233" s="70" t="s">
        <v>1836</v>
      </c>
      <c r="D233" s="70" t="s">
        <v>138</v>
      </c>
      <c r="E233" s="79">
        <v>45166</v>
      </c>
      <c r="F233" s="72">
        <v>108899.239308</v>
      </c>
      <c r="G233" s="80">
        <v>5.5743410000000004</v>
      </c>
      <c r="H233" s="72">
        <v>6.0704149989999996</v>
      </c>
      <c r="I233" s="73">
        <f t="shared" si="3"/>
        <v>6.4784714182874309E-4</v>
      </c>
      <c r="J233" s="73">
        <f>H233/'סכום נכסי הקרן'!$C$41</f>
        <v>6.5504317031861019E-6</v>
      </c>
    </row>
    <row r="234" spans="1:10">
      <c r="A234" s="69" t="s">
        <v>2599</v>
      </c>
      <c r="B234" s="54" t="s">
        <v>2600</v>
      </c>
      <c r="C234" s="70" t="s">
        <v>1836</v>
      </c>
      <c r="D234" s="70" t="s">
        <v>138</v>
      </c>
      <c r="E234" s="79">
        <v>45166</v>
      </c>
      <c r="F234" s="72">
        <v>141569.0111</v>
      </c>
      <c r="G234" s="80">
        <v>5.4278130000000004</v>
      </c>
      <c r="H234" s="72">
        <v>7.6841016839999989</v>
      </c>
      <c r="I234" s="73">
        <f t="shared" si="3"/>
        <v>8.2006309524487112E-4</v>
      </c>
      <c r="J234" s="73">
        <f>H234/'סכום נכסי הקרן'!$C$41</f>
        <v>8.2917203007819115E-6</v>
      </c>
    </row>
    <row r="235" spans="1:10">
      <c r="A235" s="69" t="s">
        <v>2601</v>
      </c>
      <c r="B235" s="54" t="s">
        <v>2602</v>
      </c>
      <c r="C235" s="70" t="s">
        <v>1836</v>
      </c>
      <c r="D235" s="70" t="s">
        <v>138</v>
      </c>
      <c r="E235" s="79">
        <v>45168</v>
      </c>
      <c r="F235" s="72">
        <v>434522.79213299998</v>
      </c>
      <c r="G235" s="80">
        <v>4.8519600000000001</v>
      </c>
      <c r="H235" s="72">
        <v>21.082869964</v>
      </c>
      <c r="I235" s="73">
        <f t="shared" si="3"/>
        <v>2.2500071329512833E-3</v>
      </c>
      <c r="J235" s="73">
        <f>H235/'סכום נכסי הקרן'!$C$41</f>
        <v>2.2749993176592642E-5</v>
      </c>
    </row>
    <row r="236" spans="1:10">
      <c r="A236" s="69" t="s">
        <v>2603</v>
      </c>
      <c r="B236" s="54" t="s">
        <v>2604</v>
      </c>
      <c r="C236" s="70" t="s">
        <v>1836</v>
      </c>
      <c r="D236" s="70" t="s">
        <v>138</v>
      </c>
      <c r="E236" s="79">
        <v>45168</v>
      </c>
      <c r="F236" s="72">
        <v>141569.0111</v>
      </c>
      <c r="G236" s="80">
        <v>4.2365430000000002</v>
      </c>
      <c r="H236" s="72">
        <v>5.9976323140000005</v>
      </c>
      <c r="I236" s="73">
        <f t="shared" si="3"/>
        <v>6.4007962437571248E-4</v>
      </c>
      <c r="J236" s="73">
        <f>H236/'סכום נכסי הקרן'!$C$41</f>
        <v>6.47189374369807E-6</v>
      </c>
    </row>
    <row r="237" spans="1:10">
      <c r="A237" s="69" t="s">
        <v>2605</v>
      </c>
      <c r="B237" s="54" t="s">
        <v>2606</v>
      </c>
      <c r="C237" s="70" t="s">
        <v>1836</v>
      </c>
      <c r="D237" s="70" t="s">
        <v>134</v>
      </c>
      <c r="E237" s="79">
        <v>45166</v>
      </c>
      <c r="F237" s="72">
        <v>509735.94474299997</v>
      </c>
      <c r="G237" s="80">
        <v>2.4334359999999999</v>
      </c>
      <c r="H237" s="72">
        <v>12.40409942</v>
      </c>
      <c r="I237" s="73">
        <f t="shared" si="3"/>
        <v>1.323790936456628E-3</v>
      </c>
      <c r="J237" s="73">
        <f>H237/'סכום נכסי הקרן'!$C$41</f>
        <v>1.3384950798853997E-5</v>
      </c>
    </row>
    <row r="238" spans="1:10">
      <c r="A238" s="69" t="s">
        <v>2607</v>
      </c>
      <c r="B238" s="54" t="s">
        <v>2608</v>
      </c>
      <c r="C238" s="70" t="s">
        <v>1836</v>
      </c>
      <c r="D238" s="70" t="s">
        <v>134</v>
      </c>
      <c r="E238" s="79">
        <v>45167</v>
      </c>
      <c r="F238" s="72">
        <v>361273.84452500002</v>
      </c>
      <c r="G238" s="80">
        <v>2.709524</v>
      </c>
      <c r="H238" s="72">
        <v>9.7888018530000007</v>
      </c>
      <c r="I238" s="73">
        <f t="shared" si="3"/>
        <v>1.0446810149616849E-3</v>
      </c>
      <c r="J238" s="73">
        <f>H238/'סכום נכסי הקרן'!$C$41</f>
        <v>1.0562849163469206E-5</v>
      </c>
    </row>
    <row r="239" spans="1:10">
      <c r="A239" s="69" t="s">
        <v>2609</v>
      </c>
      <c r="B239" s="54" t="s">
        <v>2610</v>
      </c>
      <c r="C239" s="70" t="s">
        <v>1836</v>
      </c>
      <c r="D239" s="70" t="s">
        <v>136</v>
      </c>
      <c r="E239" s="79">
        <v>45236</v>
      </c>
      <c r="F239" s="72">
        <v>600058.43355800002</v>
      </c>
      <c r="G239" s="80">
        <v>2.554541</v>
      </c>
      <c r="H239" s="72">
        <v>15.328736335</v>
      </c>
      <c r="I239" s="73">
        <f t="shared" si="3"/>
        <v>1.6359141877634507E-3</v>
      </c>
      <c r="J239" s="73">
        <f>H239/'סכום נכסי הקרן'!$C$41</f>
        <v>1.6540852721783535E-5</v>
      </c>
    </row>
    <row r="240" spans="1:10">
      <c r="A240" s="69" t="s">
        <v>2611</v>
      </c>
      <c r="B240" s="54" t="s">
        <v>2612</v>
      </c>
      <c r="C240" s="70" t="s">
        <v>1836</v>
      </c>
      <c r="D240" s="70" t="s">
        <v>136</v>
      </c>
      <c r="E240" s="79">
        <v>45259</v>
      </c>
      <c r="F240" s="72">
        <v>758748.26334199996</v>
      </c>
      <c r="G240" s="80">
        <v>0.51429800000000003</v>
      </c>
      <c r="H240" s="72">
        <v>3.9022288150000004</v>
      </c>
      <c r="I240" s="73">
        <f t="shared" si="3"/>
        <v>4.1645386435292599E-4</v>
      </c>
      <c r="J240" s="73">
        <f>H240/'סכום נכסי הקרן'!$C$41</f>
        <v>4.210796683105378E-6</v>
      </c>
    </row>
    <row r="241" spans="1:10">
      <c r="A241" s="69" t="s">
        <v>2611</v>
      </c>
      <c r="B241" s="54" t="s">
        <v>2613</v>
      </c>
      <c r="C241" s="70" t="s">
        <v>1836</v>
      </c>
      <c r="D241" s="70" t="s">
        <v>136</v>
      </c>
      <c r="E241" s="79">
        <v>45259</v>
      </c>
      <c r="F241" s="72">
        <v>299142.31732799998</v>
      </c>
      <c r="G241" s="80">
        <v>0.51429800000000003</v>
      </c>
      <c r="H241" s="72">
        <v>1.5384836399999999</v>
      </c>
      <c r="I241" s="73">
        <f t="shared" si="3"/>
        <v>1.6419013017865682E-4</v>
      </c>
      <c r="J241" s="73">
        <f>H241/'סכום נכסי הקרן'!$C$41</f>
        <v>1.6601388886837708E-6</v>
      </c>
    </row>
    <row r="242" spans="1:10">
      <c r="A242" s="69" t="s">
        <v>2614</v>
      </c>
      <c r="B242" s="54" t="s">
        <v>2615</v>
      </c>
      <c r="C242" s="70" t="s">
        <v>1836</v>
      </c>
      <c r="D242" s="70" t="s">
        <v>136</v>
      </c>
      <c r="E242" s="79">
        <v>45259</v>
      </c>
      <c r="F242" s="72">
        <v>29607.088280000004</v>
      </c>
      <c r="G242" s="80">
        <v>0.51928099999999999</v>
      </c>
      <c r="H242" s="72">
        <v>0.15374406700000001</v>
      </c>
      <c r="I242" s="73">
        <f t="shared" si="3"/>
        <v>1.6407882228065901E-5</v>
      </c>
      <c r="J242" s="73">
        <f>H242/'סכום נכסי הקרן'!$C$41</f>
        <v>1.6590134460650047E-7</v>
      </c>
    </row>
    <row r="243" spans="1:10">
      <c r="A243" s="69" t="s">
        <v>2614</v>
      </c>
      <c r="B243" s="54" t="s">
        <v>2616</v>
      </c>
      <c r="C243" s="70" t="s">
        <v>1836</v>
      </c>
      <c r="D243" s="70" t="s">
        <v>136</v>
      </c>
      <c r="E243" s="79">
        <v>45259</v>
      </c>
      <c r="F243" s="72">
        <v>400450.47232</v>
      </c>
      <c r="G243" s="80">
        <v>0.51928099999999999</v>
      </c>
      <c r="H243" s="72">
        <v>2.0794641519999999</v>
      </c>
      <c r="I243" s="73">
        <f t="shared" si="3"/>
        <v>2.2192468021221872E-4</v>
      </c>
      <c r="J243" s="73">
        <f>H243/'סכום נכסי הקרן'!$C$41</f>
        <v>2.2438973133045601E-6</v>
      </c>
    </row>
    <row r="244" spans="1:10">
      <c r="A244" s="69" t="s">
        <v>2617</v>
      </c>
      <c r="B244" s="54" t="s">
        <v>2618</v>
      </c>
      <c r="C244" s="70" t="s">
        <v>1836</v>
      </c>
      <c r="D244" s="70" t="s">
        <v>136</v>
      </c>
      <c r="E244" s="79">
        <v>45117</v>
      </c>
      <c r="F244" s="72">
        <v>151646.06192400001</v>
      </c>
      <c r="G244" s="80">
        <v>2.2453000000000001E-2</v>
      </c>
      <c r="H244" s="72">
        <v>3.4048462000000002E-2</v>
      </c>
      <c r="I244" s="73">
        <f t="shared" si="3"/>
        <v>3.6337217132598501E-6</v>
      </c>
      <c r="J244" s="73">
        <f>H244/'סכום נכסי הקרן'!$C$41</f>
        <v>3.6740836494089471E-8</v>
      </c>
    </row>
    <row r="245" spans="1:10">
      <c r="A245" s="69" t="s">
        <v>2619</v>
      </c>
      <c r="B245" s="54" t="s">
        <v>2620</v>
      </c>
      <c r="C245" s="70" t="s">
        <v>1836</v>
      </c>
      <c r="D245" s="70" t="s">
        <v>137</v>
      </c>
      <c r="E245" s="79">
        <v>45215</v>
      </c>
      <c r="F245" s="72">
        <v>58800.131264000003</v>
      </c>
      <c r="G245" s="80">
        <v>4.3419639999999999</v>
      </c>
      <c r="H245" s="72">
        <v>2.5530802859999997</v>
      </c>
      <c r="I245" s="73">
        <f t="shared" si="3"/>
        <v>2.7246996563116027E-4</v>
      </c>
      <c r="J245" s="73">
        <f>H245/'סכום נכסי הקרן'!$C$41</f>
        <v>2.7549645368477779E-6</v>
      </c>
    </row>
    <row r="246" spans="1:10">
      <c r="A246" s="69" t="s">
        <v>2621</v>
      </c>
      <c r="B246" s="54" t="s">
        <v>2622</v>
      </c>
      <c r="C246" s="70" t="s">
        <v>1836</v>
      </c>
      <c r="D246" s="70" t="s">
        <v>137</v>
      </c>
      <c r="E246" s="79">
        <v>45215</v>
      </c>
      <c r="F246" s="72">
        <v>32887.934690000002</v>
      </c>
      <c r="G246" s="80">
        <v>4.3319080000000003</v>
      </c>
      <c r="H246" s="72">
        <v>1.424674955</v>
      </c>
      <c r="I246" s="73">
        <f t="shared" si="3"/>
        <v>1.5204423384295595E-4</v>
      </c>
      <c r="J246" s="73">
        <f>H246/'סכום נכסי הקרן'!$C$41</f>
        <v>1.537330807449666E-6</v>
      </c>
    </row>
    <row r="247" spans="1:10">
      <c r="A247" s="69" t="s">
        <v>2623</v>
      </c>
      <c r="B247" s="54" t="s">
        <v>2624</v>
      </c>
      <c r="C247" s="70" t="s">
        <v>1836</v>
      </c>
      <c r="D247" s="70" t="s">
        <v>137</v>
      </c>
      <c r="E247" s="79">
        <v>45167</v>
      </c>
      <c r="F247" s="72">
        <v>216037.47649799997</v>
      </c>
      <c r="G247" s="80">
        <v>1.3060719999999999</v>
      </c>
      <c r="H247" s="72">
        <v>2.8216045439999999</v>
      </c>
      <c r="I247" s="73">
        <f t="shared" si="3"/>
        <v>3.0112742530824028E-4</v>
      </c>
      <c r="J247" s="73">
        <f>H247/'סכום נכסי הקרן'!$C$41</f>
        <v>3.0447222903073819E-6</v>
      </c>
    </row>
    <row r="248" spans="1:10">
      <c r="A248" s="69" t="s">
        <v>2625</v>
      </c>
      <c r="B248" s="54" t="s">
        <v>2626</v>
      </c>
      <c r="C248" s="70" t="s">
        <v>1836</v>
      </c>
      <c r="D248" s="70" t="s">
        <v>134</v>
      </c>
      <c r="E248" s="79">
        <v>45127</v>
      </c>
      <c r="F248" s="72">
        <v>303436.14001799998</v>
      </c>
      <c r="G248" s="80">
        <v>-4.0532329999999996</v>
      </c>
      <c r="H248" s="72">
        <v>-12.298973489000002</v>
      </c>
      <c r="I248" s="73">
        <f t="shared" si="3"/>
        <v>-1.3125716814400181E-3</v>
      </c>
      <c r="J248" s="73">
        <f>H248/'סכום נכסי הקרן'!$C$41</f>
        <v>-1.3271512058444522E-5</v>
      </c>
    </row>
    <row r="249" spans="1:10">
      <c r="A249" s="69" t="s">
        <v>2627</v>
      </c>
      <c r="B249" s="54" t="s">
        <v>2628</v>
      </c>
      <c r="C249" s="70" t="s">
        <v>1836</v>
      </c>
      <c r="D249" s="70" t="s">
        <v>134</v>
      </c>
      <c r="E249" s="79">
        <v>45127</v>
      </c>
      <c r="F249" s="72">
        <v>789599.49312600004</v>
      </c>
      <c r="G249" s="80">
        <v>-4.0279160000000003</v>
      </c>
      <c r="H249" s="72">
        <v>-31.804403347000001</v>
      </c>
      <c r="I249" s="73">
        <f t="shared" si="3"/>
        <v>-3.3942311702439935E-3</v>
      </c>
      <c r="J249" s="73">
        <f>H249/'סכום נכסי הקרן'!$C$41</f>
        <v>-3.4319329406544083E-5</v>
      </c>
    </row>
    <row r="250" spans="1:10">
      <c r="A250" s="69" t="s">
        <v>2629</v>
      </c>
      <c r="B250" s="54" t="s">
        <v>2630</v>
      </c>
      <c r="C250" s="70" t="s">
        <v>1836</v>
      </c>
      <c r="D250" s="70" t="s">
        <v>134</v>
      </c>
      <c r="E250" s="79">
        <v>45127</v>
      </c>
      <c r="F250" s="72">
        <v>688766.19737800001</v>
      </c>
      <c r="G250" s="80">
        <v>-4.0217799999999997</v>
      </c>
      <c r="H250" s="72">
        <v>-27.700663031000001</v>
      </c>
      <c r="I250" s="73">
        <f t="shared" si="3"/>
        <v>-2.9562715851141562E-3</v>
      </c>
      <c r="J250" s="73">
        <f>H250/'סכום נכסי הקרן'!$C$41</f>
        <v>-2.9891086745704985E-5</v>
      </c>
    </row>
    <row r="251" spans="1:10">
      <c r="A251" s="69" t="s">
        <v>2631</v>
      </c>
      <c r="B251" s="54" t="s">
        <v>2632</v>
      </c>
      <c r="C251" s="70" t="s">
        <v>1836</v>
      </c>
      <c r="D251" s="70" t="s">
        <v>134</v>
      </c>
      <c r="E251" s="79">
        <v>45168</v>
      </c>
      <c r="F251" s="72">
        <v>225603.07808000001</v>
      </c>
      <c r="G251" s="80">
        <v>1.343831</v>
      </c>
      <c r="H251" s="72">
        <v>3.0317232779999994</v>
      </c>
      <c r="I251" s="73">
        <f t="shared" si="3"/>
        <v>3.2355172764819527E-4</v>
      </c>
      <c r="J251" s="73">
        <f>H251/'סכום נכסי הקרן'!$C$41</f>
        <v>3.2714561160596015E-6</v>
      </c>
    </row>
    <row r="252" spans="1:10">
      <c r="A252" s="69" t="s">
        <v>2633</v>
      </c>
      <c r="B252" s="54" t="s">
        <v>2634</v>
      </c>
      <c r="C252" s="70" t="s">
        <v>1836</v>
      </c>
      <c r="D252" s="70" t="s">
        <v>134</v>
      </c>
      <c r="E252" s="79">
        <v>45166</v>
      </c>
      <c r="F252" s="72">
        <v>451206.15616000001</v>
      </c>
      <c r="G252" s="80">
        <v>1.404498</v>
      </c>
      <c r="H252" s="72">
        <v>6.3371795970000004</v>
      </c>
      <c r="I252" s="73">
        <f t="shared" si="3"/>
        <v>6.763168069807737E-4</v>
      </c>
      <c r="J252" s="73">
        <f>H252/'סכום נכסי הקרן'!$C$41</f>
        <v>6.838290651925975E-6</v>
      </c>
    </row>
    <row r="253" spans="1:10">
      <c r="A253" s="69" t="s">
        <v>2635</v>
      </c>
      <c r="B253" s="54" t="s">
        <v>2636</v>
      </c>
      <c r="C253" s="70" t="s">
        <v>1836</v>
      </c>
      <c r="D253" s="70" t="s">
        <v>134</v>
      </c>
      <c r="E253" s="79">
        <v>45166</v>
      </c>
      <c r="F253" s="72">
        <v>135361.84684799999</v>
      </c>
      <c r="G253" s="80">
        <v>1.4403109999999999</v>
      </c>
      <c r="H253" s="72">
        <v>1.9496317970000001</v>
      </c>
      <c r="I253" s="73">
        <f t="shared" si="3"/>
        <v>2.0806870494240594E-4</v>
      </c>
      <c r="J253" s="73">
        <f>H253/'סכום נכסי הקרן'!$C$41</f>
        <v>2.1037984939600157E-6</v>
      </c>
    </row>
    <row r="254" spans="1:10">
      <c r="A254" s="69" t="s">
        <v>2637</v>
      </c>
      <c r="B254" s="54" t="s">
        <v>2638</v>
      </c>
      <c r="C254" s="70" t="s">
        <v>1836</v>
      </c>
      <c r="D254" s="70" t="s">
        <v>134</v>
      </c>
      <c r="E254" s="79">
        <v>45168</v>
      </c>
      <c r="F254" s="72">
        <v>180482.46246400001</v>
      </c>
      <c r="G254" s="80">
        <v>1.4437530000000001</v>
      </c>
      <c r="H254" s="72">
        <v>2.6057217110000002</v>
      </c>
      <c r="I254" s="73">
        <f t="shared" si="3"/>
        <v>2.7808796649826087E-4</v>
      </c>
      <c r="J254" s="73">
        <f>H254/'סכום נכסי הקרן'!$C$41</f>
        <v>2.8117685707198772E-6</v>
      </c>
    </row>
    <row r="255" spans="1:10">
      <c r="A255" s="69" t="s">
        <v>2639</v>
      </c>
      <c r="B255" s="54" t="s">
        <v>2640</v>
      </c>
      <c r="C255" s="70" t="s">
        <v>1836</v>
      </c>
      <c r="D255" s="70" t="s">
        <v>134</v>
      </c>
      <c r="E255" s="79">
        <v>45189</v>
      </c>
      <c r="F255" s="72">
        <v>169202.30855999998</v>
      </c>
      <c r="G255" s="80">
        <v>2.8150200000000001</v>
      </c>
      <c r="H255" s="72">
        <v>4.7630796540000002</v>
      </c>
      <c r="I255" s="73">
        <f t="shared" si="3"/>
        <v>5.0832563188099404E-4</v>
      </c>
      <c r="J255" s="73">
        <f>H255/'סכום נכסי הקרן'!$C$41</f>
        <v>5.1397191090727752E-6</v>
      </c>
    </row>
    <row r="256" spans="1:10">
      <c r="A256" s="69" t="s">
        <v>2641</v>
      </c>
      <c r="B256" s="54" t="s">
        <v>2642</v>
      </c>
      <c r="C256" s="70" t="s">
        <v>1836</v>
      </c>
      <c r="D256" s="70" t="s">
        <v>134</v>
      </c>
      <c r="E256" s="79">
        <v>45189</v>
      </c>
      <c r="F256" s="72">
        <v>169202.30855999998</v>
      </c>
      <c r="G256" s="80">
        <v>2.851823</v>
      </c>
      <c r="H256" s="72">
        <v>4.8253511619999996</v>
      </c>
      <c r="I256" s="73">
        <f t="shared" si="3"/>
        <v>5.1497137496146067E-4</v>
      </c>
      <c r="J256" s="73">
        <f>H256/'סכום נכסי הקרן'!$C$41</f>
        <v>5.2069147225976494E-6</v>
      </c>
    </row>
    <row r="257" spans="1:10">
      <c r="A257" s="69" t="s">
        <v>2643</v>
      </c>
      <c r="B257" s="54" t="s">
        <v>2644</v>
      </c>
      <c r="C257" s="70" t="s">
        <v>1836</v>
      </c>
      <c r="D257" s="70" t="s">
        <v>134</v>
      </c>
      <c r="E257" s="79">
        <v>45195</v>
      </c>
      <c r="F257" s="72">
        <v>169202.30855999998</v>
      </c>
      <c r="G257" s="80">
        <v>3.4983240000000002</v>
      </c>
      <c r="H257" s="72">
        <v>5.9192442629999995</v>
      </c>
      <c r="I257" s="73">
        <f t="shared" si="3"/>
        <v>6.3171389076404965E-4</v>
      </c>
      <c r="J257" s="73">
        <f>H257/'סכום נכסי הקרן'!$C$41</f>
        <v>6.387307175151115E-6</v>
      </c>
    </row>
    <row r="258" spans="1:10">
      <c r="A258" s="69" t="s">
        <v>2645</v>
      </c>
      <c r="B258" s="54" t="s">
        <v>2646</v>
      </c>
      <c r="C258" s="70" t="s">
        <v>1836</v>
      </c>
      <c r="D258" s="70" t="s">
        <v>134</v>
      </c>
      <c r="E258" s="79">
        <v>45196</v>
      </c>
      <c r="F258" s="72">
        <v>169202.30855999998</v>
      </c>
      <c r="G258" s="80">
        <v>3.7793299999999999</v>
      </c>
      <c r="H258" s="72">
        <v>6.3947143210000013</v>
      </c>
      <c r="I258" s="73">
        <f t="shared" si="3"/>
        <v>6.8245703075549855E-4</v>
      </c>
      <c r="J258" s="73">
        <f>H258/'סכום נכסי הקרן'!$C$41</f>
        <v>6.900374921318719E-6</v>
      </c>
    </row>
    <row r="259" spans="1:10">
      <c r="A259" s="69" t="s">
        <v>2647</v>
      </c>
      <c r="B259" s="54" t="s">
        <v>2648</v>
      </c>
      <c r="C259" s="70" t="s">
        <v>1836</v>
      </c>
      <c r="D259" s="70" t="s">
        <v>134</v>
      </c>
      <c r="E259" s="79">
        <v>45211</v>
      </c>
      <c r="F259" s="72">
        <v>253803.46283999999</v>
      </c>
      <c r="G259" s="80">
        <v>3.9561730000000002</v>
      </c>
      <c r="H259" s="72">
        <v>10.040904318000001</v>
      </c>
      <c r="I259" s="73">
        <f t="shared" si="3"/>
        <v>1.0715859072013645E-3</v>
      </c>
      <c r="J259" s="73">
        <f>H259/'סכום נכסי הקרן'!$C$41</f>
        <v>1.0834886574331461E-5</v>
      </c>
    </row>
    <row r="260" spans="1:10">
      <c r="A260" s="69" t="s">
        <v>2649</v>
      </c>
      <c r="B260" s="54" t="s">
        <v>2650</v>
      </c>
      <c r="C260" s="70" t="s">
        <v>1836</v>
      </c>
      <c r="D260" s="70" t="s">
        <v>134</v>
      </c>
      <c r="E260" s="79">
        <v>45201</v>
      </c>
      <c r="F260" s="72">
        <v>169202.30855999998</v>
      </c>
      <c r="G260" s="80">
        <v>4.054138</v>
      </c>
      <c r="H260" s="72">
        <v>6.8596957709999993</v>
      </c>
      <c r="I260" s="73">
        <f t="shared" si="3"/>
        <v>7.3208080498436212E-4</v>
      </c>
      <c r="J260" s="73">
        <f>H260/'סכום נכסי הקרן'!$C$41</f>
        <v>7.4021246751617728E-6</v>
      </c>
    </row>
    <row r="261" spans="1:10">
      <c r="A261" s="69" t="s">
        <v>2651</v>
      </c>
      <c r="B261" s="54" t="s">
        <v>2652</v>
      </c>
      <c r="C261" s="70" t="s">
        <v>1836</v>
      </c>
      <c r="D261" s="70" t="s">
        <v>134</v>
      </c>
      <c r="E261" s="79">
        <v>45201</v>
      </c>
      <c r="F261" s="72">
        <v>169202.30855999998</v>
      </c>
      <c r="G261" s="80">
        <v>4.1063049999999999</v>
      </c>
      <c r="H261" s="72">
        <v>6.9479626670000005</v>
      </c>
      <c r="I261" s="73">
        <f t="shared" si="3"/>
        <v>7.4150082920035321E-4</v>
      </c>
      <c r="J261" s="73">
        <f>H261/'סכום נכסי הקרן'!$C$41</f>
        <v>7.4973712561608451E-6</v>
      </c>
    </row>
    <row r="262" spans="1:10">
      <c r="A262" s="69" t="s">
        <v>2653</v>
      </c>
      <c r="B262" s="54" t="s">
        <v>2654</v>
      </c>
      <c r="C262" s="70" t="s">
        <v>1836</v>
      </c>
      <c r="D262" s="70" t="s">
        <v>134</v>
      </c>
      <c r="E262" s="79">
        <v>45229</v>
      </c>
      <c r="F262" s="72">
        <v>270723.69369599997</v>
      </c>
      <c r="G262" s="80">
        <v>4.6035870000000001</v>
      </c>
      <c r="H262" s="72">
        <v>12.462999465000001</v>
      </c>
      <c r="I262" s="73">
        <f t="shared" si="3"/>
        <v>1.3300768700893566E-3</v>
      </c>
      <c r="J262" s="73">
        <f>H262/'סכום נכסי הקרן'!$C$41</f>
        <v>1.3448508351698515E-5</v>
      </c>
    </row>
    <row r="263" spans="1:10">
      <c r="A263" s="69" t="s">
        <v>2655</v>
      </c>
      <c r="B263" s="54" t="s">
        <v>2656</v>
      </c>
      <c r="C263" s="70" t="s">
        <v>1836</v>
      </c>
      <c r="D263" s="70" t="s">
        <v>138</v>
      </c>
      <c r="E263" s="79">
        <v>45176</v>
      </c>
      <c r="F263" s="72">
        <v>255288.12400899999</v>
      </c>
      <c r="G263" s="80">
        <v>-6.705667</v>
      </c>
      <c r="H263" s="72">
        <v>-17.118772299</v>
      </c>
      <c r="I263" s="73">
        <f t="shared" si="3"/>
        <v>-1.826950498005682E-3</v>
      </c>
      <c r="J263" s="73">
        <f>H263/'סכום נכסי הקרן'!$C$41</f>
        <v>-1.8472435378053405E-5</v>
      </c>
    </row>
    <row r="264" spans="1:10">
      <c r="A264" s="69" t="s">
        <v>2657</v>
      </c>
      <c r="B264" s="54" t="s">
        <v>2658</v>
      </c>
      <c r="C264" s="70" t="s">
        <v>1836</v>
      </c>
      <c r="D264" s="70" t="s">
        <v>138</v>
      </c>
      <c r="E264" s="79">
        <v>45161</v>
      </c>
      <c r="F264" s="72">
        <v>1457204.1269720001</v>
      </c>
      <c r="G264" s="80">
        <v>-5.8817110000000001</v>
      </c>
      <c r="H264" s="72">
        <v>-85.708533720000005</v>
      </c>
      <c r="I264" s="73">
        <f t="shared" si="3"/>
        <v>-9.1469905451244185E-3</v>
      </c>
      <c r="J264" s="73">
        <f>H264/'סכום נכסי הקרן'!$C$41</f>
        <v>-9.248591679573291E-5</v>
      </c>
    </row>
    <row r="265" spans="1:10">
      <c r="A265" s="69" t="s">
        <v>2659</v>
      </c>
      <c r="B265" s="54" t="s">
        <v>2660</v>
      </c>
      <c r="C265" s="70" t="s">
        <v>1836</v>
      </c>
      <c r="D265" s="70" t="s">
        <v>138</v>
      </c>
      <c r="E265" s="79">
        <v>45180</v>
      </c>
      <c r="F265" s="72">
        <v>134081.575205</v>
      </c>
      <c r="G265" s="80">
        <v>-5.6458250000000003</v>
      </c>
      <c r="H265" s="72">
        <v>-7.5700108899999998</v>
      </c>
      <c r="I265" s="73">
        <f t="shared" si="3"/>
        <v>-8.0788709165795865E-4</v>
      </c>
      <c r="J265" s="73">
        <f>H265/'סכום נכסי הקרן'!$C$41</f>
        <v>-8.168607802841923E-6</v>
      </c>
    </row>
    <row r="266" spans="1:10">
      <c r="A266" s="69" t="s">
        <v>2661</v>
      </c>
      <c r="B266" s="54" t="s">
        <v>2662</v>
      </c>
      <c r="C266" s="70" t="s">
        <v>1836</v>
      </c>
      <c r="D266" s="70" t="s">
        <v>138</v>
      </c>
      <c r="E266" s="79">
        <v>45267</v>
      </c>
      <c r="F266" s="72">
        <v>157485.98511199999</v>
      </c>
      <c r="G266" s="80">
        <v>-3.7832910000000002</v>
      </c>
      <c r="H266" s="72">
        <v>-5.9581526550000001</v>
      </c>
      <c r="I266" s="73">
        <f t="shared" ref="I266:I329" si="4">IFERROR(H266/$H$9,0)</f>
        <v>-6.3586627417679912E-4</v>
      </c>
      <c r="J266" s="73">
        <f>H266/'סכום נכסי הקרן'!$C$41</f>
        <v>-6.4292922395196606E-6</v>
      </c>
    </row>
    <row r="267" spans="1:10">
      <c r="A267" s="69" t="s">
        <v>2663</v>
      </c>
      <c r="B267" s="54" t="s">
        <v>2664</v>
      </c>
      <c r="C267" s="70" t="s">
        <v>1836</v>
      </c>
      <c r="D267" s="70" t="s">
        <v>138</v>
      </c>
      <c r="E267" s="79">
        <v>45127</v>
      </c>
      <c r="F267" s="72">
        <v>437378.47220800002</v>
      </c>
      <c r="G267" s="80">
        <v>0.59496099999999996</v>
      </c>
      <c r="H267" s="72">
        <v>2.6022296250000001</v>
      </c>
      <c r="I267" s="73">
        <f t="shared" si="4"/>
        <v>2.7771528391651106E-4</v>
      </c>
      <c r="J267" s="73">
        <f>H267/'סכום נכסי הקרן'!$C$41</f>
        <v>2.8080003488028551E-6</v>
      </c>
    </row>
    <row r="268" spans="1:10">
      <c r="A268" s="69" t="s">
        <v>2665</v>
      </c>
      <c r="B268" s="54" t="s">
        <v>2666</v>
      </c>
      <c r="C268" s="70" t="s">
        <v>1836</v>
      </c>
      <c r="D268" s="70" t="s">
        <v>134</v>
      </c>
      <c r="E268" s="79">
        <v>45127</v>
      </c>
      <c r="F268" s="72">
        <v>1173749.99126</v>
      </c>
      <c r="G268" s="80">
        <v>1.081108</v>
      </c>
      <c r="H268" s="72">
        <v>12.689502008</v>
      </c>
      <c r="I268" s="73">
        <f t="shared" si="4"/>
        <v>1.3542496861363097E-3</v>
      </c>
      <c r="J268" s="73">
        <f>H268/'סכום נכסי הקרן'!$C$41</f>
        <v>1.3692921532471804E-5</v>
      </c>
    </row>
    <row r="269" spans="1:10">
      <c r="A269" s="69" t="s">
        <v>2667</v>
      </c>
      <c r="B269" s="54" t="s">
        <v>2668</v>
      </c>
      <c r="C269" s="70" t="s">
        <v>1836</v>
      </c>
      <c r="D269" s="70" t="s">
        <v>134</v>
      </c>
      <c r="E269" s="79">
        <v>45127</v>
      </c>
      <c r="F269" s="72">
        <v>487351.90913799999</v>
      </c>
      <c r="G269" s="80">
        <v>1.0584519999999999</v>
      </c>
      <c r="H269" s="72">
        <v>5.1583851679999997</v>
      </c>
      <c r="I269" s="73">
        <f t="shared" si="4"/>
        <v>5.5051344728343846E-4</v>
      </c>
      <c r="J269" s="73">
        <f>H269/'סכום נכסי הקרן'!$C$41</f>
        <v>5.566283317907993E-6</v>
      </c>
    </row>
    <row r="270" spans="1:10">
      <c r="A270" s="69" t="s">
        <v>2669</v>
      </c>
      <c r="B270" s="54" t="s">
        <v>2670</v>
      </c>
      <c r="C270" s="70" t="s">
        <v>1836</v>
      </c>
      <c r="D270" s="70" t="s">
        <v>134</v>
      </c>
      <c r="E270" s="79">
        <v>45127</v>
      </c>
      <c r="F270" s="72">
        <v>365385.59621399996</v>
      </c>
      <c r="G270" s="80">
        <v>1.0237130000000001</v>
      </c>
      <c r="H270" s="72">
        <v>3.7404989909999999</v>
      </c>
      <c r="I270" s="73">
        <f t="shared" si="4"/>
        <v>3.9919372575546175E-4</v>
      </c>
      <c r="J270" s="73">
        <f>H270/'סכום נכסי הקרן'!$C$41</f>
        <v>4.0362781095556569E-6</v>
      </c>
    </row>
    <row r="271" spans="1:10">
      <c r="A271" s="69" t="s">
        <v>2671</v>
      </c>
      <c r="B271" s="54" t="s">
        <v>2672</v>
      </c>
      <c r="C271" s="70" t="s">
        <v>1836</v>
      </c>
      <c r="D271" s="70" t="s">
        <v>134</v>
      </c>
      <c r="E271" s="79">
        <v>45267</v>
      </c>
      <c r="F271" s="72">
        <v>175961.26855300003</v>
      </c>
      <c r="G271" s="80">
        <v>-2.7613349999999999</v>
      </c>
      <c r="H271" s="72">
        <v>-4.8588805840000004</v>
      </c>
      <c r="I271" s="73">
        <f t="shared" si="4"/>
        <v>-5.1854970366113748E-4</v>
      </c>
      <c r="J271" s="73">
        <f>H271/'סכום נכסי הקרן'!$C$41</f>
        <v>-5.2430954761201829E-6</v>
      </c>
    </row>
    <row r="272" spans="1:10">
      <c r="A272" s="69" t="s">
        <v>2673</v>
      </c>
      <c r="B272" s="54" t="s">
        <v>2674</v>
      </c>
      <c r="C272" s="70" t="s">
        <v>1836</v>
      </c>
      <c r="D272" s="70" t="s">
        <v>136</v>
      </c>
      <c r="E272" s="79">
        <v>45195</v>
      </c>
      <c r="F272" s="72">
        <v>340437.35452699999</v>
      </c>
      <c r="G272" s="80">
        <v>-3.9586079999999999</v>
      </c>
      <c r="H272" s="72">
        <v>-13.476579454000001</v>
      </c>
      <c r="I272" s="73">
        <f t="shared" si="4"/>
        <v>-1.4382482058212021E-3</v>
      </c>
      <c r="J272" s="73">
        <f>H272/'סכום נכסי הקרן'!$C$41</f>
        <v>-1.4542236950938329E-5</v>
      </c>
    </row>
    <row r="273" spans="1:10">
      <c r="A273" s="69" t="s">
        <v>2675</v>
      </c>
      <c r="B273" s="54" t="s">
        <v>2676</v>
      </c>
      <c r="C273" s="70" t="s">
        <v>1836</v>
      </c>
      <c r="D273" s="70" t="s">
        <v>136</v>
      </c>
      <c r="E273" s="79">
        <v>45195</v>
      </c>
      <c r="F273" s="72">
        <v>340517.13829799998</v>
      </c>
      <c r="G273" s="80">
        <v>-3.93425</v>
      </c>
      <c r="H273" s="72">
        <v>-13.396795682000002</v>
      </c>
      <c r="I273" s="73">
        <f t="shared" si="4"/>
        <v>-1.4297335180011716E-3</v>
      </c>
      <c r="J273" s="73">
        <f>H273/'סכום נכסי הקרן'!$C$41</f>
        <v>-1.4456144295066423E-5</v>
      </c>
    </row>
    <row r="274" spans="1:10">
      <c r="A274" s="69" t="s">
        <v>2677</v>
      </c>
      <c r="B274" s="54" t="s">
        <v>2678</v>
      </c>
      <c r="C274" s="70" t="s">
        <v>1836</v>
      </c>
      <c r="D274" s="70" t="s">
        <v>136</v>
      </c>
      <c r="E274" s="79">
        <v>45210</v>
      </c>
      <c r="F274" s="72">
        <v>237478.61394899999</v>
      </c>
      <c r="G274" s="80">
        <v>-3.9090379999999998</v>
      </c>
      <c r="H274" s="72">
        <v>-9.2831301750000002</v>
      </c>
      <c r="I274" s="73">
        <f t="shared" si="4"/>
        <v>-9.9071469612680915E-4</v>
      </c>
      <c r="J274" s="73">
        <f>H274/'סכום נכסי הקרן'!$C$41</f>
        <v>-1.0017191610975649E-5</v>
      </c>
    </row>
    <row r="275" spans="1:10">
      <c r="A275" s="69" t="s">
        <v>2679</v>
      </c>
      <c r="B275" s="54" t="s">
        <v>2680</v>
      </c>
      <c r="C275" s="70" t="s">
        <v>1836</v>
      </c>
      <c r="D275" s="70" t="s">
        <v>136</v>
      </c>
      <c r="E275" s="79">
        <v>45232</v>
      </c>
      <c r="F275" s="72">
        <v>426165.01738999999</v>
      </c>
      <c r="G275" s="80">
        <v>-3.938898</v>
      </c>
      <c r="H275" s="72">
        <v>-16.786205602000003</v>
      </c>
      <c r="I275" s="73">
        <f t="shared" si="4"/>
        <v>-1.7914582978588443E-3</v>
      </c>
      <c r="J275" s="73">
        <f>H275/'סכום נכסי הקרן'!$C$41</f>
        <v>-1.8113571044097402E-5</v>
      </c>
    </row>
    <row r="276" spans="1:10">
      <c r="A276" s="69" t="s">
        <v>2681</v>
      </c>
      <c r="B276" s="54" t="s">
        <v>2682</v>
      </c>
      <c r="C276" s="70" t="s">
        <v>1836</v>
      </c>
      <c r="D276" s="70" t="s">
        <v>136</v>
      </c>
      <c r="E276" s="79">
        <v>45232</v>
      </c>
      <c r="F276" s="72">
        <v>228736.01451899999</v>
      </c>
      <c r="G276" s="80">
        <v>-3.8902739999999998</v>
      </c>
      <c r="H276" s="72">
        <v>-8.8984575889999995</v>
      </c>
      <c r="I276" s="73">
        <f t="shared" si="4"/>
        <v>-9.4966164861341436E-4</v>
      </c>
      <c r="J276" s="73">
        <f>H276/'סכום נכסי הקרן'!$C$41</f>
        <v>-9.6021011265365988E-6</v>
      </c>
    </row>
    <row r="277" spans="1:10">
      <c r="A277" s="69" t="s">
        <v>2681</v>
      </c>
      <c r="B277" s="54" t="s">
        <v>2683</v>
      </c>
      <c r="C277" s="70" t="s">
        <v>1836</v>
      </c>
      <c r="D277" s="70" t="s">
        <v>136</v>
      </c>
      <c r="E277" s="79">
        <v>45232</v>
      </c>
      <c r="F277" s="72">
        <v>393757.03506899998</v>
      </c>
      <c r="G277" s="80">
        <v>-3.8902739999999998</v>
      </c>
      <c r="H277" s="72">
        <v>-15.318227361</v>
      </c>
      <c r="I277" s="73">
        <f t="shared" si="4"/>
        <v>-1.634792648499566E-3</v>
      </c>
      <c r="J277" s="73">
        <f>H277/'סכום נכסי הקרן'!$C$41</f>
        <v>-1.6529512753022107E-5</v>
      </c>
    </row>
    <row r="278" spans="1:10">
      <c r="A278" s="69" t="s">
        <v>2684</v>
      </c>
      <c r="B278" s="54" t="s">
        <v>2685</v>
      </c>
      <c r="C278" s="70" t="s">
        <v>1836</v>
      </c>
      <c r="D278" s="70" t="s">
        <v>136</v>
      </c>
      <c r="E278" s="79">
        <v>45181</v>
      </c>
      <c r="F278" s="72">
        <v>949015.99870899995</v>
      </c>
      <c r="G278" s="80">
        <v>-2.554996</v>
      </c>
      <c r="H278" s="72">
        <v>-24.247319716000003</v>
      </c>
      <c r="I278" s="73">
        <f t="shared" si="4"/>
        <v>-2.5877237021861036E-3</v>
      </c>
      <c r="J278" s="73">
        <f>H278/'סכום נכסי הקרן'!$C$41</f>
        <v>-2.616467108280744E-5</v>
      </c>
    </row>
    <row r="279" spans="1:10">
      <c r="A279" s="69" t="s">
        <v>2686</v>
      </c>
      <c r="B279" s="54" t="s">
        <v>2687</v>
      </c>
      <c r="C279" s="70" t="s">
        <v>1836</v>
      </c>
      <c r="D279" s="70" t="s">
        <v>136</v>
      </c>
      <c r="E279" s="79">
        <v>45181</v>
      </c>
      <c r="F279" s="72">
        <v>345160.55382100004</v>
      </c>
      <c r="G279" s="80">
        <v>-2.5360309999999999</v>
      </c>
      <c r="H279" s="72">
        <v>-8.7533801600000007</v>
      </c>
      <c r="I279" s="73">
        <f t="shared" si="4"/>
        <v>-9.3417868777185826E-4</v>
      </c>
      <c r="J279" s="73">
        <f>H279/'סכום נכסי הקרן'!$C$41</f>
        <v>-9.4455517323856427E-6</v>
      </c>
    </row>
    <row r="280" spans="1:10">
      <c r="A280" s="69" t="s">
        <v>2688</v>
      </c>
      <c r="B280" s="54" t="s">
        <v>2689</v>
      </c>
      <c r="C280" s="70" t="s">
        <v>1836</v>
      </c>
      <c r="D280" s="70" t="s">
        <v>136</v>
      </c>
      <c r="E280" s="79">
        <v>45176</v>
      </c>
      <c r="F280" s="72">
        <v>1553294.2975880001</v>
      </c>
      <c r="G280" s="80">
        <v>-2.5915659999999998</v>
      </c>
      <c r="H280" s="72">
        <v>-40.254651412000001</v>
      </c>
      <c r="I280" s="73">
        <f t="shared" si="4"/>
        <v>-4.2960589789779839E-3</v>
      </c>
      <c r="J280" s="73">
        <f>H280/'סכום נכסי הקרן'!$C$41</f>
        <v>-4.3437778941523402E-5</v>
      </c>
    </row>
    <row r="281" spans="1:10">
      <c r="A281" s="69" t="s">
        <v>2690</v>
      </c>
      <c r="B281" s="54" t="s">
        <v>2691</v>
      </c>
      <c r="C281" s="70" t="s">
        <v>1836</v>
      </c>
      <c r="D281" s="70" t="s">
        <v>136</v>
      </c>
      <c r="E281" s="79">
        <v>45181</v>
      </c>
      <c r="F281" s="72">
        <v>28954.254440000001</v>
      </c>
      <c r="G281" s="80">
        <v>-2.5265520000000001</v>
      </c>
      <c r="H281" s="72">
        <v>-0.73154427499999986</v>
      </c>
      <c r="I281" s="73">
        <f t="shared" si="4"/>
        <v>-7.8071905752407679E-5</v>
      </c>
      <c r="J281" s="73">
        <f>H281/'סכום נכסי הקרן'!$C$41</f>
        <v>-7.8939097442821983E-7</v>
      </c>
    </row>
    <row r="282" spans="1:10">
      <c r="A282" s="69" t="s">
        <v>2690</v>
      </c>
      <c r="B282" s="54" t="s">
        <v>2692</v>
      </c>
      <c r="C282" s="70" t="s">
        <v>1836</v>
      </c>
      <c r="D282" s="70" t="s">
        <v>136</v>
      </c>
      <c r="E282" s="79">
        <v>45181</v>
      </c>
      <c r="F282" s="72">
        <v>796982.21740700002</v>
      </c>
      <c r="G282" s="80">
        <v>-2.5265520000000001</v>
      </c>
      <c r="H282" s="72">
        <v>-20.136168888</v>
      </c>
      <c r="I282" s="73">
        <f t="shared" si="4"/>
        <v>-2.1489732520133522E-3</v>
      </c>
      <c r="J282" s="73">
        <f>H282/'סכום נכסי הקרן'!$C$41</f>
        <v>-2.1728431925394437E-5</v>
      </c>
    </row>
    <row r="283" spans="1:10">
      <c r="A283" s="69" t="s">
        <v>2693</v>
      </c>
      <c r="B283" s="54" t="s">
        <v>2694</v>
      </c>
      <c r="C283" s="70" t="s">
        <v>1836</v>
      </c>
      <c r="D283" s="70" t="s">
        <v>136</v>
      </c>
      <c r="E283" s="79">
        <v>45176</v>
      </c>
      <c r="F283" s="72">
        <v>491018.07015400002</v>
      </c>
      <c r="G283" s="80">
        <v>-2.5725989999999999</v>
      </c>
      <c r="H283" s="72">
        <v>-12.631928260999999</v>
      </c>
      <c r="I283" s="73">
        <f t="shared" si="4"/>
        <v>-1.3481052977469712E-3</v>
      </c>
      <c r="J283" s="73">
        <f>H283/'סכום נכסי הקרן'!$C$41</f>
        <v>-1.3630795154344089E-5</v>
      </c>
    </row>
    <row r="284" spans="1:10">
      <c r="A284" s="69" t="s">
        <v>2695</v>
      </c>
      <c r="B284" s="54" t="s">
        <v>2696</v>
      </c>
      <c r="C284" s="70" t="s">
        <v>1836</v>
      </c>
      <c r="D284" s="70" t="s">
        <v>136</v>
      </c>
      <c r="E284" s="79">
        <v>45176</v>
      </c>
      <c r="F284" s="72">
        <v>343574.45712400007</v>
      </c>
      <c r="G284" s="80">
        <v>-2.5725989999999999</v>
      </c>
      <c r="H284" s="72">
        <v>-8.8387946520000007</v>
      </c>
      <c r="I284" s="73">
        <f t="shared" si="4"/>
        <v>-9.432942975814133E-4</v>
      </c>
      <c r="J284" s="73">
        <f>H284/'סכום נכסי הקרן'!$C$41</f>
        <v>-9.5377203561783334E-6</v>
      </c>
    </row>
    <row r="285" spans="1:10">
      <c r="A285" s="69" t="s">
        <v>2697</v>
      </c>
      <c r="B285" s="54" t="s">
        <v>2698</v>
      </c>
      <c r="C285" s="70" t="s">
        <v>1836</v>
      </c>
      <c r="D285" s="70" t="s">
        <v>136</v>
      </c>
      <c r="E285" s="79">
        <v>45175</v>
      </c>
      <c r="F285" s="72">
        <v>302669.72341999999</v>
      </c>
      <c r="G285" s="80">
        <v>-2.3767309999999999</v>
      </c>
      <c r="H285" s="72">
        <v>-7.193645705999999</v>
      </c>
      <c r="I285" s="73">
        <f t="shared" si="4"/>
        <v>-7.677206271281998E-4</v>
      </c>
      <c r="J285" s="73">
        <f>H285/'סכום נכסי הקרן'!$C$41</f>
        <v>-7.762481626352308E-6</v>
      </c>
    </row>
    <row r="286" spans="1:10">
      <c r="A286" s="69" t="s">
        <v>2699</v>
      </c>
      <c r="B286" s="54" t="s">
        <v>2700</v>
      </c>
      <c r="C286" s="70" t="s">
        <v>1836</v>
      </c>
      <c r="D286" s="70" t="s">
        <v>136</v>
      </c>
      <c r="E286" s="79">
        <v>45183</v>
      </c>
      <c r="F286" s="72">
        <v>331710.94356500002</v>
      </c>
      <c r="G286" s="80">
        <v>-2.4464760000000001</v>
      </c>
      <c r="H286" s="72">
        <v>-8.1152297690000008</v>
      </c>
      <c r="I286" s="73">
        <f t="shared" si="4"/>
        <v>-8.6607396891254641E-4</v>
      </c>
      <c r="J286" s="73">
        <f>H286/'סכום נכסי הקרן'!$C$41</f>
        <v>-8.7569397423823866E-6</v>
      </c>
    </row>
    <row r="287" spans="1:10">
      <c r="A287" s="69" t="s">
        <v>2699</v>
      </c>
      <c r="B287" s="54" t="s">
        <v>2701</v>
      </c>
      <c r="C287" s="70" t="s">
        <v>1836</v>
      </c>
      <c r="D287" s="70" t="s">
        <v>136</v>
      </c>
      <c r="E287" s="79">
        <v>45183</v>
      </c>
      <c r="F287" s="72">
        <v>2465318.071771</v>
      </c>
      <c r="G287" s="80">
        <v>-2.4464760000000001</v>
      </c>
      <c r="H287" s="72">
        <v>-60.313423544999999</v>
      </c>
      <c r="I287" s="73">
        <f t="shared" si="4"/>
        <v>-6.4367722905223843E-3</v>
      </c>
      <c r="J287" s="73">
        <f>H287/'סכום נכסי הקרן'!$C$41</f>
        <v>-6.5082693980879691E-5</v>
      </c>
    </row>
    <row r="288" spans="1:10">
      <c r="A288" s="69" t="s">
        <v>2702</v>
      </c>
      <c r="B288" s="54" t="s">
        <v>2703</v>
      </c>
      <c r="C288" s="70" t="s">
        <v>1836</v>
      </c>
      <c r="D288" s="70" t="s">
        <v>136</v>
      </c>
      <c r="E288" s="79">
        <v>45183</v>
      </c>
      <c r="F288" s="72">
        <v>215680.93300200001</v>
      </c>
      <c r="G288" s="80">
        <v>-2.4464760000000001</v>
      </c>
      <c r="H288" s="72">
        <v>-5.2765829999999996</v>
      </c>
      <c r="I288" s="73">
        <f t="shared" si="4"/>
        <v>-5.6312776239108241E-4</v>
      </c>
      <c r="J288" s="73">
        <f>H288/'סכום נכסי הקרן'!$C$41</f>
        <v>-5.6938276169564449E-6</v>
      </c>
    </row>
    <row r="289" spans="1:10">
      <c r="A289" s="69" t="s">
        <v>2704</v>
      </c>
      <c r="B289" s="54" t="s">
        <v>2705</v>
      </c>
      <c r="C289" s="70" t="s">
        <v>1836</v>
      </c>
      <c r="D289" s="70" t="s">
        <v>136</v>
      </c>
      <c r="E289" s="79">
        <v>45183</v>
      </c>
      <c r="F289" s="72">
        <v>2130117.3796859998</v>
      </c>
      <c r="G289" s="80">
        <v>-2.4417490000000002</v>
      </c>
      <c r="H289" s="72">
        <v>-52.012115085999987</v>
      </c>
      <c r="I289" s="73">
        <f t="shared" si="4"/>
        <v>-5.5508396220824412E-3</v>
      </c>
      <c r="J289" s="73">
        <f>H289/'סכום נכסי הקרן'!$C$41</f>
        <v>-5.6124961417831136E-5</v>
      </c>
    </row>
    <row r="290" spans="1:10">
      <c r="A290" s="69" t="s">
        <v>2706</v>
      </c>
      <c r="B290" s="54" t="s">
        <v>2707</v>
      </c>
      <c r="C290" s="70" t="s">
        <v>1836</v>
      </c>
      <c r="D290" s="70" t="s">
        <v>136</v>
      </c>
      <c r="E290" s="79">
        <v>45266</v>
      </c>
      <c r="F290" s="72">
        <v>78055.171707999994</v>
      </c>
      <c r="G290" s="80">
        <v>-2.3862839999999998</v>
      </c>
      <c r="H290" s="72">
        <v>-1.862617945</v>
      </c>
      <c r="I290" s="73">
        <f t="shared" si="4"/>
        <v>-1.9878240815264845E-4</v>
      </c>
      <c r="J290" s="73">
        <f>H290/'סכום נכסי הקרן'!$C$41</f>
        <v>-2.0099040411341321E-6</v>
      </c>
    </row>
    <row r="291" spans="1:10">
      <c r="A291" s="69" t="s">
        <v>2708</v>
      </c>
      <c r="B291" s="54" t="s">
        <v>2709</v>
      </c>
      <c r="C291" s="70" t="s">
        <v>1836</v>
      </c>
      <c r="D291" s="70" t="s">
        <v>136</v>
      </c>
      <c r="E291" s="79">
        <v>45274</v>
      </c>
      <c r="F291" s="72">
        <v>695937.88517999987</v>
      </c>
      <c r="G291" s="80">
        <v>-1.485609</v>
      </c>
      <c r="H291" s="72">
        <v>-10.338913489000001</v>
      </c>
      <c r="I291" s="73">
        <f t="shared" si="4"/>
        <v>-1.103390057280545E-3</v>
      </c>
      <c r="J291" s="73">
        <f>H291/'סכום נכסי הקרן'!$C$41</f>
        <v>-1.1156460753671784E-5</v>
      </c>
    </row>
    <row r="292" spans="1:10">
      <c r="A292" s="69" t="s">
        <v>2710</v>
      </c>
      <c r="B292" s="54" t="s">
        <v>2711</v>
      </c>
      <c r="C292" s="70" t="s">
        <v>1836</v>
      </c>
      <c r="D292" s="70" t="s">
        <v>136</v>
      </c>
      <c r="E292" s="79">
        <v>45161</v>
      </c>
      <c r="F292" s="72">
        <v>435579.50247000001</v>
      </c>
      <c r="G292" s="80">
        <v>-1.5385150000000001</v>
      </c>
      <c r="H292" s="72">
        <v>-6.7014570769999997</v>
      </c>
      <c r="I292" s="73">
        <f t="shared" si="4"/>
        <v>-7.1519324694236655E-4</v>
      </c>
      <c r="J292" s="73">
        <f>H292/'סכום נכסי הקרן'!$C$41</f>
        <v>-7.2313732919335892E-6</v>
      </c>
    </row>
    <row r="293" spans="1:10">
      <c r="A293" s="69" t="s">
        <v>2712</v>
      </c>
      <c r="B293" s="54" t="s">
        <v>2713</v>
      </c>
      <c r="C293" s="70" t="s">
        <v>1836</v>
      </c>
      <c r="D293" s="70" t="s">
        <v>136</v>
      </c>
      <c r="E293" s="79">
        <v>45279</v>
      </c>
      <c r="F293" s="72">
        <v>262412.81483599998</v>
      </c>
      <c r="G293" s="80">
        <v>-0.93020800000000003</v>
      </c>
      <c r="H293" s="72">
        <v>-2.4409846539999998</v>
      </c>
      <c r="I293" s="73">
        <f t="shared" si="4"/>
        <v>-2.6050688982585707E-4</v>
      </c>
      <c r="J293" s="73">
        <f>H293/'סכום נכסי הקרן'!$C$41</f>
        <v>-2.6340049678953354E-6</v>
      </c>
    </row>
    <row r="294" spans="1:10">
      <c r="A294" s="69" t="s">
        <v>2714</v>
      </c>
      <c r="B294" s="54" t="s">
        <v>2715</v>
      </c>
      <c r="C294" s="70" t="s">
        <v>1836</v>
      </c>
      <c r="D294" s="70" t="s">
        <v>136</v>
      </c>
      <c r="E294" s="79">
        <v>45279</v>
      </c>
      <c r="F294" s="72">
        <v>262628.23102000001</v>
      </c>
      <c r="G294" s="80">
        <v>-0.84742200000000001</v>
      </c>
      <c r="H294" s="72">
        <v>-2.2255684700000002</v>
      </c>
      <c r="I294" s="73">
        <f t="shared" si="4"/>
        <v>-2.3751723275446343E-4</v>
      </c>
      <c r="J294" s="73">
        <f>H294/'סכום נכסי הקרן'!$C$41</f>
        <v>-2.4015547974728157E-6</v>
      </c>
    </row>
    <row r="295" spans="1:10">
      <c r="A295" s="69" t="s">
        <v>2716</v>
      </c>
      <c r="B295" s="54" t="s">
        <v>2717</v>
      </c>
      <c r="C295" s="70" t="s">
        <v>1836</v>
      </c>
      <c r="D295" s="70" t="s">
        <v>136</v>
      </c>
      <c r="E295" s="79">
        <v>45288</v>
      </c>
      <c r="F295" s="72">
        <v>177199.75730100003</v>
      </c>
      <c r="G295" s="80">
        <v>0.37514199999999998</v>
      </c>
      <c r="H295" s="72">
        <v>0.66475073200000001</v>
      </c>
      <c r="I295" s="73">
        <f t="shared" si="4"/>
        <v>7.094356182002521E-5</v>
      </c>
      <c r="J295" s="73">
        <f>H295/'סכום נכסי הקרן'!$C$41</f>
        <v>7.1731574700021064E-7</v>
      </c>
    </row>
    <row r="296" spans="1:10">
      <c r="A296" s="69" t="s">
        <v>2718</v>
      </c>
      <c r="B296" s="54" t="s">
        <v>2719</v>
      </c>
      <c r="C296" s="70" t="s">
        <v>1836</v>
      </c>
      <c r="D296" s="70" t="s">
        <v>136</v>
      </c>
      <c r="E296" s="79">
        <v>45099</v>
      </c>
      <c r="F296" s="72">
        <v>762008.12890899996</v>
      </c>
      <c r="G296" s="80">
        <v>0.38185999999999998</v>
      </c>
      <c r="H296" s="72">
        <v>2.9098065109999998</v>
      </c>
      <c r="I296" s="73">
        <f t="shared" si="4"/>
        <v>3.1054052016815285E-4</v>
      </c>
      <c r="J296" s="73">
        <f>H296/'סכום נכסי הקרן'!$C$41</f>
        <v>3.1398988080603444E-6</v>
      </c>
    </row>
    <row r="297" spans="1:10">
      <c r="A297" s="69" t="s">
        <v>2718</v>
      </c>
      <c r="B297" s="54" t="s">
        <v>2720</v>
      </c>
      <c r="C297" s="70" t="s">
        <v>1836</v>
      </c>
      <c r="D297" s="70" t="s">
        <v>136</v>
      </c>
      <c r="E297" s="79">
        <v>45099</v>
      </c>
      <c r="F297" s="72">
        <v>452725.13418499997</v>
      </c>
      <c r="G297" s="80">
        <v>0.38185999999999998</v>
      </c>
      <c r="H297" s="72">
        <v>1.7287775750000001</v>
      </c>
      <c r="I297" s="73">
        <f t="shared" si="4"/>
        <v>1.8449868929980477E-4</v>
      </c>
      <c r="J297" s="73">
        <f>H297/'סכום נכסי הקרן'!$C$41</f>
        <v>1.8654802739026361E-6</v>
      </c>
    </row>
    <row r="298" spans="1:10">
      <c r="A298" s="69" t="s">
        <v>2718</v>
      </c>
      <c r="B298" s="54" t="s">
        <v>2721</v>
      </c>
      <c r="C298" s="70" t="s">
        <v>1836</v>
      </c>
      <c r="D298" s="70" t="s">
        <v>136</v>
      </c>
      <c r="E298" s="79">
        <v>45099</v>
      </c>
      <c r="F298" s="72">
        <v>338469.02248699998</v>
      </c>
      <c r="G298" s="80">
        <v>0.38185999999999998</v>
      </c>
      <c r="H298" s="72">
        <v>1.292478802</v>
      </c>
      <c r="I298" s="73">
        <f t="shared" si="4"/>
        <v>1.3793598920137652E-4</v>
      </c>
      <c r="J298" s="73">
        <f>H298/'סכום נכסי הקרן'!$C$41</f>
        <v>1.3946812733085751E-6</v>
      </c>
    </row>
    <row r="299" spans="1:10">
      <c r="A299" s="69" t="s">
        <v>2722</v>
      </c>
      <c r="B299" s="54" t="s">
        <v>2723</v>
      </c>
      <c r="C299" s="70" t="s">
        <v>1836</v>
      </c>
      <c r="D299" s="70" t="s">
        <v>136</v>
      </c>
      <c r="E299" s="79">
        <v>45288</v>
      </c>
      <c r="F299" s="72">
        <v>177359.324845</v>
      </c>
      <c r="G299" s="80">
        <v>0.46477299999999999</v>
      </c>
      <c r="H299" s="72">
        <v>0.82431827599999985</v>
      </c>
      <c r="I299" s="73">
        <f t="shared" si="4"/>
        <v>8.7972937460086315E-5</v>
      </c>
      <c r="J299" s="73">
        <f>H299/'סכום נכסי הקרן'!$C$41</f>
        <v>8.8950105874402521E-7</v>
      </c>
    </row>
    <row r="300" spans="1:10">
      <c r="A300" s="69" t="s">
        <v>2724</v>
      </c>
      <c r="B300" s="54" t="s">
        <v>2725</v>
      </c>
      <c r="C300" s="70" t="s">
        <v>1836</v>
      </c>
      <c r="D300" s="70" t="s">
        <v>136</v>
      </c>
      <c r="E300" s="79">
        <v>45148</v>
      </c>
      <c r="F300" s="72">
        <v>176895.01772300003</v>
      </c>
      <c r="G300" s="80">
        <v>0.43294700000000003</v>
      </c>
      <c r="H300" s="72">
        <v>0.76586176500000003</v>
      </c>
      <c r="I300" s="73">
        <f t="shared" si="4"/>
        <v>8.1734338685724269E-5</v>
      </c>
      <c r="J300" s="73">
        <f>H300/'סכום נכסי הקרן'!$C$41</f>
        <v>8.2642211225105474E-7</v>
      </c>
    </row>
    <row r="301" spans="1:10">
      <c r="A301" s="69" t="s">
        <v>2726</v>
      </c>
      <c r="B301" s="54" t="s">
        <v>2727</v>
      </c>
      <c r="C301" s="70" t="s">
        <v>1836</v>
      </c>
      <c r="D301" s="70" t="s">
        <v>136</v>
      </c>
      <c r="E301" s="79">
        <v>45148</v>
      </c>
      <c r="F301" s="72">
        <v>141648.71711500001</v>
      </c>
      <c r="G301" s="80">
        <v>0.56599999999999995</v>
      </c>
      <c r="H301" s="72">
        <v>0.80173115800000005</v>
      </c>
      <c r="I301" s="73">
        <f t="shared" si="4"/>
        <v>8.55623938908478E-5</v>
      </c>
      <c r="J301" s="73">
        <f>H301/'סכום נכסי הקרן'!$C$41</f>
        <v>8.6512786945545477E-7</v>
      </c>
    </row>
    <row r="302" spans="1:10">
      <c r="A302" s="69" t="s">
        <v>2726</v>
      </c>
      <c r="B302" s="54" t="s">
        <v>2728</v>
      </c>
      <c r="C302" s="70" t="s">
        <v>1836</v>
      </c>
      <c r="D302" s="70" t="s">
        <v>136</v>
      </c>
      <c r="E302" s="79">
        <v>45148</v>
      </c>
      <c r="F302" s="72">
        <v>355838.813846</v>
      </c>
      <c r="G302" s="80">
        <v>0.56599999999999995</v>
      </c>
      <c r="H302" s="72">
        <v>2.0140462270000001</v>
      </c>
      <c r="I302" s="73">
        <f t="shared" si="4"/>
        <v>2.1494314505480385E-4</v>
      </c>
      <c r="J302" s="73">
        <f>H302/'סכום נכסי הקרן'!$C$41</f>
        <v>2.1733064805612896E-6</v>
      </c>
    </row>
    <row r="303" spans="1:10">
      <c r="A303" s="69" t="s">
        <v>2729</v>
      </c>
      <c r="B303" s="54" t="s">
        <v>2730</v>
      </c>
      <c r="C303" s="70" t="s">
        <v>1836</v>
      </c>
      <c r="D303" s="70" t="s">
        <v>136</v>
      </c>
      <c r="E303" s="79">
        <v>45133</v>
      </c>
      <c r="F303" s="72">
        <v>534758.70926899998</v>
      </c>
      <c r="G303" s="80">
        <v>0.80726500000000001</v>
      </c>
      <c r="H303" s="72">
        <v>4.316917363</v>
      </c>
      <c r="I303" s="73">
        <f t="shared" si="4"/>
        <v>4.6071027690712004E-4</v>
      </c>
      <c r="J303" s="73">
        <f>H303/'סכום נכסי הקרן'!$C$41</f>
        <v>4.6582766350056827E-6</v>
      </c>
    </row>
    <row r="304" spans="1:10">
      <c r="A304" s="69" t="s">
        <v>2731</v>
      </c>
      <c r="B304" s="54" t="s">
        <v>2732</v>
      </c>
      <c r="C304" s="70" t="s">
        <v>1836</v>
      </c>
      <c r="D304" s="70" t="s">
        <v>136</v>
      </c>
      <c r="E304" s="79">
        <v>45133</v>
      </c>
      <c r="F304" s="72">
        <v>2275435.9179910002</v>
      </c>
      <c r="G304" s="80">
        <v>0.85164200000000001</v>
      </c>
      <c r="H304" s="72">
        <v>19.378570009000001</v>
      </c>
      <c r="I304" s="73">
        <f t="shared" si="4"/>
        <v>2.0681207454724218E-3</v>
      </c>
      <c r="J304" s="73">
        <f>H304/'סכום נכסי הקרן'!$C$41</f>
        <v>2.0910926085000106E-5</v>
      </c>
    </row>
    <row r="305" spans="1:10">
      <c r="A305" s="69" t="s">
        <v>2733</v>
      </c>
      <c r="B305" s="54" t="s">
        <v>2734</v>
      </c>
      <c r="C305" s="70" t="s">
        <v>1836</v>
      </c>
      <c r="D305" s="70" t="s">
        <v>136</v>
      </c>
      <c r="E305" s="79">
        <v>45133</v>
      </c>
      <c r="F305" s="72">
        <v>425933.23714000004</v>
      </c>
      <c r="G305" s="80">
        <v>0.85164200000000001</v>
      </c>
      <c r="H305" s="72">
        <v>3.6274267340000002</v>
      </c>
      <c r="I305" s="73">
        <f t="shared" si="4"/>
        <v>3.87126422526664E-4</v>
      </c>
      <c r="J305" s="73">
        <f>H305/'סכום נכסי הקרן'!$C$41</f>
        <v>3.9142646892004394E-6</v>
      </c>
    </row>
    <row r="306" spans="1:10">
      <c r="A306" s="69" t="s">
        <v>2735</v>
      </c>
      <c r="B306" s="54" t="s">
        <v>2736</v>
      </c>
      <c r="C306" s="70" t="s">
        <v>1836</v>
      </c>
      <c r="D306" s="70" t="s">
        <v>136</v>
      </c>
      <c r="E306" s="79">
        <v>45133</v>
      </c>
      <c r="F306" s="72">
        <v>567921.14589799999</v>
      </c>
      <c r="G306" s="80">
        <v>0.85341599999999995</v>
      </c>
      <c r="H306" s="72">
        <v>4.8467320239999996</v>
      </c>
      <c r="I306" s="73">
        <f t="shared" si="4"/>
        <v>5.1725318441580887E-4</v>
      </c>
      <c r="J306" s="73">
        <f>H306/'סכום נכסי הקרן'!$C$41</f>
        <v>5.2299862714636359E-6</v>
      </c>
    </row>
    <row r="307" spans="1:10">
      <c r="A307" s="69" t="s">
        <v>2737</v>
      </c>
      <c r="B307" s="54" t="s">
        <v>2738</v>
      </c>
      <c r="C307" s="70" t="s">
        <v>1836</v>
      </c>
      <c r="D307" s="70" t="s">
        <v>136</v>
      </c>
      <c r="E307" s="79">
        <v>45127</v>
      </c>
      <c r="F307" s="72">
        <v>821704.58782799984</v>
      </c>
      <c r="G307" s="80">
        <v>2.1140620000000001</v>
      </c>
      <c r="H307" s="72">
        <v>17.371341465</v>
      </c>
      <c r="I307" s="73">
        <f t="shared" si="4"/>
        <v>1.8539051975334942E-3</v>
      </c>
      <c r="J307" s="73">
        <f>H307/'סכום נכסי הקרן'!$C$41</f>
        <v>1.8744976394192537E-5</v>
      </c>
    </row>
    <row r="308" spans="1:10">
      <c r="A308" s="69" t="s">
        <v>2737</v>
      </c>
      <c r="B308" s="54" t="s">
        <v>2739</v>
      </c>
      <c r="C308" s="70" t="s">
        <v>1836</v>
      </c>
      <c r="D308" s="70" t="s">
        <v>136</v>
      </c>
      <c r="E308" s="79">
        <v>45127</v>
      </c>
      <c r="F308" s="72">
        <v>726086.44921899994</v>
      </c>
      <c r="G308" s="80">
        <v>2.1140620000000001</v>
      </c>
      <c r="H308" s="72">
        <v>15.349915087999999</v>
      </c>
      <c r="I308" s="73">
        <f t="shared" si="4"/>
        <v>1.6381744277307027E-3</v>
      </c>
      <c r="J308" s="73">
        <f>H308/'סכום נכסי הקרן'!$C$41</f>
        <v>1.6563706179925687E-5</v>
      </c>
    </row>
    <row r="309" spans="1:10">
      <c r="A309" s="69" t="s">
        <v>2740</v>
      </c>
      <c r="B309" s="54" t="s">
        <v>2741</v>
      </c>
      <c r="C309" s="70" t="s">
        <v>1836</v>
      </c>
      <c r="D309" s="70" t="s">
        <v>136</v>
      </c>
      <c r="E309" s="79">
        <v>45127</v>
      </c>
      <c r="F309" s="72">
        <v>164740.787323</v>
      </c>
      <c r="G309" s="80">
        <v>2.1140620000000001</v>
      </c>
      <c r="H309" s="72">
        <v>3.4827217810000004</v>
      </c>
      <c r="I309" s="73">
        <f t="shared" si="4"/>
        <v>3.7168321308794262E-4</v>
      </c>
      <c r="J309" s="73">
        <f>H309/'סכום נכסי הקרן'!$C$41</f>
        <v>3.7581172245056201E-6</v>
      </c>
    </row>
    <row r="310" spans="1:10">
      <c r="A310" s="69" t="s">
        <v>2742</v>
      </c>
      <c r="B310" s="54" t="s">
        <v>2743</v>
      </c>
      <c r="C310" s="70" t="s">
        <v>1836</v>
      </c>
      <c r="D310" s="70" t="s">
        <v>136</v>
      </c>
      <c r="E310" s="79">
        <v>45127</v>
      </c>
      <c r="F310" s="72">
        <v>1263519.6381920001</v>
      </c>
      <c r="G310" s="80">
        <v>2.1486749999999999</v>
      </c>
      <c r="H310" s="72">
        <v>27.148927694999998</v>
      </c>
      <c r="I310" s="73">
        <f t="shared" si="4"/>
        <v>2.897389258200361E-3</v>
      </c>
      <c r="J310" s="73">
        <f>H310/'סכום נכסי הקרן'!$C$41</f>
        <v>2.9295723061789167E-5</v>
      </c>
    </row>
    <row r="311" spans="1:10">
      <c r="A311" s="69" t="s">
        <v>2744</v>
      </c>
      <c r="B311" s="54" t="s">
        <v>2745</v>
      </c>
      <c r="C311" s="70" t="s">
        <v>1836</v>
      </c>
      <c r="D311" s="70" t="s">
        <v>137</v>
      </c>
      <c r="E311" s="79">
        <v>45195</v>
      </c>
      <c r="F311" s="72">
        <v>292025.35960000003</v>
      </c>
      <c r="G311" s="80">
        <v>-4.4603770000000003</v>
      </c>
      <c r="H311" s="72">
        <v>-13.025432074000001</v>
      </c>
      <c r="I311" s="73">
        <f t="shared" si="4"/>
        <v>-1.3901008319226016E-3</v>
      </c>
      <c r="J311" s="73">
        <f>H311/'סכום נכסי הקרן'!$C$41</f>
        <v>-1.4055415193076936E-5</v>
      </c>
    </row>
    <row r="312" spans="1:10">
      <c r="A312" s="69" t="s">
        <v>2746</v>
      </c>
      <c r="B312" s="54" t="s">
        <v>2747</v>
      </c>
      <c r="C312" s="70" t="s">
        <v>1836</v>
      </c>
      <c r="D312" s="70" t="s">
        <v>137</v>
      </c>
      <c r="E312" s="79">
        <v>45280</v>
      </c>
      <c r="F312" s="72">
        <v>293403.56044500001</v>
      </c>
      <c r="G312" s="80">
        <v>-0.50404000000000004</v>
      </c>
      <c r="H312" s="72">
        <v>-1.4788715110000004</v>
      </c>
      <c r="I312" s="73">
        <f t="shared" si="4"/>
        <v>-1.5782820148064556E-4</v>
      </c>
      <c r="J312" s="73">
        <f>H312/'סכום נכסי הקרן'!$C$41</f>
        <v>-1.5958129439567064E-6</v>
      </c>
    </row>
    <row r="313" spans="1:10">
      <c r="A313" s="69" t="s">
        <v>2748</v>
      </c>
      <c r="B313" s="54" t="s">
        <v>2749</v>
      </c>
      <c r="C313" s="70" t="s">
        <v>1836</v>
      </c>
      <c r="D313" s="70" t="s">
        <v>137</v>
      </c>
      <c r="E313" s="79">
        <v>45153</v>
      </c>
      <c r="F313" s="72">
        <v>1214846.750332</v>
      </c>
      <c r="G313" s="80">
        <v>-0.432533</v>
      </c>
      <c r="H313" s="72">
        <v>-5.2546124919999997</v>
      </c>
      <c r="I313" s="73">
        <f t="shared" si="4"/>
        <v>-5.6078302470598663E-4</v>
      </c>
      <c r="J313" s="73">
        <f>H313/'סכום נכסי הקרן'!$C$41</f>
        <v>-5.6701197959652915E-6</v>
      </c>
    </row>
    <row r="314" spans="1:10">
      <c r="A314" s="69" t="s">
        <v>2750</v>
      </c>
      <c r="B314" s="54" t="s">
        <v>2751</v>
      </c>
      <c r="C314" s="70" t="s">
        <v>1836</v>
      </c>
      <c r="D314" s="70" t="s">
        <v>137</v>
      </c>
      <c r="E314" s="79">
        <v>45153</v>
      </c>
      <c r="F314" s="72">
        <v>404982.42596099997</v>
      </c>
      <c r="G314" s="80">
        <v>-0.42422300000000002</v>
      </c>
      <c r="H314" s="72">
        <v>-1.7180283280000002</v>
      </c>
      <c r="I314" s="73">
        <f t="shared" si="4"/>
        <v>-1.833515076084528E-4</v>
      </c>
      <c r="J314" s="73">
        <f>H314/'סכום נכסי הקרן'!$C$41</f>
        <v>-1.8538810326076377E-6</v>
      </c>
    </row>
    <row r="315" spans="1:10">
      <c r="A315" s="69" t="s">
        <v>2752</v>
      </c>
      <c r="B315" s="54" t="s">
        <v>2753</v>
      </c>
      <c r="C315" s="70" t="s">
        <v>1836</v>
      </c>
      <c r="D315" s="70" t="s">
        <v>137</v>
      </c>
      <c r="E315" s="79">
        <v>45152</v>
      </c>
      <c r="F315" s="72">
        <v>247982.070656</v>
      </c>
      <c r="G315" s="80">
        <v>-0.41677599999999998</v>
      </c>
      <c r="H315" s="72">
        <v>-1.0335299600000001</v>
      </c>
      <c r="I315" s="73">
        <f t="shared" si="4"/>
        <v>-1.1030043756327626E-4</v>
      </c>
      <c r="J315" s="73">
        <f>H315/'סכום נכסי הקרן'!$C$41</f>
        <v>-1.1152561097209863E-6</v>
      </c>
    </row>
    <row r="316" spans="1:10">
      <c r="A316" s="69" t="s">
        <v>2754</v>
      </c>
      <c r="B316" s="54" t="s">
        <v>2755</v>
      </c>
      <c r="C316" s="70" t="s">
        <v>1836</v>
      </c>
      <c r="D316" s="70" t="s">
        <v>137</v>
      </c>
      <c r="E316" s="79">
        <v>45153</v>
      </c>
      <c r="F316" s="72">
        <v>870849.44390499999</v>
      </c>
      <c r="G316" s="80">
        <v>-0.40839799999999998</v>
      </c>
      <c r="H316" s="72">
        <v>-3.5565327909999995</v>
      </c>
      <c r="I316" s="73">
        <f t="shared" si="4"/>
        <v>-3.7956047549452757E-4</v>
      </c>
      <c r="J316" s="73">
        <f>H316/'סכום נכסי הקרן'!$C$41</f>
        <v>-3.837764823562329E-6</v>
      </c>
    </row>
    <row r="317" spans="1:10">
      <c r="A317" s="69" t="s">
        <v>2756</v>
      </c>
      <c r="B317" s="54" t="s">
        <v>2757</v>
      </c>
      <c r="C317" s="70" t="s">
        <v>1836</v>
      </c>
      <c r="D317" s="70" t="s">
        <v>137</v>
      </c>
      <c r="E317" s="79">
        <v>45281</v>
      </c>
      <c r="F317" s="72">
        <v>303796.65730000002</v>
      </c>
      <c r="G317" s="80">
        <v>-0.41282000000000002</v>
      </c>
      <c r="H317" s="72">
        <v>-1.2541343739999999</v>
      </c>
      <c r="I317" s="73">
        <f t="shared" si="4"/>
        <v>-1.3384379318364951E-4</v>
      </c>
      <c r="J317" s="73">
        <f>H317/'סכום נכסי הקרן'!$C$41</f>
        <v>-1.3533047682668088E-6</v>
      </c>
    </row>
    <row r="318" spans="1:10">
      <c r="A318" s="69" t="s">
        <v>2758</v>
      </c>
      <c r="B318" s="54" t="s">
        <v>2759</v>
      </c>
      <c r="C318" s="70" t="s">
        <v>1836</v>
      </c>
      <c r="D318" s="70" t="s">
        <v>137</v>
      </c>
      <c r="E318" s="79">
        <v>45113</v>
      </c>
      <c r="F318" s="72">
        <v>58640.067256000002</v>
      </c>
      <c r="G318" s="80">
        <v>-0.28002100000000002</v>
      </c>
      <c r="H318" s="72">
        <v>-0.16420460199999998</v>
      </c>
      <c r="I318" s="73">
        <f t="shared" si="4"/>
        <v>-1.7524251982500465E-5</v>
      </c>
      <c r="J318" s="73">
        <f>H318/'סכום נכסי הקרן'!$C$41</f>
        <v>-1.7718904406486953E-7</v>
      </c>
    </row>
    <row r="319" spans="1:10">
      <c r="A319" s="69" t="s">
        <v>2758</v>
      </c>
      <c r="B319" s="54" t="s">
        <v>2760</v>
      </c>
      <c r="C319" s="70" t="s">
        <v>1836</v>
      </c>
      <c r="D319" s="70" t="s">
        <v>137</v>
      </c>
      <c r="E319" s="79">
        <v>45113</v>
      </c>
      <c r="F319" s="72">
        <v>968479.50387799996</v>
      </c>
      <c r="G319" s="80">
        <v>-0.28002100000000002</v>
      </c>
      <c r="H319" s="72">
        <v>-2.7119476769999999</v>
      </c>
      <c r="I319" s="73">
        <f t="shared" si="4"/>
        <v>-2.8942461950673453E-4</v>
      </c>
      <c r="J319" s="73">
        <f>H319/'סכום נכסי הקרן'!$C$41</f>
        <v>-2.9263943311501928E-6</v>
      </c>
    </row>
    <row r="320" spans="1:10">
      <c r="A320" s="69" t="s">
        <v>2761</v>
      </c>
      <c r="B320" s="54" t="s">
        <v>2762</v>
      </c>
      <c r="C320" s="70" t="s">
        <v>1836</v>
      </c>
      <c r="D320" s="70" t="s">
        <v>137</v>
      </c>
      <c r="E320" s="79">
        <v>45113</v>
      </c>
      <c r="F320" s="72">
        <v>1013868.2376649999</v>
      </c>
      <c r="G320" s="80">
        <v>-0.26344899999999999</v>
      </c>
      <c r="H320" s="72">
        <v>-2.6710306350000002</v>
      </c>
      <c r="I320" s="73">
        <f t="shared" si="4"/>
        <v>-2.8505786884534595E-4</v>
      </c>
      <c r="J320" s="73">
        <f>H320/'סכום נכסי הקרן'!$C$41</f>
        <v>-2.8822417832335267E-6</v>
      </c>
    </row>
    <row r="321" spans="1:10">
      <c r="A321" s="69" t="s">
        <v>2763</v>
      </c>
      <c r="B321" s="54" t="s">
        <v>2764</v>
      </c>
      <c r="C321" s="70" t="s">
        <v>1836</v>
      </c>
      <c r="D321" s="70" t="s">
        <v>137</v>
      </c>
      <c r="E321" s="79">
        <v>45113</v>
      </c>
      <c r="F321" s="72">
        <v>1419784.1337569999</v>
      </c>
      <c r="G321" s="80">
        <v>-0.23741899999999999</v>
      </c>
      <c r="H321" s="72">
        <v>-3.3708418799999995</v>
      </c>
      <c r="I321" s="73">
        <f t="shared" si="4"/>
        <v>-3.5974316053752006E-4</v>
      </c>
      <c r="J321" s="73">
        <f>H321/'סכום נכסי הקרן'!$C$41</f>
        <v>-3.6373904454336039E-6</v>
      </c>
    </row>
    <row r="322" spans="1:10">
      <c r="A322" s="69" t="s">
        <v>2765</v>
      </c>
      <c r="B322" s="54" t="s">
        <v>2766</v>
      </c>
      <c r="C322" s="70" t="s">
        <v>1836</v>
      </c>
      <c r="D322" s="70" t="s">
        <v>134</v>
      </c>
      <c r="E322" s="79">
        <v>45141</v>
      </c>
      <c r="F322" s="72">
        <v>648488.221212</v>
      </c>
      <c r="G322" s="80">
        <v>1.3473010000000001</v>
      </c>
      <c r="H322" s="72">
        <v>8.7370900599999999</v>
      </c>
      <c r="I322" s="73">
        <f t="shared" si="4"/>
        <v>9.3244017488157925E-4</v>
      </c>
      <c r="J322" s="73">
        <f>H322/'סכום נכסי הקרן'!$C$41</f>
        <v>9.4279734963827248E-6</v>
      </c>
    </row>
    <row r="323" spans="1:10">
      <c r="A323" s="69" t="s">
        <v>2767</v>
      </c>
      <c r="B323" s="54" t="s">
        <v>2768</v>
      </c>
      <c r="C323" s="70" t="s">
        <v>1836</v>
      </c>
      <c r="D323" s="70" t="s">
        <v>134</v>
      </c>
      <c r="E323" s="79">
        <v>45251</v>
      </c>
      <c r="F323" s="72">
        <v>240016.81676799999</v>
      </c>
      <c r="G323" s="80">
        <v>-3.6627640000000001</v>
      </c>
      <c r="H323" s="72">
        <v>-8.7912487889999991</v>
      </c>
      <c r="I323" s="73">
        <f t="shared" si="4"/>
        <v>-9.3822010554422866E-4</v>
      </c>
      <c r="J323" s="73">
        <f>H323/'סכום נכסי הקרן'!$C$41</f>
        <v>-9.4864148147282248E-6</v>
      </c>
    </row>
    <row r="324" spans="1:10">
      <c r="A324" s="69" t="s">
        <v>2769</v>
      </c>
      <c r="B324" s="54" t="s">
        <v>2770</v>
      </c>
      <c r="C324" s="70" t="s">
        <v>1836</v>
      </c>
      <c r="D324" s="70" t="s">
        <v>134</v>
      </c>
      <c r="E324" s="79">
        <v>45251</v>
      </c>
      <c r="F324" s="72">
        <v>239721.79472500001</v>
      </c>
      <c r="G324" s="80">
        <v>-3.7899940000000001</v>
      </c>
      <c r="H324" s="72">
        <v>-9.0854427260000001</v>
      </c>
      <c r="I324" s="73">
        <f t="shared" si="4"/>
        <v>-9.6961708602417822E-4</v>
      </c>
      <c r="J324" s="73">
        <f>H324/'סכום נכסי הקרן'!$C$41</f>
        <v>-9.8038720712959214E-6</v>
      </c>
    </row>
    <row r="325" spans="1:10">
      <c r="A325" s="69" t="s">
        <v>2771</v>
      </c>
      <c r="B325" s="54" t="s">
        <v>2772</v>
      </c>
      <c r="C325" s="70" t="s">
        <v>1836</v>
      </c>
      <c r="D325" s="70" t="s">
        <v>134</v>
      </c>
      <c r="E325" s="79">
        <v>45251</v>
      </c>
      <c r="F325" s="72">
        <v>490072.30870300002</v>
      </c>
      <c r="G325" s="80">
        <v>-3.8465410000000002</v>
      </c>
      <c r="H325" s="72">
        <v>-18.850834563999999</v>
      </c>
      <c r="I325" s="73">
        <f t="shared" si="4"/>
        <v>-2.0117997361606544E-3</v>
      </c>
      <c r="J325" s="73">
        <f>H325/'סכום נכסי הקרן'!$C$41</f>
        <v>-2.0341460078080892E-5</v>
      </c>
    </row>
    <row r="326" spans="1:10">
      <c r="A326" s="69" t="s">
        <v>2773</v>
      </c>
      <c r="B326" s="54" t="s">
        <v>2774</v>
      </c>
      <c r="C326" s="70" t="s">
        <v>1836</v>
      </c>
      <c r="D326" s="70" t="s">
        <v>134</v>
      </c>
      <c r="E326" s="79">
        <v>45250</v>
      </c>
      <c r="F326" s="72">
        <v>162691.21499099999</v>
      </c>
      <c r="G326" s="80">
        <v>-4.2706439999999999</v>
      </c>
      <c r="H326" s="72">
        <v>-6.9479626670000005</v>
      </c>
      <c r="I326" s="73">
        <f t="shared" si="4"/>
        <v>-7.4150082920035321E-4</v>
      </c>
      <c r="J326" s="73">
        <f>H326/'סכום נכסי הקרן'!$C$41</f>
        <v>-7.4973712561608451E-6</v>
      </c>
    </row>
    <row r="327" spans="1:10">
      <c r="A327" s="69" t="s">
        <v>2775</v>
      </c>
      <c r="B327" s="54" t="s">
        <v>2776</v>
      </c>
      <c r="C327" s="70" t="s">
        <v>1836</v>
      </c>
      <c r="D327" s="70" t="s">
        <v>134</v>
      </c>
      <c r="E327" s="79">
        <v>45250</v>
      </c>
      <c r="F327" s="72">
        <v>487974.13989299996</v>
      </c>
      <c r="G327" s="80">
        <v>-4.291849</v>
      </c>
      <c r="H327" s="72">
        <v>-20.943114025</v>
      </c>
      <c r="I327" s="73">
        <f t="shared" si="4"/>
        <v>-2.2350920924392825E-3</v>
      </c>
      <c r="J327" s="73">
        <f>H327/'סכום נכסי הקרן'!$C$41</f>
        <v>-2.2599186068069594E-5</v>
      </c>
    </row>
    <row r="328" spans="1:10">
      <c r="A328" s="69" t="s">
        <v>2777</v>
      </c>
      <c r="B328" s="54" t="s">
        <v>2778</v>
      </c>
      <c r="C328" s="70" t="s">
        <v>1836</v>
      </c>
      <c r="D328" s="70" t="s">
        <v>134</v>
      </c>
      <c r="E328" s="79">
        <v>45253</v>
      </c>
      <c r="F328" s="72">
        <v>323425.87065699999</v>
      </c>
      <c r="G328" s="80">
        <v>-4.8997299999999999</v>
      </c>
      <c r="H328" s="72">
        <v>-15.846992798999999</v>
      </c>
      <c r="I328" s="73">
        <f t="shared" si="4"/>
        <v>-1.6912235807772691E-3</v>
      </c>
      <c r="J328" s="73">
        <f>H328/'סכום נכסי הקרן'!$C$41</f>
        <v>-1.7100090199406719E-5</v>
      </c>
    </row>
    <row r="329" spans="1:10">
      <c r="A329" s="69" t="s">
        <v>2779</v>
      </c>
      <c r="B329" s="54" t="s">
        <v>2780</v>
      </c>
      <c r="C329" s="70" t="s">
        <v>1836</v>
      </c>
      <c r="D329" s="70" t="s">
        <v>134</v>
      </c>
      <c r="E329" s="79">
        <v>45252</v>
      </c>
      <c r="F329" s="72">
        <v>322978.53200100001</v>
      </c>
      <c r="G329" s="80">
        <v>-5.0446309999999999</v>
      </c>
      <c r="H329" s="72">
        <v>-16.293075811999998</v>
      </c>
      <c r="I329" s="73">
        <f t="shared" si="4"/>
        <v>-1.7388304750403484E-3</v>
      </c>
      <c r="J329" s="73">
        <f>H329/'סכום נכסי הקרן'!$C$41</f>
        <v>-1.7581447126583747E-5</v>
      </c>
    </row>
    <row r="330" spans="1:10">
      <c r="A330" s="69" t="s">
        <v>2781</v>
      </c>
      <c r="B330" s="54" t="s">
        <v>2782</v>
      </c>
      <c r="C330" s="70" t="s">
        <v>1836</v>
      </c>
      <c r="D330" s="70" t="s">
        <v>138</v>
      </c>
      <c r="E330" s="79">
        <v>45127</v>
      </c>
      <c r="F330" s="72">
        <v>128471.31</v>
      </c>
      <c r="G330" s="80">
        <v>0.52255200000000002</v>
      </c>
      <c r="H330" s="72">
        <v>0.67133000000000009</v>
      </c>
      <c r="I330" s="73">
        <f t="shared" ref="I330:I360" si="5">IFERROR(H330/$H$9,0)</f>
        <v>7.1645714798005721E-5</v>
      </c>
      <c r="J330" s="73">
        <f>H330/'סכום נכסי הקרן'!$C$41</f>
        <v>7.2441526914129295E-7</v>
      </c>
    </row>
    <row r="331" spans="1:10">
      <c r="A331" s="69" t="s">
        <v>2663</v>
      </c>
      <c r="B331" s="54" t="s">
        <v>2783</v>
      </c>
      <c r="C331" s="70" t="s">
        <v>1836</v>
      </c>
      <c r="D331" s="70" t="s">
        <v>138</v>
      </c>
      <c r="E331" s="79">
        <v>45127</v>
      </c>
      <c r="F331" s="72">
        <v>498313.53</v>
      </c>
      <c r="G331" s="80">
        <v>0.59496099999999996</v>
      </c>
      <c r="H331" s="72">
        <v>2.9647700000000001</v>
      </c>
      <c r="I331" s="73">
        <f t="shared" si="5"/>
        <v>3.1640633646892497E-4</v>
      </c>
      <c r="J331" s="73">
        <f>H331/'סכום נכסי הקרן'!$C$41</f>
        <v>3.1992085226223033E-6</v>
      </c>
    </row>
    <row r="332" spans="1:10">
      <c r="A332" s="69" t="s">
        <v>2665</v>
      </c>
      <c r="B332" s="54" t="s">
        <v>2784</v>
      </c>
      <c r="C332" s="70" t="s">
        <v>1836</v>
      </c>
      <c r="D332" s="70" t="s">
        <v>134</v>
      </c>
      <c r="E332" s="79">
        <v>45127</v>
      </c>
      <c r="F332" s="72">
        <v>470905.85</v>
      </c>
      <c r="G332" s="80">
        <v>1.081108</v>
      </c>
      <c r="H332" s="72">
        <v>5.0910000000000002</v>
      </c>
      <c r="I332" s="73">
        <f t="shared" si="5"/>
        <v>5.433219639173686E-4</v>
      </c>
      <c r="J332" s="73">
        <f>H332/'סכום נכסי הקרן'!$C$41</f>
        <v>5.4935696828658364E-6</v>
      </c>
    </row>
    <row r="333" spans="1:10">
      <c r="A333" s="69" t="s">
        <v>2785</v>
      </c>
      <c r="B333" s="54" t="s">
        <v>2786</v>
      </c>
      <c r="C333" s="70" t="s">
        <v>1836</v>
      </c>
      <c r="D333" s="70" t="s">
        <v>136</v>
      </c>
      <c r="E333" s="79">
        <v>45197</v>
      </c>
      <c r="F333" s="72">
        <v>690543.08</v>
      </c>
      <c r="G333" s="80">
        <v>-4.7652669999999997</v>
      </c>
      <c r="H333" s="72">
        <v>-32.906220000000005</v>
      </c>
      <c r="I333" s="73">
        <f t="shared" si="5"/>
        <v>-3.5118193037707709E-3</v>
      </c>
      <c r="J333" s="73">
        <f>H333/'סכום נכסי הקרן'!$C$41</f>
        <v>-3.5508271964194356E-5</v>
      </c>
    </row>
    <row r="334" spans="1:10">
      <c r="A334" s="69" t="s">
        <v>2787</v>
      </c>
      <c r="B334" s="54" t="s">
        <v>2788</v>
      </c>
      <c r="C334" s="70" t="s">
        <v>1836</v>
      </c>
      <c r="D334" s="70" t="s">
        <v>136</v>
      </c>
      <c r="E334" s="79">
        <v>45196</v>
      </c>
      <c r="F334" s="72">
        <v>119464.31</v>
      </c>
      <c r="G334" s="80">
        <v>-4.2939439999999998</v>
      </c>
      <c r="H334" s="72">
        <v>-5.1297299999999995</v>
      </c>
      <c r="I334" s="73">
        <f t="shared" si="5"/>
        <v>-5.4745530896991614E-4</v>
      </c>
      <c r="J334" s="73">
        <f>H334/'סכום נכסי הקרן'!$C$41</f>
        <v>-5.5353622489270012E-6</v>
      </c>
    </row>
    <row r="335" spans="1:10">
      <c r="A335" s="69" t="s">
        <v>2789</v>
      </c>
      <c r="B335" s="54" t="s">
        <v>2790</v>
      </c>
      <c r="C335" s="70" t="s">
        <v>1836</v>
      </c>
      <c r="D335" s="70" t="s">
        <v>136</v>
      </c>
      <c r="E335" s="79">
        <v>45187</v>
      </c>
      <c r="F335" s="72">
        <v>1401755.71</v>
      </c>
      <c r="G335" s="80">
        <v>-3.220453</v>
      </c>
      <c r="H335" s="72">
        <v>-45.142890000000001</v>
      </c>
      <c r="I335" s="73">
        <f t="shared" si="5"/>
        <v>-4.8177418290523948E-3</v>
      </c>
      <c r="J335" s="73">
        <f>H335/'סכום נכסי הקרן'!$C$41</f>
        <v>-4.8712553899223597E-5</v>
      </c>
    </row>
    <row r="336" spans="1:10">
      <c r="A336" s="69" t="s">
        <v>2791</v>
      </c>
      <c r="B336" s="54" t="s">
        <v>2792</v>
      </c>
      <c r="C336" s="70" t="s">
        <v>1836</v>
      </c>
      <c r="D336" s="70" t="s">
        <v>136</v>
      </c>
      <c r="E336" s="79">
        <v>45176</v>
      </c>
      <c r="F336" s="72">
        <v>16452.36</v>
      </c>
      <c r="G336" s="80">
        <v>-2.6021190000000001</v>
      </c>
      <c r="H336" s="72">
        <v>-0.42810999999999999</v>
      </c>
      <c r="I336" s="73">
        <f t="shared" si="5"/>
        <v>-4.5688777445033325E-5</v>
      </c>
      <c r="J336" s="73">
        <f>H336/'סכום נכסי הקרן'!$C$41</f>
        <v>-4.6196270220618603E-7</v>
      </c>
    </row>
    <row r="337" spans="1:10">
      <c r="A337" s="69" t="s">
        <v>2793</v>
      </c>
      <c r="B337" s="54" t="s">
        <v>2794</v>
      </c>
      <c r="C337" s="70" t="s">
        <v>1836</v>
      </c>
      <c r="D337" s="70" t="s">
        <v>136</v>
      </c>
      <c r="E337" s="79">
        <v>45145</v>
      </c>
      <c r="F337" s="72">
        <v>1765631.36</v>
      </c>
      <c r="G337" s="80">
        <v>0.16008800000000001</v>
      </c>
      <c r="H337" s="72">
        <v>2.8265700000000002</v>
      </c>
      <c r="I337" s="73">
        <f t="shared" si="5"/>
        <v>3.016573489589308E-4</v>
      </c>
      <c r="J337" s="73">
        <f>H337/'סכום נכסי הקרן'!$C$41</f>
        <v>3.0500803886266132E-6</v>
      </c>
    </row>
    <row r="338" spans="1:10">
      <c r="A338" s="69" t="s">
        <v>2795</v>
      </c>
      <c r="B338" s="54" t="s">
        <v>2796</v>
      </c>
      <c r="C338" s="70" t="s">
        <v>1836</v>
      </c>
      <c r="D338" s="70" t="s">
        <v>136</v>
      </c>
      <c r="E338" s="79">
        <v>45145</v>
      </c>
      <c r="F338" s="72">
        <v>5354057.71</v>
      </c>
      <c r="G338" s="80">
        <v>0.16008800000000001</v>
      </c>
      <c r="H338" s="72">
        <v>8.5712099999999989</v>
      </c>
      <c r="I338" s="73">
        <f t="shared" si="5"/>
        <v>9.1473711458420518E-4</v>
      </c>
      <c r="J338" s="73">
        <f>H338/'סכום נכסי הקרן'!$C$41</f>
        <v>9.2489765078523831E-6</v>
      </c>
    </row>
    <row r="339" spans="1:10">
      <c r="A339" s="69" t="s">
        <v>2758</v>
      </c>
      <c r="B339" s="54" t="s">
        <v>2797</v>
      </c>
      <c r="C339" s="70" t="s">
        <v>1836</v>
      </c>
      <c r="D339" s="70" t="s">
        <v>137</v>
      </c>
      <c r="E339" s="79">
        <v>45113</v>
      </c>
      <c r="F339" s="72">
        <v>2078352.83</v>
      </c>
      <c r="G339" s="80">
        <v>-0.28002100000000002</v>
      </c>
      <c r="H339" s="72">
        <v>-5.8198299999999996</v>
      </c>
      <c r="I339" s="73">
        <f t="shared" si="5"/>
        <v>-6.2110419667358457E-4</v>
      </c>
      <c r="J339" s="73">
        <f>H339/'סכום נכסי הקרן'!$C$41</f>
        <v>-6.2800317516073613E-6</v>
      </c>
    </row>
    <row r="340" spans="1:10">
      <c r="A340" s="69" t="s">
        <v>2761</v>
      </c>
      <c r="B340" s="54" t="s">
        <v>2798</v>
      </c>
      <c r="C340" s="70" t="s">
        <v>1836</v>
      </c>
      <c r="D340" s="70" t="s">
        <v>137</v>
      </c>
      <c r="E340" s="79">
        <v>45113</v>
      </c>
      <c r="F340" s="72">
        <v>382553.87</v>
      </c>
      <c r="G340" s="80">
        <v>-0.26345000000000002</v>
      </c>
      <c r="H340" s="72">
        <v>-1.0078400000000001</v>
      </c>
      <c r="I340" s="73">
        <f t="shared" si="5"/>
        <v>-1.075587523304814E-4</v>
      </c>
      <c r="J340" s="73">
        <f>H340/'סכום נכסי הקרן'!$C$41</f>
        <v>-1.0875347218973688E-6</v>
      </c>
    </row>
    <row r="341" spans="1:10">
      <c r="A341" s="69" t="s">
        <v>2799</v>
      </c>
      <c r="B341" s="54" t="s">
        <v>2800</v>
      </c>
      <c r="C341" s="70" t="s">
        <v>1836</v>
      </c>
      <c r="D341" s="70" t="s">
        <v>134</v>
      </c>
      <c r="E341" s="79">
        <v>45127</v>
      </c>
      <c r="F341" s="72">
        <v>2139460.12</v>
      </c>
      <c r="G341" s="80">
        <v>3.8558680000000001</v>
      </c>
      <c r="H341" s="72">
        <v>82.494759999999999</v>
      </c>
      <c r="I341" s="73">
        <f t="shared" si="5"/>
        <v>8.8040100208391248E-3</v>
      </c>
      <c r="J341" s="73">
        <f>H341/'סכום נכסי הקרן'!$C$41</f>
        <v>8.901801463981404E-5</v>
      </c>
    </row>
    <row r="342" spans="1:10">
      <c r="A342" s="118" t="s">
        <v>3357</v>
      </c>
      <c r="B342" s="117" t="s">
        <v>3357</v>
      </c>
      <c r="C342" s="117" t="s">
        <v>3357</v>
      </c>
      <c r="D342" s="117" t="s">
        <v>3357</v>
      </c>
      <c r="E342" s="117" t="s">
        <v>3357</v>
      </c>
      <c r="F342" s="117" t="s">
        <v>3357</v>
      </c>
      <c r="G342" s="117" t="s">
        <v>3357</v>
      </c>
      <c r="H342" s="117" t="s">
        <v>3357</v>
      </c>
      <c r="I342" s="117" t="s">
        <v>3357</v>
      </c>
      <c r="J342" s="117" t="s">
        <v>3357</v>
      </c>
    </row>
    <row r="343" spans="1:10">
      <c r="A343" s="68" t="s">
        <v>183</v>
      </c>
      <c r="B343" s="116" t="s">
        <v>3357</v>
      </c>
      <c r="C343" s="116" t="s">
        <v>3357</v>
      </c>
      <c r="D343" s="116" t="s">
        <v>3357</v>
      </c>
      <c r="E343" s="116" t="s">
        <v>3357</v>
      </c>
      <c r="F343" s="116" t="s">
        <v>3357</v>
      </c>
      <c r="G343" s="116" t="s">
        <v>3357</v>
      </c>
      <c r="H343" s="66">
        <v>6.8080450849999998</v>
      </c>
      <c r="I343" s="67">
        <f t="shared" si="5"/>
        <v>7.265685378157903E-4</v>
      </c>
      <c r="J343" s="67">
        <f>H343/'סכום נכסי הקרן'!$C$41</f>
        <v>7.3463897227538333E-6</v>
      </c>
    </row>
    <row r="344" spans="1:10">
      <c r="A344" s="69" t="s">
        <v>2801</v>
      </c>
      <c r="B344" s="54" t="s">
        <v>2802</v>
      </c>
      <c r="C344" s="70" t="s">
        <v>1836</v>
      </c>
      <c r="D344" s="70" t="s">
        <v>135</v>
      </c>
      <c r="E344" s="79">
        <v>45280</v>
      </c>
      <c r="F344" s="72">
        <v>208571.25</v>
      </c>
      <c r="G344" s="80">
        <v>0.80555399999999999</v>
      </c>
      <c r="H344" s="72">
        <v>1.6801540470000003</v>
      </c>
      <c r="I344" s="73">
        <f t="shared" si="5"/>
        <v>1.7930948664304753E-4</v>
      </c>
      <c r="J344" s="73">
        <f>H344/'סכום נכסי הקרן'!$C$41</f>
        <v>1.8130118513344221E-6</v>
      </c>
    </row>
    <row r="345" spans="1:10">
      <c r="A345" s="69" t="s">
        <v>2803</v>
      </c>
      <c r="B345" s="54" t="s">
        <v>2804</v>
      </c>
      <c r="C345" s="70" t="s">
        <v>1836</v>
      </c>
      <c r="D345" s="70" t="s">
        <v>135</v>
      </c>
      <c r="E345" s="79">
        <v>45280</v>
      </c>
      <c r="F345" s="72">
        <v>417142.5</v>
      </c>
      <c r="G345" s="80">
        <v>0.78289699999999995</v>
      </c>
      <c r="H345" s="72">
        <v>3.2657961180000004</v>
      </c>
      <c r="I345" s="73">
        <f t="shared" si="5"/>
        <v>3.4853246132105257E-4</v>
      </c>
      <c r="J345" s="73">
        <f>H345/'סכום נכסי הקרן'!$C$41</f>
        <v>3.5240382133698176E-6</v>
      </c>
    </row>
    <row r="346" spans="1:10">
      <c r="A346" s="69" t="s">
        <v>2805</v>
      </c>
      <c r="B346" s="54" t="s">
        <v>2806</v>
      </c>
      <c r="C346" s="70" t="s">
        <v>1836</v>
      </c>
      <c r="D346" s="70" t="s">
        <v>135</v>
      </c>
      <c r="E346" s="79">
        <v>45279</v>
      </c>
      <c r="F346" s="72">
        <v>417142.5</v>
      </c>
      <c r="G346" s="80">
        <v>0.44639299999999998</v>
      </c>
      <c r="H346" s="72">
        <v>1.8620949200000001</v>
      </c>
      <c r="I346" s="73">
        <f t="shared" si="5"/>
        <v>1.9872658985169031E-4</v>
      </c>
      <c r="J346" s="73">
        <f>H346/'סכום נכסי הקרן'!$C$41</f>
        <v>2.0093396580495943E-6</v>
      </c>
    </row>
    <row r="347" spans="1:10">
      <c r="A347" s="118" t="s">
        <v>3357</v>
      </c>
      <c r="B347" s="117" t="s">
        <v>3357</v>
      </c>
      <c r="C347" s="117" t="s">
        <v>3357</v>
      </c>
      <c r="D347" s="117" t="s">
        <v>3357</v>
      </c>
      <c r="E347" s="117" t="s">
        <v>3357</v>
      </c>
      <c r="F347" s="117" t="s">
        <v>3357</v>
      </c>
      <c r="G347" s="117" t="s">
        <v>3357</v>
      </c>
      <c r="H347" s="117" t="s">
        <v>3357</v>
      </c>
      <c r="I347" s="117" t="s">
        <v>3357</v>
      </c>
      <c r="J347" s="117" t="s">
        <v>3357</v>
      </c>
    </row>
    <row r="348" spans="1:10">
      <c r="A348" s="63" t="s">
        <v>194</v>
      </c>
      <c r="B348" s="116" t="s">
        <v>3357</v>
      </c>
      <c r="C348" s="116" t="s">
        <v>3357</v>
      </c>
      <c r="D348" s="116" t="s">
        <v>3357</v>
      </c>
      <c r="E348" s="116" t="s">
        <v>3357</v>
      </c>
      <c r="F348" s="116" t="s">
        <v>3357</v>
      </c>
      <c r="G348" s="116" t="s">
        <v>3357</v>
      </c>
      <c r="H348" s="66">
        <v>3051.1920977919999</v>
      </c>
      <c r="I348" s="67">
        <f t="shared" si="5"/>
        <v>0.32562948003565217</v>
      </c>
      <c r="J348" s="67">
        <f>H348/'סכום נכסי הקרן'!$C$41</f>
        <v>3.2924644284089456E-3</v>
      </c>
    </row>
    <row r="349" spans="1:10">
      <c r="A349" s="68" t="s">
        <v>182</v>
      </c>
      <c r="B349" s="116" t="s">
        <v>3357</v>
      </c>
      <c r="C349" s="116" t="s">
        <v>3357</v>
      </c>
      <c r="D349" s="116" t="s">
        <v>3357</v>
      </c>
      <c r="E349" s="116" t="s">
        <v>3357</v>
      </c>
      <c r="F349" s="116" t="s">
        <v>3357</v>
      </c>
      <c r="G349" s="116" t="s">
        <v>3357</v>
      </c>
      <c r="H349" s="66">
        <v>2869.9374107409999</v>
      </c>
      <c r="I349" s="67">
        <f t="shared" si="5"/>
        <v>0.30628560799916082</v>
      </c>
      <c r="J349" s="67">
        <f>H349/'סכום נכסי הקרן'!$C$41</f>
        <v>3.0968770676427487E-3</v>
      </c>
    </row>
    <row r="350" spans="1:10">
      <c r="A350" s="69" t="s">
        <v>2807</v>
      </c>
      <c r="B350" s="54" t="s">
        <v>2808</v>
      </c>
      <c r="C350" s="70" t="s">
        <v>1836</v>
      </c>
      <c r="D350" s="70" t="s">
        <v>134</v>
      </c>
      <c r="E350" s="79">
        <v>45068</v>
      </c>
      <c r="F350" s="72">
        <v>800447.96068800008</v>
      </c>
      <c r="G350" s="80">
        <v>14.887363000000001</v>
      </c>
      <c r="H350" s="72">
        <v>119.165592284</v>
      </c>
      <c r="I350" s="73">
        <f t="shared" si="5"/>
        <v>1.2717596470461463E-2</v>
      </c>
      <c r="J350" s="73">
        <f>H350/'סכום נכסי הקרן'!$C$41</f>
        <v>1.2858858475979835E-4</v>
      </c>
    </row>
    <row r="351" spans="1:10">
      <c r="A351" s="69" t="s">
        <v>2809</v>
      </c>
      <c r="B351" s="54" t="s">
        <v>2810</v>
      </c>
      <c r="C351" s="70" t="s">
        <v>1836</v>
      </c>
      <c r="D351" s="70" t="s">
        <v>134</v>
      </c>
      <c r="E351" s="79">
        <v>44972</v>
      </c>
      <c r="F351" s="72">
        <v>7953246.6067840001</v>
      </c>
      <c r="G351" s="80">
        <v>6.601216</v>
      </c>
      <c r="H351" s="72">
        <v>525.01096946399991</v>
      </c>
      <c r="I351" s="73">
        <f t="shared" si="5"/>
        <v>5.6030247693447666E-2</v>
      </c>
      <c r="J351" s="73">
        <f>H351/'סכום נכסי הקרן'!$C$41</f>
        <v>5.665260940914224E-4</v>
      </c>
    </row>
    <row r="352" spans="1:10">
      <c r="A352" s="69" t="s">
        <v>2809</v>
      </c>
      <c r="B352" s="54" t="s">
        <v>2811</v>
      </c>
      <c r="C352" s="70" t="s">
        <v>1836</v>
      </c>
      <c r="D352" s="70" t="s">
        <v>134</v>
      </c>
      <c r="E352" s="79">
        <v>45069</v>
      </c>
      <c r="F352" s="72">
        <v>6312685.4254260007</v>
      </c>
      <c r="G352" s="80">
        <v>12.757655</v>
      </c>
      <c r="H352" s="72">
        <v>805.350609061</v>
      </c>
      <c r="I352" s="73">
        <f t="shared" si="5"/>
        <v>8.5948669133190228E-2</v>
      </c>
      <c r="J352" s="73">
        <f>H352/'סכום נכסי הקרן'!$C$41</f>
        <v>8.6903352779710188E-4</v>
      </c>
    </row>
    <row r="353" spans="1:10">
      <c r="A353" s="69" t="s">
        <v>2809</v>
      </c>
      <c r="B353" s="54" t="s">
        <v>2812</v>
      </c>
      <c r="C353" s="70" t="s">
        <v>1836</v>
      </c>
      <c r="D353" s="70" t="s">
        <v>134</v>
      </c>
      <c r="E353" s="79">
        <v>45153</v>
      </c>
      <c r="F353" s="72">
        <v>8465121.5855989996</v>
      </c>
      <c r="G353" s="80">
        <v>5.9078999999999997</v>
      </c>
      <c r="H353" s="72">
        <v>500.11088237600001</v>
      </c>
      <c r="I353" s="73">
        <f t="shared" si="5"/>
        <v>5.3372859318203979E-2</v>
      </c>
      <c r="J353" s="73">
        <f>H353/'סכום נכסי הקרן'!$C$41</f>
        <v>5.3965703820311843E-4</v>
      </c>
    </row>
    <row r="354" spans="1:10">
      <c r="A354" s="69" t="s">
        <v>2813</v>
      </c>
      <c r="B354" s="54" t="s">
        <v>2814</v>
      </c>
      <c r="C354" s="70" t="s">
        <v>1836</v>
      </c>
      <c r="D354" s="70" t="s">
        <v>134</v>
      </c>
      <c r="E354" s="79">
        <v>45126</v>
      </c>
      <c r="F354" s="72">
        <v>1078679.0627949999</v>
      </c>
      <c r="G354" s="80">
        <v>-7.2860750000000003</v>
      </c>
      <c r="H354" s="72">
        <v>-78.593366219999993</v>
      </c>
      <c r="I354" s="73">
        <f t="shared" si="5"/>
        <v>-8.3876452731344274E-3</v>
      </c>
      <c r="J354" s="73">
        <f>H354/'סכום נכסי הקרן'!$C$41</f>
        <v>-8.4808119021913939E-5</v>
      </c>
    </row>
    <row r="355" spans="1:10">
      <c r="A355" s="69" t="s">
        <v>2815</v>
      </c>
      <c r="B355" s="54" t="s">
        <v>2816</v>
      </c>
      <c r="C355" s="70" t="s">
        <v>1836</v>
      </c>
      <c r="D355" s="70" t="s">
        <v>143</v>
      </c>
      <c r="E355" s="79">
        <v>45082</v>
      </c>
      <c r="F355" s="72">
        <v>2067480.7816079997</v>
      </c>
      <c r="G355" s="80">
        <v>7.888477</v>
      </c>
      <c r="H355" s="72">
        <v>163.092751647</v>
      </c>
      <c r="I355" s="73">
        <f t="shared" si="5"/>
        <v>1.7405593031926084E-2</v>
      </c>
      <c r="J355" s="73">
        <f>H355/'סכום נכסי הקרן'!$C$41</f>
        <v>1.7598927439464279E-4</v>
      </c>
    </row>
    <row r="356" spans="1:10">
      <c r="A356" s="69" t="s">
        <v>2815</v>
      </c>
      <c r="B356" s="54" t="s">
        <v>2817</v>
      </c>
      <c r="C356" s="70" t="s">
        <v>1836</v>
      </c>
      <c r="D356" s="70" t="s">
        <v>143</v>
      </c>
      <c r="E356" s="79">
        <v>44972</v>
      </c>
      <c r="F356" s="72">
        <v>3961821.8912870004</v>
      </c>
      <c r="G356" s="80">
        <v>21.096354000000002</v>
      </c>
      <c r="H356" s="72">
        <v>835.79997212900003</v>
      </c>
      <c r="I356" s="73">
        <f t="shared" si="5"/>
        <v>8.9198287625065847E-2</v>
      </c>
      <c r="J356" s="73">
        <f>H356/'סכום נכסי הקרן'!$C$41</f>
        <v>9.0189066741857898E-4</v>
      </c>
    </row>
    <row r="357" spans="1:10">
      <c r="A357" s="118" t="s">
        <v>3357</v>
      </c>
      <c r="B357" s="117" t="s">
        <v>3357</v>
      </c>
      <c r="C357" s="117" t="s">
        <v>3357</v>
      </c>
      <c r="D357" s="117" t="s">
        <v>3357</v>
      </c>
      <c r="E357" s="117" t="s">
        <v>3357</v>
      </c>
      <c r="F357" s="117" t="s">
        <v>3357</v>
      </c>
      <c r="G357" s="117" t="s">
        <v>3357</v>
      </c>
      <c r="H357" s="117" t="s">
        <v>3357</v>
      </c>
      <c r="I357" s="117" t="s">
        <v>3357</v>
      </c>
      <c r="J357" s="117" t="s">
        <v>3357</v>
      </c>
    </row>
    <row r="358" spans="1:10">
      <c r="A358" s="74" t="s">
        <v>183</v>
      </c>
      <c r="B358" s="117" t="s">
        <v>3357</v>
      </c>
      <c r="C358" s="117" t="s">
        <v>3357</v>
      </c>
      <c r="D358" s="117" t="s">
        <v>3357</v>
      </c>
      <c r="E358" s="117" t="s">
        <v>3357</v>
      </c>
      <c r="F358" s="117" t="s">
        <v>3357</v>
      </c>
      <c r="G358" s="117" t="s">
        <v>3357</v>
      </c>
      <c r="H358" s="72">
        <v>181.25468705099999</v>
      </c>
      <c r="I358" s="73">
        <f t="shared" si="5"/>
        <v>1.9343872036491329E-2</v>
      </c>
      <c r="J358" s="73">
        <f>H358/'סכום נכסי הקרן'!$C$41</f>
        <v>1.9558736076619689E-4</v>
      </c>
    </row>
    <row r="359" spans="1:10">
      <c r="A359" s="69" t="s">
        <v>2818</v>
      </c>
      <c r="B359" s="87">
        <v>10001064</v>
      </c>
      <c r="C359" s="70" t="s">
        <v>1836</v>
      </c>
      <c r="D359" s="70" t="s">
        <v>134</v>
      </c>
      <c r="E359" s="79">
        <v>45195</v>
      </c>
      <c r="F359" s="72">
        <v>1900120.8514109999</v>
      </c>
      <c r="G359" s="80">
        <v>6.3506020000000003</v>
      </c>
      <c r="H359" s="72">
        <v>120.669119791</v>
      </c>
      <c r="I359" s="73">
        <f t="shared" si="5"/>
        <v>1.28780560104157E-2</v>
      </c>
      <c r="J359" s="73">
        <f>H359/'סכום נכסי הקרן'!$C$41</f>
        <v>1.3021100336710735E-4</v>
      </c>
    </row>
    <row r="360" spans="1:10">
      <c r="A360" s="69" t="s">
        <v>2818</v>
      </c>
      <c r="B360" s="54" t="s">
        <v>2819</v>
      </c>
      <c r="C360" s="70" t="s">
        <v>1836</v>
      </c>
      <c r="D360" s="70" t="s">
        <v>134</v>
      </c>
      <c r="E360" s="79">
        <v>45252</v>
      </c>
      <c r="F360" s="72">
        <v>1271357.682086</v>
      </c>
      <c r="G360" s="80">
        <v>4.7654230000000002</v>
      </c>
      <c r="H360" s="72">
        <v>60.585567260000012</v>
      </c>
      <c r="I360" s="73">
        <f t="shared" si="5"/>
        <v>6.4658160260756305E-3</v>
      </c>
      <c r="J360" s="73">
        <f>H360/'סכום נכסי הקרן'!$C$41</f>
        <v>6.5376357399089577E-5</v>
      </c>
    </row>
    <row r="361" spans="1:10">
      <c r="A361" s="119" t="s">
        <v>3357</v>
      </c>
      <c r="B361" s="120" t="s">
        <v>3357</v>
      </c>
      <c r="C361" s="120" t="s">
        <v>3357</v>
      </c>
      <c r="D361" s="120" t="s">
        <v>3357</v>
      </c>
      <c r="E361" s="120" t="s">
        <v>3357</v>
      </c>
      <c r="F361" s="120" t="s">
        <v>3357</v>
      </c>
      <c r="G361" s="120" t="s">
        <v>3357</v>
      </c>
      <c r="H361" s="120" t="s">
        <v>3357</v>
      </c>
      <c r="I361" s="120" t="s">
        <v>3357</v>
      </c>
      <c r="J361" s="120" t="s">
        <v>3357</v>
      </c>
    </row>
    <row r="362" spans="1:10">
      <c r="A362" s="119" t="s">
        <v>3357</v>
      </c>
      <c r="B362" s="120" t="s">
        <v>3357</v>
      </c>
      <c r="C362" s="120" t="s">
        <v>3357</v>
      </c>
      <c r="D362" s="120" t="s">
        <v>3357</v>
      </c>
      <c r="E362" s="120" t="s">
        <v>3357</v>
      </c>
      <c r="F362" s="120" t="s">
        <v>3357</v>
      </c>
      <c r="G362" s="120" t="s">
        <v>3357</v>
      </c>
      <c r="H362" s="120" t="s">
        <v>3357</v>
      </c>
      <c r="I362" s="120" t="s">
        <v>3357</v>
      </c>
      <c r="J362" s="120" t="s">
        <v>3357</v>
      </c>
    </row>
    <row r="363" spans="1:10">
      <c r="A363" s="119" t="s">
        <v>3357</v>
      </c>
      <c r="B363" s="120" t="s">
        <v>3357</v>
      </c>
      <c r="C363" s="120" t="s">
        <v>3357</v>
      </c>
      <c r="D363" s="120" t="s">
        <v>3357</v>
      </c>
      <c r="E363" s="120" t="s">
        <v>3357</v>
      </c>
      <c r="F363" s="120" t="s">
        <v>3357</v>
      </c>
      <c r="G363" s="120" t="s">
        <v>3357</v>
      </c>
      <c r="H363" s="120" t="s">
        <v>3357</v>
      </c>
      <c r="I363" s="120" t="s">
        <v>3357</v>
      </c>
      <c r="J363" s="120" t="s">
        <v>3357</v>
      </c>
    </row>
    <row r="364" spans="1:10">
      <c r="A364" s="86" t="s">
        <v>213</v>
      </c>
      <c r="B364" s="120" t="s">
        <v>3357</v>
      </c>
      <c r="C364" s="120" t="s">
        <v>3357</v>
      </c>
      <c r="D364" s="120" t="s">
        <v>3357</v>
      </c>
      <c r="E364" s="120" t="s">
        <v>3357</v>
      </c>
      <c r="F364" s="120" t="s">
        <v>3357</v>
      </c>
      <c r="G364" s="120" t="s">
        <v>3357</v>
      </c>
      <c r="H364" s="120" t="s">
        <v>3357</v>
      </c>
      <c r="I364" s="120" t="s">
        <v>3357</v>
      </c>
      <c r="J364" s="120" t="s">
        <v>3357</v>
      </c>
    </row>
    <row r="365" spans="1:10">
      <c r="A365" s="86" t="s">
        <v>115</v>
      </c>
      <c r="B365" s="120" t="s">
        <v>3357</v>
      </c>
      <c r="C365" s="120" t="s">
        <v>3357</v>
      </c>
      <c r="D365" s="120" t="s">
        <v>3357</v>
      </c>
      <c r="E365" s="120" t="s">
        <v>3357</v>
      </c>
      <c r="F365" s="120" t="s">
        <v>3357</v>
      </c>
      <c r="G365" s="120" t="s">
        <v>3357</v>
      </c>
      <c r="H365" s="120" t="s">
        <v>3357</v>
      </c>
      <c r="I365" s="120" t="s">
        <v>3357</v>
      </c>
      <c r="J365" s="120" t="s">
        <v>3357</v>
      </c>
    </row>
    <row r="366" spans="1:10">
      <c r="A366" s="86" t="s">
        <v>196</v>
      </c>
      <c r="B366" s="120" t="s">
        <v>3357</v>
      </c>
      <c r="C366" s="120" t="s">
        <v>3357</v>
      </c>
      <c r="D366" s="120" t="s">
        <v>3357</v>
      </c>
      <c r="E366" s="120" t="s">
        <v>3357</v>
      </c>
      <c r="F366" s="120" t="s">
        <v>3357</v>
      </c>
      <c r="G366" s="120" t="s">
        <v>3357</v>
      </c>
      <c r="H366" s="120" t="s">
        <v>3357</v>
      </c>
      <c r="I366" s="120" t="s">
        <v>3357</v>
      </c>
      <c r="J366" s="120" t="s">
        <v>3357</v>
      </c>
    </row>
    <row r="367" spans="1:10">
      <c r="A367" s="86" t="s">
        <v>204</v>
      </c>
      <c r="B367" s="120" t="s">
        <v>3357</v>
      </c>
      <c r="C367" s="120" t="s">
        <v>3357</v>
      </c>
      <c r="D367" s="120" t="s">
        <v>3357</v>
      </c>
      <c r="E367" s="120" t="s">
        <v>3357</v>
      </c>
      <c r="F367" s="120" t="s">
        <v>3357</v>
      </c>
      <c r="G367" s="120" t="s">
        <v>3357</v>
      </c>
      <c r="H367" s="120" t="s">
        <v>3357</v>
      </c>
      <c r="I367" s="120" t="s">
        <v>3357</v>
      </c>
      <c r="J367" s="120" t="s">
        <v>3357</v>
      </c>
    </row>
    <row r="368" spans="1:10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4" type="noConversion"/>
  <dataValidations count="1">
    <dataValidation allowBlank="1" showInputMessage="1" showErrorMessage="1" sqref="B5:B358 B360:B1048576 A1:A1048576 C1:AY1048576 BA1:XFD1048576 AZ1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9.28515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148</v>
      </c>
      <c r="B1" s="36" t="s" vm="1">
        <v>221</v>
      </c>
    </row>
    <row r="2" spans="1:16">
      <c r="A2" s="36" t="s">
        <v>147</v>
      </c>
      <c r="B2" s="36" t="s">
        <v>222</v>
      </c>
    </row>
    <row r="3" spans="1:16">
      <c r="A3" s="36" t="s">
        <v>149</v>
      </c>
      <c r="B3" s="36" t="s">
        <v>223</v>
      </c>
    </row>
    <row r="4" spans="1:16">
      <c r="A4" s="36" t="s">
        <v>150</v>
      </c>
      <c r="B4" s="36">
        <v>9453</v>
      </c>
    </row>
    <row r="5" spans="1:16" ht="18.75">
      <c r="A5" s="145" t="s">
        <v>105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7"/>
    </row>
    <row r="6" spans="1:16" s="3" customFormat="1">
      <c r="A6" s="37" t="s">
        <v>119</v>
      </c>
      <c r="B6" s="38" t="s">
        <v>48</v>
      </c>
      <c r="C6" s="38" t="s">
        <v>55</v>
      </c>
      <c r="D6" s="38" t="s">
        <v>14</v>
      </c>
      <c r="E6" s="38" t="s">
        <v>71</v>
      </c>
      <c r="F6" s="38" t="s">
        <v>107</v>
      </c>
      <c r="G6" s="38" t="s">
        <v>17</v>
      </c>
      <c r="H6" s="38" t="s">
        <v>106</v>
      </c>
      <c r="I6" s="38" t="s">
        <v>16</v>
      </c>
      <c r="J6" s="38" t="s">
        <v>18</v>
      </c>
      <c r="K6" s="38" t="s">
        <v>198</v>
      </c>
      <c r="L6" s="38" t="s">
        <v>197</v>
      </c>
      <c r="M6" s="38" t="s">
        <v>114</v>
      </c>
      <c r="N6" s="38" t="s">
        <v>63</v>
      </c>
      <c r="O6" s="38" t="s">
        <v>151</v>
      </c>
      <c r="P6" s="40" t="s">
        <v>153</v>
      </c>
    </row>
    <row r="7" spans="1:16" s="3" customFormat="1">
      <c r="A7" s="112" t="s">
        <v>3357</v>
      </c>
      <c r="B7" s="113" t="s">
        <v>3357</v>
      </c>
      <c r="C7" s="113" t="s">
        <v>3357</v>
      </c>
      <c r="D7" s="113" t="s">
        <v>3357</v>
      </c>
      <c r="E7" s="113" t="s">
        <v>3357</v>
      </c>
      <c r="F7" s="12" t="s">
        <v>21</v>
      </c>
      <c r="G7" s="12" t="s">
        <v>20</v>
      </c>
      <c r="H7" s="113" t="s">
        <v>3357</v>
      </c>
      <c r="I7" s="12" t="s">
        <v>19</v>
      </c>
      <c r="J7" s="12" t="s">
        <v>19</v>
      </c>
      <c r="K7" s="12" t="s">
        <v>205</v>
      </c>
      <c r="L7" s="113" t="s">
        <v>3357</v>
      </c>
      <c r="M7" s="12" t="s">
        <v>201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14" t="s">
        <v>3357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116</v>
      </c>
    </row>
    <row r="9" spans="1:16" s="4" customFormat="1" ht="20.25">
      <c r="A9" s="83" t="s">
        <v>3108</v>
      </c>
      <c r="B9" s="117" t="s">
        <v>3357</v>
      </c>
      <c r="C9" s="117" t="s">
        <v>3357</v>
      </c>
      <c r="D9" s="117" t="s">
        <v>3357</v>
      </c>
      <c r="E9" s="117" t="s">
        <v>3357</v>
      </c>
      <c r="F9" s="117" t="s">
        <v>3357</v>
      </c>
      <c r="G9" s="117" t="s">
        <v>3357</v>
      </c>
      <c r="H9" s="117" t="s">
        <v>3357</v>
      </c>
      <c r="I9" s="117" t="s">
        <v>3357</v>
      </c>
      <c r="J9" s="117" t="s">
        <v>3357</v>
      </c>
      <c r="K9" s="117" t="s">
        <v>3357</v>
      </c>
      <c r="L9" s="117" t="s">
        <v>3357</v>
      </c>
      <c r="M9" s="84">
        <v>0</v>
      </c>
      <c r="N9" s="117" t="s">
        <v>3357</v>
      </c>
      <c r="O9" s="85">
        <v>0</v>
      </c>
      <c r="P9" s="85">
        <v>0</v>
      </c>
    </row>
    <row r="10" spans="1:16">
      <c r="A10" s="86" t="s">
        <v>213</v>
      </c>
      <c r="B10" s="117" t="s">
        <v>3357</v>
      </c>
      <c r="C10" s="117" t="s">
        <v>3357</v>
      </c>
      <c r="D10" s="117" t="s">
        <v>3357</v>
      </c>
      <c r="E10" s="117" t="s">
        <v>3357</v>
      </c>
      <c r="F10" s="117" t="s">
        <v>3357</v>
      </c>
      <c r="G10" s="117" t="s">
        <v>3357</v>
      </c>
      <c r="H10" s="117" t="s">
        <v>3357</v>
      </c>
      <c r="I10" s="117" t="s">
        <v>3357</v>
      </c>
      <c r="J10" s="117" t="s">
        <v>3357</v>
      </c>
      <c r="K10" s="117" t="s">
        <v>3357</v>
      </c>
      <c r="L10" s="117" t="s">
        <v>3357</v>
      </c>
      <c r="M10" s="117" t="s">
        <v>3357</v>
      </c>
      <c r="N10" s="117" t="s">
        <v>3357</v>
      </c>
      <c r="O10" s="117" t="s">
        <v>3357</v>
      </c>
      <c r="P10" s="117" t="s">
        <v>3357</v>
      </c>
    </row>
    <row r="11" spans="1:16">
      <c r="A11" s="86" t="s">
        <v>115</v>
      </c>
      <c r="B11" s="117" t="s">
        <v>3357</v>
      </c>
      <c r="C11" s="117" t="s">
        <v>3357</v>
      </c>
      <c r="D11" s="117" t="s">
        <v>3357</v>
      </c>
      <c r="E11" s="117" t="s">
        <v>3357</v>
      </c>
      <c r="F11" s="117" t="s">
        <v>3357</v>
      </c>
      <c r="G11" s="117" t="s">
        <v>3357</v>
      </c>
      <c r="H11" s="117" t="s">
        <v>3357</v>
      </c>
      <c r="I11" s="117" t="s">
        <v>3357</v>
      </c>
      <c r="J11" s="117" t="s">
        <v>3357</v>
      </c>
      <c r="K11" s="117" t="s">
        <v>3357</v>
      </c>
      <c r="L11" s="117" t="s">
        <v>3357</v>
      </c>
      <c r="M11" s="117" t="s">
        <v>3357</v>
      </c>
      <c r="N11" s="117" t="s">
        <v>3357</v>
      </c>
      <c r="O11" s="117" t="s">
        <v>3357</v>
      </c>
      <c r="P11" s="117" t="s">
        <v>3357</v>
      </c>
    </row>
    <row r="12" spans="1:16">
      <c r="A12" s="86" t="s">
        <v>196</v>
      </c>
      <c r="B12" s="117" t="s">
        <v>3357</v>
      </c>
      <c r="C12" s="117" t="s">
        <v>3357</v>
      </c>
      <c r="D12" s="117" t="s">
        <v>3357</v>
      </c>
      <c r="E12" s="117" t="s">
        <v>3357</v>
      </c>
      <c r="F12" s="117" t="s">
        <v>3357</v>
      </c>
      <c r="G12" s="117" t="s">
        <v>3357</v>
      </c>
      <c r="H12" s="117" t="s">
        <v>3357</v>
      </c>
      <c r="I12" s="117" t="s">
        <v>3357</v>
      </c>
      <c r="J12" s="117" t="s">
        <v>3357</v>
      </c>
      <c r="K12" s="117" t="s">
        <v>3357</v>
      </c>
      <c r="L12" s="117" t="s">
        <v>3357</v>
      </c>
      <c r="M12" s="117" t="s">
        <v>3357</v>
      </c>
      <c r="N12" s="117" t="s">
        <v>3357</v>
      </c>
      <c r="O12" s="117" t="s">
        <v>3357</v>
      </c>
      <c r="P12" s="117" t="s">
        <v>3357</v>
      </c>
    </row>
    <row r="13" spans="1:16">
      <c r="A13" s="86" t="s">
        <v>204</v>
      </c>
      <c r="B13" s="117" t="s">
        <v>3357</v>
      </c>
      <c r="C13" s="117" t="s">
        <v>3357</v>
      </c>
      <c r="D13" s="117" t="s">
        <v>3357</v>
      </c>
      <c r="E13" s="117" t="s">
        <v>3357</v>
      </c>
      <c r="F13" s="117" t="s">
        <v>3357</v>
      </c>
      <c r="G13" s="117" t="s">
        <v>3357</v>
      </c>
      <c r="H13" s="117" t="s">
        <v>3357</v>
      </c>
      <c r="I13" s="117" t="s">
        <v>3357</v>
      </c>
      <c r="J13" s="117" t="s">
        <v>3357</v>
      </c>
      <c r="K13" s="117" t="s">
        <v>3357</v>
      </c>
      <c r="L13" s="117" t="s">
        <v>3357</v>
      </c>
      <c r="M13" s="117" t="s">
        <v>3357</v>
      </c>
      <c r="N13" s="117" t="s">
        <v>3357</v>
      </c>
      <c r="O13" s="117" t="s">
        <v>3357</v>
      </c>
      <c r="P13" s="117" t="s">
        <v>3357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4" type="noConversion"/>
  <conditionalFormatting sqref="A10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6" style="2" bestFit="1" customWidth="1"/>
    <col min="2" max="2" width="39.5703125" style="2" customWidth="1"/>
    <col min="3" max="3" width="13" style="2" customWidth="1"/>
    <col min="4" max="4" width="14.42578125" style="2" customWidth="1"/>
    <col min="5" max="5" width="7.85546875" style="1" customWidth="1"/>
    <col min="6" max="6" width="15.85546875" style="1" customWidth="1"/>
    <col min="7" max="7" width="11.42578125" style="1" customWidth="1"/>
    <col min="8" max="8" width="8.42578125" style="1" customWidth="1"/>
    <col min="9" max="9" width="44" style="1" bestFit="1" customWidth="1"/>
    <col min="10" max="10" width="12.28515625" style="1" bestFit="1" customWidth="1"/>
    <col min="11" max="11" width="20.85546875" style="1" customWidth="1"/>
    <col min="12" max="12" width="16.42578125" style="1" customWidth="1"/>
    <col min="13" max="13" width="14.5703125" style="1" customWidth="1"/>
    <col min="14" max="14" width="9.7109375" style="1" customWidth="1"/>
    <col min="15" max="15" width="11.140625" style="1" customWidth="1"/>
    <col min="16" max="16" width="28" style="1" customWidth="1"/>
    <col min="17" max="17" width="26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148</v>
      </c>
      <c r="B1" s="36" t="s" vm="1">
        <v>221</v>
      </c>
    </row>
    <row r="2" spans="1:17">
      <c r="A2" s="36" t="s">
        <v>147</v>
      </c>
      <c r="B2" s="36" t="s">
        <v>222</v>
      </c>
    </row>
    <row r="3" spans="1:17">
      <c r="A3" s="36" t="s">
        <v>149</v>
      </c>
      <c r="B3" s="36" t="s">
        <v>223</v>
      </c>
    </row>
    <row r="4" spans="1:17">
      <c r="A4" s="36" t="s">
        <v>150</v>
      </c>
      <c r="B4" s="36">
        <v>9453</v>
      </c>
    </row>
    <row r="5" spans="1:17" s="3" customFormat="1">
      <c r="A5" s="37" t="s">
        <v>119</v>
      </c>
      <c r="B5" s="38" t="s">
        <v>178</v>
      </c>
      <c r="C5" s="38" t="s">
        <v>48</v>
      </c>
      <c r="D5" s="38" t="s">
        <v>120</v>
      </c>
      <c r="E5" s="38" t="s">
        <v>14</v>
      </c>
      <c r="F5" s="38" t="s">
        <v>107</v>
      </c>
      <c r="G5" s="38" t="s">
        <v>71</v>
      </c>
      <c r="H5" s="38" t="s">
        <v>17</v>
      </c>
      <c r="I5" s="38" t="s">
        <v>220</v>
      </c>
      <c r="J5" s="38" t="s">
        <v>106</v>
      </c>
      <c r="K5" s="38" t="s">
        <v>36</v>
      </c>
      <c r="L5" s="38" t="s">
        <v>18</v>
      </c>
      <c r="M5" s="38" t="s">
        <v>198</v>
      </c>
      <c r="N5" s="38" t="s">
        <v>197</v>
      </c>
      <c r="O5" s="38" t="s">
        <v>114</v>
      </c>
      <c r="P5" s="38" t="s">
        <v>151</v>
      </c>
      <c r="Q5" s="40" t="s">
        <v>153</v>
      </c>
    </row>
    <row r="6" spans="1:17" s="3" customFormat="1">
      <c r="A6" s="112" t="s">
        <v>3357</v>
      </c>
      <c r="B6" s="135" t="s">
        <v>3357</v>
      </c>
      <c r="C6" s="113" t="s">
        <v>3357</v>
      </c>
      <c r="D6" s="113" t="s">
        <v>3357</v>
      </c>
      <c r="E6" s="113" t="s">
        <v>3357</v>
      </c>
      <c r="F6" s="12" t="s">
        <v>21</v>
      </c>
      <c r="G6" s="113" t="s">
        <v>3357</v>
      </c>
      <c r="H6" s="12" t="s">
        <v>20</v>
      </c>
      <c r="I6" s="113" t="s">
        <v>3357</v>
      </c>
      <c r="J6" s="113" t="s">
        <v>3357</v>
      </c>
      <c r="K6" s="12" t="s">
        <v>19</v>
      </c>
      <c r="L6" s="12" t="s">
        <v>19</v>
      </c>
      <c r="M6" s="12" t="s">
        <v>205</v>
      </c>
      <c r="N6" s="113" t="s">
        <v>3357</v>
      </c>
      <c r="O6" s="12" t="s">
        <v>201</v>
      </c>
      <c r="P6" s="12" t="s">
        <v>19</v>
      </c>
      <c r="Q6" s="13" t="s">
        <v>19</v>
      </c>
    </row>
    <row r="7" spans="1:17" s="4" customFormat="1" ht="20.25">
      <c r="A7" s="114" t="s">
        <v>3357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116</v>
      </c>
      <c r="Q7" s="15" t="s">
        <v>117</v>
      </c>
    </row>
    <row r="8" spans="1:17" s="4" customFormat="1" ht="20.25">
      <c r="A8" s="59" t="s">
        <v>42</v>
      </c>
      <c r="B8" s="115" t="s">
        <v>3357</v>
      </c>
      <c r="C8" s="115" t="s">
        <v>3357</v>
      </c>
      <c r="D8" s="115" t="s">
        <v>3357</v>
      </c>
      <c r="E8" s="115" t="s">
        <v>3357</v>
      </c>
      <c r="F8" s="115" t="s">
        <v>3357</v>
      </c>
      <c r="G8" s="115" t="s">
        <v>3357</v>
      </c>
      <c r="H8" s="61">
        <v>4.3626753163715399</v>
      </c>
      <c r="I8" s="115" t="s">
        <v>3357</v>
      </c>
      <c r="J8" s="115" t="s">
        <v>3357</v>
      </c>
      <c r="K8" s="115" t="s">
        <v>3357</v>
      </c>
      <c r="L8" s="60">
        <v>9.2030205446167274E-2</v>
      </c>
      <c r="M8" s="115" t="s">
        <v>3357</v>
      </c>
      <c r="N8" s="115" t="s">
        <v>3357</v>
      </c>
      <c r="O8" s="61">
        <f>O9+O283</f>
        <v>89145.685891108995</v>
      </c>
      <c r="P8" s="62">
        <f>IFERROR(O8/$O$8,0)</f>
        <v>1</v>
      </c>
      <c r="Q8" s="62">
        <f>O8/'סכום נכסי הקרן'!$C$41</f>
        <v>9.6194861003668655E-2</v>
      </c>
    </row>
    <row r="9" spans="1:17">
      <c r="A9" s="63" t="s">
        <v>40</v>
      </c>
      <c r="B9" s="116" t="s">
        <v>3357</v>
      </c>
      <c r="C9" s="116" t="s">
        <v>3357</v>
      </c>
      <c r="D9" s="116" t="s">
        <v>3357</v>
      </c>
      <c r="E9" s="116" t="s">
        <v>3357</v>
      </c>
      <c r="F9" s="116" t="s">
        <v>3357</v>
      </c>
      <c r="G9" s="116" t="s">
        <v>3357</v>
      </c>
      <c r="H9" s="66">
        <v>5.5857624169211606</v>
      </c>
      <c r="I9" s="116" t="s">
        <v>3357</v>
      </c>
      <c r="J9" s="116" t="s">
        <v>3357</v>
      </c>
      <c r="K9" s="116" t="s">
        <v>3357</v>
      </c>
      <c r="L9" s="65">
        <v>5.3689279927886323E-2</v>
      </c>
      <c r="M9" s="116" t="s">
        <v>3357</v>
      </c>
      <c r="N9" s="116" t="s">
        <v>3357</v>
      </c>
      <c r="O9" s="66">
        <f>O10+O47+O280</f>
        <v>59169.946773544005</v>
      </c>
      <c r="P9" s="67">
        <f t="shared" ref="P9:P72" si="0">IFERROR(O9/$O$8,0)</f>
        <v>0.66374436611346277</v>
      </c>
      <c r="Q9" s="67">
        <f>O9/'סכום נכסי הקרן'!$C$41</f>
        <v>6.3848797040252717E-2</v>
      </c>
    </row>
    <row r="10" spans="1:17">
      <c r="A10" s="68" t="s">
        <v>37</v>
      </c>
      <c r="B10" s="116" t="s">
        <v>3357</v>
      </c>
      <c r="C10" s="116" t="s">
        <v>3357</v>
      </c>
      <c r="D10" s="116" t="s">
        <v>3357</v>
      </c>
      <c r="E10" s="116" t="s">
        <v>3357</v>
      </c>
      <c r="F10" s="116" t="s">
        <v>3357</v>
      </c>
      <c r="G10" s="116" t="s">
        <v>3357</v>
      </c>
      <c r="H10" s="66">
        <v>9.5296243520824504</v>
      </c>
      <c r="I10" s="116" t="s">
        <v>3357</v>
      </c>
      <c r="J10" s="116" t="s">
        <v>3357</v>
      </c>
      <c r="K10" s="116" t="s">
        <v>3357</v>
      </c>
      <c r="L10" s="65">
        <v>4.8240840920533989E-2</v>
      </c>
      <c r="M10" s="116" t="s">
        <v>3357</v>
      </c>
      <c r="N10" s="116" t="s">
        <v>3357</v>
      </c>
      <c r="O10" s="66">
        <f>SUM(O11:O45)</f>
        <v>12955.369565799003</v>
      </c>
      <c r="P10" s="67">
        <f t="shared" si="0"/>
        <v>0.1453280597518081</v>
      </c>
      <c r="Q10" s="67">
        <f>O10/'סכום נכסי הקרן'!$C$41</f>
        <v>1.3979812507758031E-2</v>
      </c>
    </row>
    <row r="11" spans="1:17">
      <c r="A11" s="69" t="s">
        <v>3245</v>
      </c>
      <c r="B11" s="70" t="s">
        <v>2875</v>
      </c>
      <c r="C11" s="54">
        <v>6028</v>
      </c>
      <c r="D11" s="117" t="s">
        <v>3357</v>
      </c>
      <c r="E11" s="54" t="s">
        <v>646</v>
      </c>
      <c r="F11" s="79">
        <v>43100</v>
      </c>
      <c r="G11" s="117" t="s">
        <v>3357</v>
      </c>
      <c r="H11" s="72">
        <v>7.4400000000045194</v>
      </c>
      <c r="I11" s="70" t="s">
        <v>29</v>
      </c>
      <c r="J11" s="70" t="s">
        <v>135</v>
      </c>
      <c r="K11" s="71">
        <v>6.4500000000027646E-2</v>
      </c>
      <c r="L11" s="71">
        <v>6.4500000000027646E-2</v>
      </c>
      <c r="M11" s="72">
        <v>364940.66167599999</v>
      </c>
      <c r="N11" s="80">
        <v>113.97</v>
      </c>
      <c r="O11" s="72">
        <v>415.92287207300001</v>
      </c>
      <c r="P11" s="73">
        <f t="shared" si="0"/>
        <v>4.665653395510891E-3</v>
      </c>
      <c r="Q11" s="73">
        <f>O11/'סכום נכסי הקרן'!$C$41</f>
        <v>4.4881187987246484E-4</v>
      </c>
    </row>
    <row r="12" spans="1:17">
      <c r="A12" s="69" t="s">
        <v>3245</v>
      </c>
      <c r="B12" s="70" t="s">
        <v>2875</v>
      </c>
      <c r="C12" s="54">
        <v>6869</v>
      </c>
      <c r="D12" s="117" t="s">
        <v>3357</v>
      </c>
      <c r="E12" s="54" t="s">
        <v>646</v>
      </c>
      <c r="F12" s="79">
        <v>43555</v>
      </c>
      <c r="G12" s="117" t="s">
        <v>3357</v>
      </c>
      <c r="H12" s="72">
        <v>3.3700000000122685</v>
      </c>
      <c r="I12" s="70" t="s">
        <v>29</v>
      </c>
      <c r="J12" s="70" t="s">
        <v>135</v>
      </c>
      <c r="K12" s="71">
        <v>5.7400000000107525E-2</v>
      </c>
      <c r="L12" s="71">
        <v>5.7400000000107525E-2</v>
      </c>
      <c r="M12" s="72">
        <v>72155.31942</v>
      </c>
      <c r="N12" s="80">
        <v>100.54</v>
      </c>
      <c r="O12" s="72">
        <v>72.544958102999999</v>
      </c>
      <c r="P12" s="73">
        <f t="shared" si="0"/>
        <v>8.1377979627206298E-4</v>
      </c>
      <c r="Q12" s="73">
        <f>O12/'סכום נכסי הקרן'!$C$41</f>
        <v>7.8281434389984898E-5</v>
      </c>
    </row>
    <row r="13" spans="1:17">
      <c r="A13" s="69" t="s">
        <v>3245</v>
      </c>
      <c r="B13" s="70" t="s">
        <v>2875</v>
      </c>
      <c r="C13" s="54">
        <v>6870</v>
      </c>
      <c r="D13" s="117" t="s">
        <v>3357</v>
      </c>
      <c r="E13" s="54" t="s">
        <v>646</v>
      </c>
      <c r="F13" s="79">
        <v>43555</v>
      </c>
      <c r="G13" s="117" t="s">
        <v>3357</v>
      </c>
      <c r="H13" s="72">
        <v>5.2399999999997249</v>
      </c>
      <c r="I13" s="70" t="s">
        <v>29</v>
      </c>
      <c r="J13" s="70" t="s">
        <v>135</v>
      </c>
      <c r="K13" s="71">
        <v>4.4200000000006644E-2</v>
      </c>
      <c r="L13" s="71">
        <v>4.4200000000006644E-2</v>
      </c>
      <c r="M13" s="72">
        <v>859694.09066099999</v>
      </c>
      <c r="N13" s="80">
        <v>101.54</v>
      </c>
      <c r="O13" s="72">
        <v>872.933379651</v>
      </c>
      <c r="P13" s="73">
        <f t="shared" si="0"/>
        <v>9.7922111532944365E-3</v>
      </c>
      <c r="Q13" s="73">
        <f>O13/'סכום נכסי הקרן'!$C$41</f>
        <v>9.4196039080973216E-4</v>
      </c>
    </row>
    <row r="14" spans="1:17">
      <c r="A14" s="69" t="s">
        <v>3245</v>
      </c>
      <c r="B14" s="70" t="s">
        <v>2875</v>
      </c>
      <c r="C14" s="54">
        <v>6868</v>
      </c>
      <c r="D14" s="117" t="s">
        <v>3357</v>
      </c>
      <c r="E14" s="54" t="s">
        <v>646</v>
      </c>
      <c r="F14" s="79">
        <v>43555</v>
      </c>
      <c r="G14" s="117" t="s">
        <v>3357</v>
      </c>
      <c r="H14" s="72">
        <v>5.6699999999694883</v>
      </c>
      <c r="I14" s="70" t="s">
        <v>29</v>
      </c>
      <c r="J14" s="70" t="s">
        <v>135</v>
      </c>
      <c r="K14" s="71">
        <v>1.8899999999852278E-2</v>
      </c>
      <c r="L14" s="71">
        <v>1.8899999999852278E-2</v>
      </c>
      <c r="M14" s="72">
        <v>54468.294108000009</v>
      </c>
      <c r="N14" s="80">
        <v>132.97999999999999</v>
      </c>
      <c r="O14" s="72">
        <v>72.431928763000002</v>
      </c>
      <c r="P14" s="73">
        <f t="shared" si="0"/>
        <v>8.1251187916681956E-4</v>
      </c>
      <c r="Q14" s="73">
        <f>O14/'סכום נכסי הקרן'!$C$41</f>
        <v>7.8159467280281819E-5</v>
      </c>
    </row>
    <row r="15" spans="1:17">
      <c r="A15" s="69" t="s">
        <v>3245</v>
      </c>
      <c r="B15" s="70" t="s">
        <v>2875</v>
      </c>
      <c r="C15" s="54">
        <v>6867</v>
      </c>
      <c r="D15" s="117" t="s">
        <v>3357</v>
      </c>
      <c r="E15" s="54" t="s">
        <v>646</v>
      </c>
      <c r="F15" s="79">
        <v>43555</v>
      </c>
      <c r="G15" s="117" t="s">
        <v>3357</v>
      </c>
      <c r="H15" s="72">
        <v>4.9800000000139839</v>
      </c>
      <c r="I15" s="70" t="s">
        <v>29</v>
      </c>
      <c r="J15" s="70" t="s">
        <v>135</v>
      </c>
      <c r="K15" s="71">
        <v>3.8700000000080961E-2</v>
      </c>
      <c r="L15" s="71">
        <v>3.8700000000080961E-2</v>
      </c>
      <c r="M15" s="72">
        <v>131148.43737299999</v>
      </c>
      <c r="N15" s="80">
        <v>124.32</v>
      </c>
      <c r="O15" s="72">
        <v>163.043717364</v>
      </c>
      <c r="P15" s="73">
        <f t="shared" si="0"/>
        <v>1.8289580223002275E-3</v>
      </c>
      <c r="Q15" s="73">
        <f>O15/'סכום נכסי הקרן'!$C$41</f>
        <v>1.7593636273671509E-4</v>
      </c>
    </row>
    <row r="16" spans="1:17">
      <c r="A16" s="69" t="s">
        <v>3245</v>
      </c>
      <c r="B16" s="70" t="s">
        <v>2875</v>
      </c>
      <c r="C16" s="54">
        <v>6866</v>
      </c>
      <c r="D16" s="117" t="s">
        <v>3357</v>
      </c>
      <c r="E16" s="54" t="s">
        <v>646</v>
      </c>
      <c r="F16" s="79">
        <v>43555</v>
      </c>
      <c r="G16" s="117" t="s">
        <v>3357</v>
      </c>
      <c r="H16" s="72">
        <v>5.889999999989799</v>
      </c>
      <c r="I16" s="70" t="s">
        <v>29</v>
      </c>
      <c r="J16" s="70" t="s">
        <v>135</v>
      </c>
      <c r="K16" s="71">
        <v>3.6599999999921161E-2</v>
      </c>
      <c r="L16" s="71">
        <v>3.6599999999921161E-2</v>
      </c>
      <c r="M16" s="72">
        <v>202288.59274599998</v>
      </c>
      <c r="N16" s="80">
        <v>121.64</v>
      </c>
      <c r="O16" s="72">
        <v>246.06381535899999</v>
      </c>
      <c r="P16" s="73">
        <f t="shared" si="0"/>
        <v>2.7602436719098857E-3</v>
      </c>
      <c r="Q16" s="73">
        <f>O16/'סכום נכסי הקרן'!$C$41</f>
        <v>2.6552125635562743E-4</v>
      </c>
    </row>
    <row r="17" spans="1:17">
      <c r="A17" s="69" t="s">
        <v>3245</v>
      </c>
      <c r="B17" s="70" t="s">
        <v>2875</v>
      </c>
      <c r="C17" s="54">
        <v>6865</v>
      </c>
      <c r="D17" s="117" t="s">
        <v>3357</v>
      </c>
      <c r="E17" s="54" t="s">
        <v>646</v>
      </c>
      <c r="F17" s="79">
        <v>43555</v>
      </c>
      <c r="G17" s="117" t="s">
        <v>3357</v>
      </c>
      <c r="H17" s="72">
        <v>3.9700000000173237</v>
      </c>
      <c r="I17" s="70" t="s">
        <v>29</v>
      </c>
      <c r="J17" s="70" t="s">
        <v>135</v>
      </c>
      <c r="K17" s="71">
        <v>2.7700000000090735E-2</v>
      </c>
      <c r="L17" s="71">
        <v>2.7700000000090735E-2</v>
      </c>
      <c r="M17" s="72">
        <v>98372.106173000007</v>
      </c>
      <c r="N17" s="80">
        <v>123.23</v>
      </c>
      <c r="O17" s="72">
        <v>121.22395746999999</v>
      </c>
      <c r="P17" s="73">
        <f t="shared" si="0"/>
        <v>1.3598409867873408E-3</v>
      </c>
      <c r="Q17" s="73">
        <f>O17/'סכום נכסי הקרן'!$C$41</f>
        <v>1.3080971471109986E-4</v>
      </c>
    </row>
    <row r="18" spans="1:17">
      <c r="A18" s="69" t="s">
        <v>3245</v>
      </c>
      <c r="B18" s="70" t="s">
        <v>2875</v>
      </c>
      <c r="C18" s="54">
        <v>5212</v>
      </c>
      <c r="D18" s="117" t="s">
        <v>3357</v>
      </c>
      <c r="E18" s="54" t="s">
        <v>646</v>
      </c>
      <c r="F18" s="79">
        <v>42643</v>
      </c>
      <c r="G18" s="117" t="s">
        <v>3357</v>
      </c>
      <c r="H18" s="72">
        <v>6.9399999999962558</v>
      </c>
      <c r="I18" s="70" t="s">
        <v>29</v>
      </c>
      <c r="J18" s="70" t="s">
        <v>135</v>
      </c>
      <c r="K18" s="71">
        <v>4.8499999999974584E-2</v>
      </c>
      <c r="L18" s="71">
        <v>4.8499999999974584E-2</v>
      </c>
      <c r="M18" s="72">
        <v>805098.51601599995</v>
      </c>
      <c r="N18" s="80">
        <v>100.21</v>
      </c>
      <c r="O18" s="72">
        <v>806.78922293300002</v>
      </c>
      <c r="P18" s="73">
        <f t="shared" si="0"/>
        <v>9.050232940251186E-3</v>
      </c>
      <c r="Q18" s="73">
        <f>O18/'סכום נכסי הקרן'!$C$41</f>
        <v>8.7058589973828626E-4</v>
      </c>
    </row>
    <row r="19" spans="1:17">
      <c r="A19" s="69" t="s">
        <v>3246</v>
      </c>
      <c r="B19" s="70" t="s">
        <v>2875</v>
      </c>
      <c r="C19" s="54" t="s">
        <v>2876</v>
      </c>
      <c r="D19" s="117" t="s">
        <v>3357</v>
      </c>
      <c r="E19" s="54" t="s">
        <v>646</v>
      </c>
      <c r="F19" s="79">
        <v>45107</v>
      </c>
      <c r="G19" s="117" t="s">
        <v>3357</v>
      </c>
      <c r="H19" s="72">
        <v>9.200000000003751</v>
      </c>
      <c r="I19" s="70" t="s">
        <v>29</v>
      </c>
      <c r="J19" s="70" t="s">
        <v>135</v>
      </c>
      <c r="K19" s="71">
        <v>7.0600000000034344E-2</v>
      </c>
      <c r="L19" s="71">
        <v>7.0600000000034344E-2</v>
      </c>
      <c r="M19" s="72">
        <v>659761.21108299994</v>
      </c>
      <c r="N19" s="80">
        <v>105.04</v>
      </c>
      <c r="O19" s="72">
        <v>693.01317607700014</v>
      </c>
      <c r="P19" s="73">
        <f t="shared" si="0"/>
        <v>7.7739395815913321E-3</v>
      </c>
      <c r="Q19" s="73">
        <f>O19/'סכום נכסי הקרן'!$C$41</f>
        <v>7.4781303750209621E-4</v>
      </c>
    </row>
    <row r="20" spans="1:17">
      <c r="A20" s="69" t="s">
        <v>3246</v>
      </c>
      <c r="B20" s="70" t="s">
        <v>2875</v>
      </c>
      <c r="C20" s="54" t="s">
        <v>2877</v>
      </c>
      <c r="D20" s="117" t="s">
        <v>3357</v>
      </c>
      <c r="E20" s="54" t="s">
        <v>646</v>
      </c>
      <c r="F20" s="79">
        <v>45107</v>
      </c>
      <c r="G20" s="117" t="s">
        <v>3357</v>
      </c>
      <c r="H20" s="72">
        <v>8.9999999999962572</v>
      </c>
      <c r="I20" s="70" t="s">
        <v>29</v>
      </c>
      <c r="J20" s="70" t="s">
        <v>135</v>
      </c>
      <c r="K20" s="71">
        <v>7.1399999999972305E-2</v>
      </c>
      <c r="L20" s="71">
        <v>7.1399999999972305E-2</v>
      </c>
      <c r="M20" s="72">
        <v>510289.53223000007</v>
      </c>
      <c r="N20" s="80">
        <v>104.73</v>
      </c>
      <c r="O20" s="72">
        <v>534.42622708199997</v>
      </c>
      <c r="P20" s="73">
        <f t="shared" si="0"/>
        <v>5.9949757718483305E-3</v>
      </c>
      <c r="Q20" s="73">
        <f>O20/'סכום נכסי הקרן'!$C$41</f>
        <v>5.766858610933113E-4</v>
      </c>
    </row>
    <row r="21" spans="1:17">
      <c r="A21" s="69" t="s">
        <v>3246</v>
      </c>
      <c r="B21" s="70" t="s">
        <v>2875</v>
      </c>
      <c r="C21" s="54" t="s">
        <v>2878</v>
      </c>
      <c r="D21" s="117" t="s">
        <v>3357</v>
      </c>
      <c r="E21" s="54" t="s">
        <v>646</v>
      </c>
      <c r="F21" s="79">
        <v>45107</v>
      </c>
      <c r="G21" s="117" t="s">
        <v>3357</v>
      </c>
      <c r="H21" s="72">
        <v>8.3999999999663633</v>
      </c>
      <c r="I21" s="70" t="s">
        <v>29</v>
      </c>
      <c r="J21" s="70" t="s">
        <v>135</v>
      </c>
      <c r="K21" s="71">
        <v>7.1899999999605974E-2</v>
      </c>
      <c r="L21" s="71">
        <v>7.1899999999605974E-2</v>
      </c>
      <c r="M21" s="72">
        <v>40930.156348999997</v>
      </c>
      <c r="N21" s="80">
        <v>101.69</v>
      </c>
      <c r="O21" s="72">
        <v>41.621875956000004</v>
      </c>
      <c r="P21" s="73">
        <f t="shared" si="0"/>
        <v>4.6689725408407217E-4</v>
      </c>
      <c r="Q21" s="73">
        <f>O21/'סכום נכסי הקרן'!$C$41</f>
        <v>4.4913116459611887E-5</v>
      </c>
    </row>
    <row r="22" spans="1:17">
      <c r="A22" s="69" t="s">
        <v>3246</v>
      </c>
      <c r="B22" s="70" t="s">
        <v>2875</v>
      </c>
      <c r="C22" s="54" t="s">
        <v>2879</v>
      </c>
      <c r="D22" s="117" t="s">
        <v>3357</v>
      </c>
      <c r="E22" s="54" t="s">
        <v>646</v>
      </c>
      <c r="F22" s="79">
        <v>45107</v>
      </c>
      <c r="G22" s="117" t="s">
        <v>3357</v>
      </c>
      <c r="H22" s="72">
        <v>7.4100000000009985</v>
      </c>
      <c r="I22" s="70" t="s">
        <v>29</v>
      </c>
      <c r="J22" s="70" t="s">
        <v>135</v>
      </c>
      <c r="K22" s="71">
        <v>7.0600000000006158E-2</v>
      </c>
      <c r="L22" s="71">
        <v>7.0600000000006158E-2</v>
      </c>
      <c r="M22" s="72">
        <v>322246.817645</v>
      </c>
      <c r="N22" s="80">
        <v>80.819999999999993</v>
      </c>
      <c r="O22" s="72">
        <v>260.43987801399999</v>
      </c>
      <c r="P22" s="73">
        <f t="shared" si="0"/>
        <v>2.9215084881631399E-3</v>
      </c>
      <c r="Q22" s="73">
        <f>O22/'סכום נכסי הקרן'!$C$41</f>
        <v>2.8103410293989136E-4</v>
      </c>
    </row>
    <row r="23" spans="1:17">
      <c r="A23" s="69" t="s">
        <v>3246</v>
      </c>
      <c r="B23" s="70" t="s">
        <v>2875</v>
      </c>
      <c r="C23" s="54" t="s">
        <v>2880</v>
      </c>
      <c r="D23" s="117" t="s">
        <v>3357</v>
      </c>
      <c r="E23" s="54" t="s">
        <v>646</v>
      </c>
      <c r="F23" s="79">
        <v>45107</v>
      </c>
      <c r="G23" s="117" t="s">
        <v>3357</v>
      </c>
      <c r="H23" s="72">
        <v>11.189999999911613</v>
      </c>
      <c r="I23" s="70" t="s">
        <v>29</v>
      </c>
      <c r="J23" s="70" t="s">
        <v>135</v>
      </c>
      <c r="K23" s="71">
        <v>3.5399999999775368E-2</v>
      </c>
      <c r="L23" s="71">
        <v>3.5399999999775368E-2</v>
      </c>
      <c r="M23" s="72">
        <v>14511.37176</v>
      </c>
      <c r="N23" s="80">
        <v>141.12</v>
      </c>
      <c r="O23" s="72">
        <v>20.478444799000002</v>
      </c>
      <c r="P23" s="73">
        <f t="shared" si="0"/>
        <v>2.2971885396691342E-4</v>
      </c>
      <c r="Q23" s="73">
        <f>O23/'סכום נכסי הקרן'!$C$41</f>
        <v>2.2097773227269294E-5</v>
      </c>
    </row>
    <row r="24" spans="1:17">
      <c r="A24" s="69" t="s">
        <v>3246</v>
      </c>
      <c r="B24" s="70" t="s">
        <v>2875</v>
      </c>
      <c r="C24" s="54" t="s">
        <v>2881</v>
      </c>
      <c r="D24" s="117" t="s">
        <v>3357</v>
      </c>
      <c r="E24" s="54" t="s">
        <v>646</v>
      </c>
      <c r="F24" s="79">
        <v>45107</v>
      </c>
      <c r="G24" s="117" t="s">
        <v>3357</v>
      </c>
      <c r="H24" s="72">
        <v>10.420000000010148</v>
      </c>
      <c r="I24" s="70" t="s">
        <v>29</v>
      </c>
      <c r="J24" s="70" t="s">
        <v>135</v>
      </c>
      <c r="K24" s="71">
        <v>3.1800000000015614E-2</v>
      </c>
      <c r="L24" s="71">
        <v>3.1800000000015614E-2</v>
      </c>
      <c r="M24" s="72">
        <v>72226.416851000002</v>
      </c>
      <c r="N24" s="80">
        <v>141.91999999999999</v>
      </c>
      <c r="O24" s="72">
        <v>102.50373518799999</v>
      </c>
      <c r="P24" s="73">
        <f t="shared" si="0"/>
        <v>1.1498451569850255E-3</v>
      </c>
      <c r="Q24" s="73">
        <f>O24/'סכום נכסי הקרן'!$C$41</f>
        <v>1.1060919505191609E-4</v>
      </c>
    </row>
    <row r="25" spans="1:17">
      <c r="A25" s="69" t="s">
        <v>3246</v>
      </c>
      <c r="B25" s="70" t="s">
        <v>2875</v>
      </c>
      <c r="C25" s="54" t="s">
        <v>2882</v>
      </c>
      <c r="D25" s="117" t="s">
        <v>3357</v>
      </c>
      <c r="E25" s="54" t="s">
        <v>646</v>
      </c>
      <c r="F25" s="79">
        <v>45107</v>
      </c>
      <c r="G25" s="117" t="s">
        <v>3357</v>
      </c>
      <c r="H25" s="72">
        <v>10.510000000025864</v>
      </c>
      <c r="I25" s="70" t="s">
        <v>29</v>
      </c>
      <c r="J25" s="70" t="s">
        <v>135</v>
      </c>
      <c r="K25" s="71">
        <v>3.4300000000105371E-2</v>
      </c>
      <c r="L25" s="71">
        <v>3.4300000000105371E-2</v>
      </c>
      <c r="M25" s="72">
        <v>56364.283414999998</v>
      </c>
      <c r="N25" s="80">
        <v>129.63999999999999</v>
      </c>
      <c r="O25" s="72">
        <v>73.070649361000008</v>
      </c>
      <c r="P25" s="73">
        <f t="shared" si="0"/>
        <v>8.1967678671804084E-4</v>
      </c>
      <c r="Q25" s="73">
        <f>O25/'סכום נכסי הקרן'!$C$41</f>
        <v>7.8848694566275684E-5</v>
      </c>
    </row>
    <row r="26" spans="1:17">
      <c r="A26" s="69" t="s">
        <v>3246</v>
      </c>
      <c r="B26" s="70" t="s">
        <v>2875</v>
      </c>
      <c r="C26" s="54" t="s">
        <v>2883</v>
      </c>
      <c r="D26" s="117" t="s">
        <v>3357</v>
      </c>
      <c r="E26" s="54" t="s">
        <v>646</v>
      </c>
      <c r="F26" s="79">
        <v>45107</v>
      </c>
      <c r="G26" s="117" t="s">
        <v>3357</v>
      </c>
      <c r="H26" s="72">
        <v>10.01000000001973</v>
      </c>
      <c r="I26" s="70" t="s">
        <v>29</v>
      </c>
      <c r="J26" s="70" t="s">
        <v>135</v>
      </c>
      <c r="K26" s="71">
        <v>3.3900000000074829E-2</v>
      </c>
      <c r="L26" s="71">
        <v>3.3900000000074829E-2</v>
      </c>
      <c r="M26" s="72">
        <v>213145.68110600003</v>
      </c>
      <c r="N26" s="80">
        <v>103.45</v>
      </c>
      <c r="O26" s="72">
        <v>220.49917386499996</v>
      </c>
      <c r="P26" s="73">
        <f t="shared" si="0"/>
        <v>2.4734699347575672E-3</v>
      </c>
      <c r="Q26" s="73">
        <f>O26/'סכום נכסי הקרן'!$C$41</f>
        <v>2.3793509657075757E-4</v>
      </c>
    </row>
    <row r="27" spans="1:17">
      <c r="A27" s="69" t="s">
        <v>3245</v>
      </c>
      <c r="B27" s="70" t="s">
        <v>2875</v>
      </c>
      <c r="C27" s="54">
        <v>5211</v>
      </c>
      <c r="D27" s="117" t="s">
        <v>3357</v>
      </c>
      <c r="E27" s="54" t="s">
        <v>646</v>
      </c>
      <c r="F27" s="79">
        <v>42643</v>
      </c>
      <c r="G27" s="117" t="s">
        <v>3357</v>
      </c>
      <c r="H27" s="72">
        <v>4.4900000000006939</v>
      </c>
      <c r="I27" s="70" t="s">
        <v>29</v>
      </c>
      <c r="J27" s="70" t="s">
        <v>135</v>
      </c>
      <c r="K27" s="71">
        <v>4.9800000000013868E-2</v>
      </c>
      <c r="L27" s="71">
        <v>4.9800000000013868E-2</v>
      </c>
      <c r="M27" s="72">
        <v>618129.66486999998</v>
      </c>
      <c r="N27" s="80">
        <v>95.69</v>
      </c>
      <c r="O27" s="72">
        <v>591.48827629099992</v>
      </c>
      <c r="P27" s="73">
        <f t="shared" si="0"/>
        <v>6.6350746015180128E-3</v>
      </c>
      <c r="Q27" s="73">
        <f>O27/'סכום נכסי הקרן'!$C$41</f>
        <v>6.3826007904199732E-4</v>
      </c>
    </row>
    <row r="28" spans="1:17">
      <c r="A28" s="69" t="s">
        <v>3245</v>
      </c>
      <c r="B28" s="70" t="s">
        <v>2875</v>
      </c>
      <c r="C28" s="54">
        <v>6027</v>
      </c>
      <c r="D28" s="117" t="s">
        <v>3357</v>
      </c>
      <c r="E28" s="54" t="s">
        <v>646</v>
      </c>
      <c r="F28" s="79">
        <v>43100</v>
      </c>
      <c r="G28" s="117" t="s">
        <v>3357</v>
      </c>
      <c r="H28" s="72">
        <v>8.1599999999996236</v>
      </c>
      <c r="I28" s="70" t="s">
        <v>29</v>
      </c>
      <c r="J28" s="70" t="s">
        <v>135</v>
      </c>
      <c r="K28" s="71">
        <v>4.7699999999996807E-2</v>
      </c>
      <c r="L28" s="71">
        <v>4.7699999999996807E-2</v>
      </c>
      <c r="M28" s="72">
        <v>1357203.703062</v>
      </c>
      <c r="N28" s="80">
        <v>101.57</v>
      </c>
      <c r="O28" s="72">
        <v>1378.5118011719999</v>
      </c>
      <c r="P28" s="73">
        <f t="shared" si="0"/>
        <v>1.5463583990546049E-2</v>
      </c>
      <c r="Q28" s="73">
        <f>O28/'סכום נכסי הקרן'!$C$41</f>
        <v>1.487517312589133E-3</v>
      </c>
    </row>
    <row r="29" spans="1:17">
      <c r="A29" s="69" t="s">
        <v>3245</v>
      </c>
      <c r="B29" s="70" t="s">
        <v>2875</v>
      </c>
      <c r="C29" s="54">
        <v>5025</v>
      </c>
      <c r="D29" s="117" t="s">
        <v>3357</v>
      </c>
      <c r="E29" s="54" t="s">
        <v>646</v>
      </c>
      <c r="F29" s="79">
        <v>42551</v>
      </c>
      <c r="G29" s="117" t="s">
        <v>3357</v>
      </c>
      <c r="H29" s="72">
        <v>7.6300000000039754</v>
      </c>
      <c r="I29" s="70" t="s">
        <v>29</v>
      </c>
      <c r="J29" s="70" t="s">
        <v>135</v>
      </c>
      <c r="K29" s="71">
        <v>5.0800000000024471E-2</v>
      </c>
      <c r="L29" s="71">
        <v>5.0800000000024471E-2</v>
      </c>
      <c r="M29" s="72">
        <v>859852.52538599994</v>
      </c>
      <c r="N29" s="80">
        <v>98.9</v>
      </c>
      <c r="O29" s="72">
        <v>850.39414757399993</v>
      </c>
      <c r="P29" s="73">
        <f t="shared" si="0"/>
        <v>9.5393752268926636E-3</v>
      </c>
      <c r="Q29" s="73">
        <f>O29/'סכום נכסי הקרן'!$C$41</f>
        <v>9.1763887401277982E-4</v>
      </c>
    </row>
    <row r="30" spans="1:17">
      <c r="A30" s="69" t="s">
        <v>3245</v>
      </c>
      <c r="B30" s="70" t="s">
        <v>2875</v>
      </c>
      <c r="C30" s="54">
        <v>5024</v>
      </c>
      <c r="D30" s="117" t="s">
        <v>3357</v>
      </c>
      <c r="E30" s="54" t="s">
        <v>646</v>
      </c>
      <c r="F30" s="79">
        <v>42551</v>
      </c>
      <c r="G30" s="117" t="s">
        <v>3357</v>
      </c>
      <c r="H30" s="72">
        <v>5.3299999999959002</v>
      </c>
      <c r="I30" s="70" t="s">
        <v>29</v>
      </c>
      <c r="J30" s="70" t="s">
        <v>135</v>
      </c>
      <c r="K30" s="71">
        <v>5.1199999999949994E-2</v>
      </c>
      <c r="L30" s="71">
        <v>5.1199999999949994E-2</v>
      </c>
      <c r="M30" s="72">
        <v>562052.14451599994</v>
      </c>
      <c r="N30" s="80">
        <v>96.79</v>
      </c>
      <c r="O30" s="72">
        <v>544.01027063100003</v>
      </c>
      <c r="P30" s="73">
        <f t="shared" si="0"/>
        <v>6.1024856693065984E-3</v>
      </c>
      <c r="Q30" s="73">
        <f>O30/'סכום נכסי הקרן'!$C$41</f>
        <v>5.8702776073582801E-4</v>
      </c>
    </row>
    <row r="31" spans="1:17">
      <c r="A31" s="69" t="s">
        <v>3245</v>
      </c>
      <c r="B31" s="70" t="s">
        <v>2875</v>
      </c>
      <c r="C31" s="54">
        <v>6026</v>
      </c>
      <c r="D31" s="117" t="s">
        <v>3357</v>
      </c>
      <c r="E31" s="54" t="s">
        <v>646</v>
      </c>
      <c r="F31" s="79">
        <v>43100</v>
      </c>
      <c r="G31" s="117" t="s">
        <v>3357</v>
      </c>
      <c r="H31" s="72">
        <v>5.999999999999357</v>
      </c>
      <c r="I31" s="70" t="s">
        <v>29</v>
      </c>
      <c r="J31" s="70" t="s">
        <v>135</v>
      </c>
      <c r="K31" s="71">
        <v>4.9299999999991705E-2</v>
      </c>
      <c r="L31" s="71">
        <v>4.9299999999991705E-2</v>
      </c>
      <c r="M31" s="72">
        <v>1656610.4094489997</v>
      </c>
      <c r="N31" s="80">
        <v>93.88</v>
      </c>
      <c r="O31" s="72">
        <v>1555.2258523530002</v>
      </c>
      <c r="P31" s="73">
        <f t="shared" si="0"/>
        <v>1.7445890250400907E-2</v>
      </c>
      <c r="Q31" s="73">
        <f>O31/'סכום נכסי הקרן'!$C$41</f>
        <v>1.6782049877225734E-3</v>
      </c>
    </row>
    <row r="32" spans="1:17">
      <c r="A32" s="69" t="s">
        <v>3245</v>
      </c>
      <c r="B32" s="70" t="s">
        <v>2875</v>
      </c>
      <c r="C32" s="54">
        <v>5023</v>
      </c>
      <c r="D32" s="117" t="s">
        <v>3357</v>
      </c>
      <c r="E32" s="54" t="s">
        <v>646</v>
      </c>
      <c r="F32" s="79">
        <v>42551</v>
      </c>
      <c r="G32" s="117" t="s">
        <v>3357</v>
      </c>
      <c r="H32" s="72">
        <v>7.260000000009045</v>
      </c>
      <c r="I32" s="70" t="s">
        <v>29</v>
      </c>
      <c r="J32" s="70" t="s">
        <v>135</v>
      </c>
      <c r="K32" s="71">
        <v>5.6200000000075051E-2</v>
      </c>
      <c r="L32" s="71">
        <v>5.6200000000075051E-2</v>
      </c>
      <c r="M32" s="72">
        <v>271622.90349</v>
      </c>
      <c r="N32" s="80">
        <v>114.79</v>
      </c>
      <c r="O32" s="72">
        <v>311.79578944299999</v>
      </c>
      <c r="P32" s="73">
        <f t="shared" si="0"/>
        <v>3.4975981880251274E-3</v>
      </c>
      <c r="Q32" s="73">
        <f>O32/'סכום נכסי הקרן'!$C$41</f>
        <v>3.3645097154376045E-4</v>
      </c>
    </row>
    <row r="33" spans="1:17">
      <c r="A33" s="69" t="s">
        <v>3245</v>
      </c>
      <c r="B33" s="70" t="s">
        <v>2875</v>
      </c>
      <c r="C33" s="54">
        <v>5210</v>
      </c>
      <c r="D33" s="117" t="s">
        <v>3357</v>
      </c>
      <c r="E33" s="54" t="s">
        <v>646</v>
      </c>
      <c r="F33" s="79">
        <v>42643</v>
      </c>
      <c r="G33" s="117" t="s">
        <v>3357</v>
      </c>
      <c r="H33" s="72">
        <v>6.8399999999885086</v>
      </c>
      <c r="I33" s="70" t="s">
        <v>29</v>
      </c>
      <c r="J33" s="70" t="s">
        <v>135</v>
      </c>
      <c r="K33" s="71">
        <v>4.4999999999897407E-2</v>
      </c>
      <c r="L33" s="71">
        <v>4.4999999999897407E-2</v>
      </c>
      <c r="M33" s="72">
        <v>203493.32074500003</v>
      </c>
      <c r="N33" s="80">
        <v>119.75</v>
      </c>
      <c r="O33" s="72">
        <v>243.68314829500002</v>
      </c>
      <c r="P33" s="73">
        <f t="shared" si="0"/>
        <v>2.7335383183058099E-3</v>
      </c>
      <c r="Q33" s="73">
        <f>O33/'סכום נכסי הקרן'!$C$41</f>
        <v>2.6295233857762953E-4</v>
      </c>
    </row>
    <row r="34" spans="1:17">
      <c r="A34" s="69" t="s">
        <v>3245</v>
      </c>
      <c r="B34" s="70" t="s">
        <v>2875</v>
      </c>
      <c r="C34" s="54">
        <v>6025</v>
      </c>
      <c r="D34" s="117" t="s">
        <v>3357</v>
      </c>
      <c r="E34" s="54" t="s">
        <v>646</v>
      </c>
      <c r="F34" s="79">
        <v>43100</v>
      </c>
      <c r="G34" s="117" t="s">
        <v>3357</v>
      </c>
      <c r="H34" s="72">
        <v>7.7099999999982813</v>
      </c>
      <c r="I34" s="70" t="s">
        <v>29</v>
      </c>
      <c r="J34" s="70" t="s">
        <v>135</v>
      </c>
      <c r="K34" s="71">
        <v>5.0499999999977722E-2</v>
      </c>
      <c r="L34" s="71">
        <v>5.0499999999977722E-2</v>
      </c>
      <c r="M34" s="72">
        <v>260526.62809799999</v>
      </c>
      <c r="N34" s="80">
        <v>120.63</v>
      </c>
      <c r="O34" s="72">
        <v>314.27323347399999</v>
      </c>
      <c r="P34" s="73">
        <f t="shared" si="0"/>
        <v>3.525389146232866E-3</v>
      </c>
      <c r="Q34" s="73">
        <f>O34/'סכום נכסי הקרן'!$C$41</f>
        <v>3.3912431890571266E-4</v>
      </c>
    </row>
    <row r="35" spans="1:17">
      <c r="A35" s="69" t="s">
        <v>3245</v>
      </c>
      <c r="B35" s="70" t="s">
        <v>2875</v>
      </c>
      <c r="C35" s="54">
        <v>5022</v>
      </c>
      <c r="D35" s="117" t="s">
        <v>3357</v>
      </c>
      <c r="E35" s="54" t="s">
        <v>646</v>
      </c>
      <c r="F35" s="79">
        <v>42551</v>
      </c>
      <c r="G35" s="117" t="s">
        <v>3357</v>
      </c>
      <c r="H35" s="72">
        <v>6.810000000002951</v>
      </c>
      <c r="I35" s="70" t="s">
        <v>29</v>
      </c>
      <c r="J35" s="70" t="s">
        <v>135</v>
      </c>
      <c r="K35" s="71">
        <v>2.5799999999999036E-2</v>
      </c>
      <c r="L35" s="71">
        <v>2.5799999999999036E-2</v>
      </c>
      <c r="M35" s="72">
        <v>181108.63177000001</v>
      </c>
      <c r="N35" s="80">
        <v>114.1</v>
      </c>
      <c r="O35" s="72">
        <v>206.644893819</v>
      </c>
      <c r="P35" s="73">
        <f t="shared" si="0"/>
        <v>2.3180582633175956E-3</v>
      </c>
      <c r="Q35" s="73">
        <f>O35/'סכום נכסי הקרן'!$C$41</f>
        <v>2.2298529243824165E-4</v>
      </c>
    </row>
    <row r="36" spans="1:17">
      <c r="A36" s="69" t="s">
        <v>3245</v>
      </c>
      <c r="B36" s="70" t="s">
        <v>2875</v>
      </c>
      <c r="C36" s="54">
        <v>6024</v>
      </c>
      <c r="D36" s="117" t="s">
        <v>3357</v>
      </c>
      <c r="E36" s="54" t="s">
        <v>646</v>
      </c>
      <c r="F36" s="79">
        <v>43100</v>
      </c>
      <c r="G36" s="117" t="s">
        <v>3357</v>
      </c>
      <c r="H36" s="72">
        <v>7.0900000000111403</v>
      </c>
      <c r="I36" s="70" t="s">
        <v>29</v>
      </c>
      <c r="J36" s="70" t="s">
        <v>135</v>
      </c>
      <c r="K36" s="71">
        <v>2.3500000000020633E-2</v>
      </c>
      <c r="L36" s="71">
        <v>2.3500000000020633E-2</v>
      </c>
      <c r="M36" s="72">
        <v>188104.84283000001</v>
      </c>
      <c r="N36" s="80">
        <v>114.58605888355372</v>
      </c>
      <c r="O36" s="72">
        <v>215.54192596800002</v>
      </c>
      <c r="P36" s="73">
        <f t="shared" si="0"/>
        <v>2.4178615466740969E-3</v>
      </c>
      <c r="Q36" s="73">
        <f>O36/'סכום נכסי הקרן'!$C$41</f>
        <v>2.3258585540843007E-4</v>
      </c>
    </row>
    <row r="37" spans="1:17">
      <c r="A37" s="69" t="s">
        <v>3245</v>
      </c>
      <c r="B37" s="70" t="s">
        <v>2875</v>
      </c>
      <c r="C37" s="54">
        <v>5209</v>
      </c>
      <c r="D37" s="117" t="s">
        <v>3357</v>
      </c>
      <c r="E37" s="54" t="s">
        <v>646</v>
      </c>
      <c r="F37" s="79">
        <v>42643</v>
      </c>
      <c r="G37" s="117" t="s">
        <v>3357</v>
      </c>
      <c r="H37" s="72">
        <v>5.8800000000074091</v>
      </c>
      <c r="I37" s="70" t="s">
        <v>29</v>
      </c>
      <c r="J37" s="70" t="s">
        <v>135</v>
      </c>
      <c r="K37" s="71">
        <v>2.3500000000044707E-2</v>
      </c>
      <c r="L37" s="71">
        <v>2.3500000000044707E-2</v>
      </c>
      <c r="M37" s="72">
        <v>136241.37167299999</v>
      </c>
      <c r="N37" s="80">
        <v>114.91</v>
      </c>
      <c r="O37" s="72">
        <v>156.55500591800001</v>
      </c>
      <c r="P37" s="73">
        <f t="shared" si="0"/>
        <v>1.7561702998082393E-3</v>
      </c>
      <c r="Q37" s="73">
        <f>O37/'סכום נכסי הקרן'!$C$41</f>
        <v>1.6893455788882466E-4</v>
      </c>
    </row>
    <row r="38" spans="1:17">
      <c r="A38" s="69" t="s">
        <v>3246</v>
      </c>
      <c r="B38" s="70" t="s">
        <v>2875</v>
      </c>
      <c r="C38" s="54">
        <v>9902</v>
      </c>
      <c r="D38" s="117" t="s">
        <v>3357</v>
      </c>
      <c r="E38" s="54" t="s">
        <v>646</v>
      </c>
      <c r="F38" s="79">
        <v>45286</v>
      </c>
      <c r="G38" s="117" t="s">
        <v>3357</v>
      </c>
      <c r="H38" s="72" t="s">
        <v>3118</v>
      </c>
      <c r="I38" s="70" t="s">
        <v>29</v>
      </c>
      <c r="J38" s="70" t="s">
        <v>135</v>
      </c>
      <c r="K38" s="95">
        <v>4.4699999999999997E-2</v>
      </c>
      <c r="L38" s="95">
        <v>4.4699999999999997E-2</v>
      </c>
      <c r="M38" s="72">
        <v>78146.864178000003</v>
      </c>
      <c r="N38" s="80">
        <v>104.551463</v>
      </c>
      <c r="O38" s="72">
        <v>81.703689826999991</v>
      </c>
      <c r="P38" s="73">
        <f t="shared" si="0"/>
        <v>9.1651871888450819E-4</v>
      </c>
      <c r="Q38" s="73">
        <f>O38/'סכום נכסי הקרן'!$C$41</f>
        <v>8.8164390770355722E-5</v>
      </c>
    </row>
    <row r="39" spans="1:17">
      <c r="A39" s="69" t="s">
        <v>3246</v>
      </c>
      <c r="B39" s="70" t="s">
        <v>2875</v>
      </c>
      <c r="C39" s="54">
        <v>9903</v>
      </c>
      <c r="D39" s="117" t="s">
        <v>3357</v>
      </c>
      <c r="E39" s="54" t="s">
        <v>646</v>
      </c>
      <c r="F39" s="79">
        <v>45286</v>
      </c>
      <c r="G39" s="117" t="s">
        <v>3357</v>
      </c>
      <c r="H39" s="72" t="s">
        <v>3119</v>
      </c>
      <c r="I39" s="70" t="s">
        <v>29</v>
      </c>
      <c r="J39" s="70" t="s">
        <v>135</v>
      </c>
      <c r="K39" s="95">
        <v>7.9500000000000001E-2</v>
      </c>
      <c r="L39" s="95">
        <v>7.9500000000000001E-2</v>
      </c>
      <c r="M39" s="72">
        <v>786281.31099700008</v>
      </c>
      <c r="N39" s="80">
        <v>103.45296500000001</v>
      </c>
      <c r="O39" s="72">
        <v>813.43132943399996</v>
      </c>
      <c r="P39" s="73">
        <f t="shared" si="0"/>
        <v>9.1247413860004647E-3</v>
      </c>
      <c r="Q39" s="73">
        <f>O39/'סכום נכסי הקרן'!$C$41</f>
        <v>8.7775322932073753E-4</v>
      </c>
    </row>
    <row r="40" spans="1:17">
      <c r="A40" s="69" t="s">
        <v>3246</v>
      </c>
      <c r="B40" s="70" t="s">
        <v>2875</v>
      </c>
      <c r="C40" s="54">
        <v>9901</v>
      </c>
      <c r="D40" s="117" t="s">
        <v>3357</v>
      </c>
      <c r="E40" s="54" t="s">
        <v>646</v>
      </c>
      <c r="F40" s="79">
        <v>45286</v>
      </c>
      <c r="G40" s="117" t="s">
        <v>3357</v>
      </c>
      <c r="H40" s="72" t="s">
        <v>3120</v>
      </c>
      <c r="I40" s="70" t="s">
        <v>29</v>
      </c>
      <c r="J40" s="70" t="s">
        <v>135</v>
      </c>
      <c r="K40" s="95">
        <v>7.6600000000000001E-2</v>
      </c>
      <c r="L40" s="95">
        <v>7.6600000000000001E-2</v>
      </c>
      <c r="M40" s="72">
        <v>157675.84341900001</v>
      </c>
      <c r="N40" s="80">
        <v>104.248654</v>
      </c>
      <c r="O40" s="72">
        <v>164.37494448199999</v>
      </c>
      <c r="P40" s="73">
        <f t="shared" si="0"/>
        <v>1.8438911859715024E-3</v>
      </c>
      <c r="Q40" s="73">
        <f>O40/'סכום נכסי הקרן'!$C$41</f>
        <v>1.7737285634041841E-4</v>
      </c>
    </row>
    <row r="41" spans="1:17">
      <c r="A41" s="69" t="s">
        <v>3246</v>
      </c>
      <c r="B41" s="70" t="s">
        <v>2875</v>
      </c>
      <c r="C41" s="54">
        <v>9900</v>
      </c>
      <c r="D41" s="117" t="s">
        <v>3357</v>
      </c>
      <c r="E41" s="54" t="s">
        <v>646</v>
      </c>
      <c r="F41" s="79">
        <v>45286</v>
      </c>
      <c r="G41" s="117" t="s">
        <v>3357</v>
      </c>
      <c r="H41" s="72" t="s">
        <v>3121</v>
      </c>
      <c r="I41" s="70" t="s">
        <v>29</v>
      </c>
      <c r="J41" s="70" t="s">
        <v>135</v>
      </c>
      <c r="K41" s="95">
        <v>7.1099999999999997E-2</v>
      </c>
      <c r="L41" s="95">
        <v>7.1099999999999997E-2</v>
      </c>
      <c r="M41" s="72">
        <v>289453.71678700001</v>
      </c>
      <c r="N41" s="80">
        <v>85.123093999999995</v>
      </c>
      <c r="O41" s="72">
        <v>246.39195939800001</v>
      </c>
      <c r="P41" s="73">
        <f t="shared" si="0"/>
        <v>2.7639246581036636E-3</v>
      </c>
      <c r="Q41" s="73">
        <f>O41/'סכום נכסי הקרן'!$C$41</f>
        <v>2.6587534831089429E-4</v>
      </c>
    </row>
    <row r="42" spans="1:17">
      <c r="A42" s="69" t="s">
        <v>3246</v>
      </c>
      <c r="B42" s="70" t="s">
        <v>2875</v>
      </c>
      <c r="C42" s="54">
        <v>9897</v>
      </c>
      <c r="D42" s="117" t="s">
        <v>3357</v>
      </c>
      <c r="E42" s="54" t="s">
        <v>646</v>
      </c>
      <c r="F42" s="79">
        <v>45286</v>
      </c>
      <c r="G42" s="117" t="s">
        <v>3357</v>
      </c>
      <c r="H42" s="72" t="s">
        <v>3122</v>
      </c>
      <c r="I42" s="70" t="s">
        <v>29</v>
      </c>
      <c r="J42" s="70" t="s">
        <v>135</v>
      </c>
      <c r="K42" s="71">
        <v>4.6600000000000003E-2</v>
      </c>
      <c r="L42" s="71">
        <v>4.6600000000000003E-2</v>
      </c>
      <c r="M42" s="72">
        <v>148970.252836</v>
      </c>
      <c r="N42" s="80">
        <v>139.14890399999999</v>
      </c>
      <c r="O42" s="72">
        <v>207.290456543</v>
      </c>
      <c r="P42" s="73">
        <f t="shared" si="0"/>
        <v>2.3252999230518484E-3</v>
      </c>
      <c r="Q42" s="73">
        <f>O42/'סכום נכסי הקרן'!$C$41</f>
        <v>2.2368190288981398E-4</v>
      </c>
    </row>
    <row r="43" spans="1:17">
      <c r="A43" s="69" t="s">
        <v>3246</v>
      </c>
      <c r="B43" s="70" t="s">
        <v>2875</v>
      </c>
      <c r="C43" s="54">
        <v>9896</v>
      </c>
      <c r="D43" s="117" t="s">
        <v>3357</v>
      </c>
      <c r="E43" s="54" t="s">
        <v>646</v>
      </c>
      <c r="F43" s="79">
        <v>45286</v>
      </c>
      <c r="G43" s="117" t="s">
        <v>3357</v>
      </c>
      <c r="H43" s="72" t="s">
        <v>3123</v>
      </c>
      <c r="I43" s="70" t="s">
        <v>29</v>
      </c>
      <c r="J43" s="70" t="s">
        <v>135</v>
      </c>
      <c r="K43" s="71">
        <v>4.4600000000000001E-2</v>
      </c>
      <c r="L43" s="71">
        <v>4.4600000000000001E-2</v>
      </c>
      <c r="M43" s="72">
        <v>228710.55500100003</v>
      </c>
      <c r="N43" s="80">
        <v>105.39944300000001</v>
      </c>
      <c r="O43" s="72">
        <v>241.05968056999998</v>
      </c>
      <c r="P43" s="73">
        <f t="shared" si="0"/>
        <v>2.7041093257665115E-3</v>
      </c>
      <c r="Q43" s="73">
        <f>O43/'סכום נכסי הקרן'!$C$41</f>
        <v>2.6012142073083373E-4</v>
      </c>
    </row>
    <row r="44" spans="1:17">
      <c r="A44" s="69" t="s">
        <v>3246</v>
      </c>
      <c r="B44" s="70" t="s">
        <v>2875</v>
      </c>
      <c r="C44" s="54">
        <v>9898</v>
      </c>
      <c r="D44" s="117" t="s">
        <v>3357</v>
      </c>
      <c r="E44" s="54" t="s">
        <v>646</v>
      </c>
      <c r="F44" s="79">
        <v>45286</v>
      </c>
      <c r="G44" s="117" t="s">
        <v>3357</v>
      </c>
      <c r="H44" s="72" t="s">
        <v>3124</v>
      </c>
      <c r="I44" s="70" t="s">
        <v>29</v>
      </c>
      <c r="J44" s="70" t="s">
        <v>135</v>
      </c>
      <c r="K44" s="71">
        <v>2.5899999999999999E-2</v>
      </c>
      <c r="L44" s="71">
        <v>2.5899999999999999E-2</v>
      </c>
      <c r="M44" s="72">
        <v>41945.585609999995</v>
      </c>
      <c r="N44" s="80">
        <v>130.05219399999999</v>
      </c>
      <c r="O44" s="72">
        <v>54.551146508999999</v>
      </c>
      <c r="P44" s="73">
        <f t="shared" si="0"/>
        <v>6.1193254573904958E-4</v>
      </c>
      <c r="Q44" s="73">
        <f>O44/'סכום נכסי הקרן'!$C$41</f>
        <v>5.8864766180988979E-5</v>
      </c>
    </row>
    <row r="45" spans="1:17">
      <c r="A45" s="69" t="s">
        <v>3246</v>
      </c>
      <c r="B45" s="70" t="s">
        <v>2875</v>
      </c>
      <c r="C45" s="54">
        <v>9899</v>
      </c>
      <c r="D45" s="117" t="s">
        <v>3357</v>
      </c>
      <c r="E45" s="54" t="s">
        <v>646</v>
      </c>
      <c r="F45" s="79">
        <v>45286</v>
      </c>
      <c r="G45" s="117" t="s">
        <v>3357</v>
      </c>
      <c r="H45" s="72" t="s">
        <v>3125</v>
      </c>
      <c r="I45" s="70" t="s">
        <v>29</v>
      </c>
      <c r="J45" s="70" t="s">
        <v>135</v>
      </c>
      <c r="K45" s="71">
        <v>2.9899999999999999E-2</v>
      </c>
      <c r="L45" s="71">
        <v>2.9899999999999999E-2</v>
      </c>
      <c r="M45" s="72">
        <v>48825.128759000007</v>
      </c>
      <c r="N45" s="80">
        <v>125.826601</v>
      </c>
      <c r="O45" s="72">
        <v>61.435002040000001</v>
      </c>
      <c r="P45" s="73">
        <f t="shared" si="0"/>
        <v>6.8915283365526565E-4</v>
      </c>
      <c r="Q45" s="73">
        <f>O45/'סכום נכסי הקרן'!$C$41</f>
        <v>6.6292961043752657E-5</v>
      </c>
    </row>
    <row r="46" spans="1:17">
      <c r="A46" s="118" t="s">
        <v>3357</v>
      </c>
      <c r="B46" s="117" t="s">
        <v>3357</v>
      </c>
      <c r="C46" s="117" t="s">
        <v>3357</v>
      </c>
      <c r="D46" s="117" t="s">
        <v>3357</v>
      </c>
      <c r="E46" s="117" t="s">
        <v>3357</v>
      </c>
      <c r="F46" s="117" t="s">
        <v>3357</v>
      </c>
      <c r="G46" s="117" t="s">
        <v>3357</v>
      </c>
      <c r="H46" s="117" t="s">
        <v>3357</v>
      </c>
      <c r="I46" s="117" t="s">
        <v>3357</v>
      </c>
      <c r="J46" s="117" t="s">
        <v>3357</v>
      </c>
      <c r="K46" s="117" t="s">
        <v>3357</v>
      </c>
      <c r="L46" s="117" t="s">
        <v>3357</v>
      </c>
      <c r="M46" s="117" t="s">
        <v>3357</v>
      </c>
      <c r="N46" s="117" t="s">
        <v>3357</v>
      </c>
      <c r="O46" s="117" t="s">
        <v>3357</v>
      </c>
      <c r="P46" s="117" t="s">
        <v>3357</v>
      </c>
      <c r="Q46" s="117" t="s">
        <v>3357</v>
      </c>
    </row>
    <row r="47" spans="1:17">
      <c r="A47" s="68" t="s">
        <v>39</v>
      </c>
      <c r="B47" s="116" t="s">
        <v>3357</v>
      </c>
      <c r="C47" s="116" t="s">
        <v>3357</v>
      </c>
      <c r="D47" s="116" t="s">
        <v>3357</v>
      </c>
      <c r="E47" s="116" t="s">
        <v>3357</v>
      </c>
      <c r="F47" s="116" t="s">
        <v>3357</v>
      </c>
      <c r="G47" s="116" t="s">
        <v>3357</v>
      </c>
      <c r="H47" s="66">
        <v>4.4868754178019827</v>
      </c>
      <c r="I47" s="116" t="s">
        <v>3357</v>
      </c>
      <c r="J47" s="116" t="s">
        <v>3357</v>
      </c>
      <c r="K47" s="116" t="s">
        <v>3357</v>
      </c>
      <c r="L47" s="65">
        <v>5.5207390574025961E-2</v>
      </c>
      <c r="M47" s="116" t="s">
        <v>3357</v>
      </c>
      <c r="N47" s="116" t="s">
        <v>3357</v>
      </c>
      <c r="O47" s="66">
        <f>SUM(O48:O278)</f>
        <v>45031.357880957999</v>
      </c>
      <c r="P47" s="67">
        <f t="shared" si="0"/>
        <v>0.5051434338164561</v>
      </c>
      <c r="Q47" s="67">
        <f>O47/'סכום נכסי הקרן'!$C$41</f>
        <v>4.8592202402889889E-2</v>
      </c>
    </row>
    <row r="48" spans="1:17">
      <c r="A48" s="69" t="s">
        <v>3247</v>
      </c>
      <c r="B48" s="70" t="s">
        <v>2884</v>
      </c>
      <c r="C48" s="54" t="s">
        <v>2885</v>
      </c>
      <c r="D48" s="117" t="s">
        <v>3357</v>
      </c>
      <c r="E48" s="54" t="s">
        <v>340</v>
      </c>
      <c r="F48" s="79">
        <v>42368</v>
      </c>
      <c r="G48" s="54" t="s">
        <v>312</v>
      </c>
      <c r="H48" s="72">
        <v>6.8199999999538896</v>
      </c>
      <c r="I48" s="70" t="s">
        <v>131</v>
      </c>
      <c r="J48" s="70" t="s">
        <v>135</v>
      </c>
      <c r="K48" s="71">
        <v>3.1699999999999999E-2</v>
      </c>
      <c r="L48" s="71">
        <v>2.3899999999861671E-2</v>
      </c>
      <c r="M48" s="72">
        <v>45691.530821</v>
      </c>
      <c r="N48" s="80">
        <v>118.66</v>
      </c>
      <c r="O48" s="72">
        <v>54.217574924999994</v>
      </c>
      <c r="P48" s="73">
        <f t="shared" si="0"/>
        <v>6.0819067555581419E-4</v>
      </c>
      <c r="Q48" s="73">
        <f>O48/'סכום נכסי הקרן'!$C$41</f>
        <v>5.8504817498818884E-5</v>
      </c>
    </row>
    <row r="49" spans="1:17">
      <c r="A49" s="69" t="s">
        <v>3247</v>
      </c>
      <c r="B49" s="70" t="s">
        <v>2884</v>
      </c>
      <c r="C49" s="54" t="s">
        <v>2886</v>
      </c>
      <c r="D49" s="117" t="s">
        <v>3357</v>
      </c>
      <c r="E49" s="54" t="s">
        <v>340</v>
      </c>
      <c r="F49" s="79">
        <v>42388</v>
      </c>
      <c r="G49" s="54" t="s">
        <v>312</v>
      </c>
      <c r="H49" s="72">
        <v>6.8200000000331524</v>
      </c>
      <c r="I49" s="70" t="s">
        <v>131</v>
      </c>
      <c r="J49" s="70" t="s">
        <v>135</v>
      </c>
      <c r="K49" s="71">
        <v>3.1899999999999998E-2</v>
      </c>
      <c r="L49" s="71">
        <v>2.4100000000099982E-2</v>
      </c>
      <c r="M49" s="72">
        <v>63968.143667999997</v>
      </c>
      <c r="N49" s="80">
        <v>118.83</v>
      </c>
      <c r="O49" s="72">
        <v>76.013345063999992</v>
      </c>
      <c r="P49" s="73">
        <f t="shared" si="0"/>
        <v>8.5268674870985807E-4</v>
      </c>
      <c r="Q49" s="73">
        <f>O49/'סכום נכסי הקרן'!$C$41</f>
        <v>8.2024083271814926E-5</v>
      </c>
    </row>
    <row r="50" spans="1:17">
      <c r="A50" s="69" t="s">
        <v>3247</v>
      </c>
      <c r="B50" s="70" t="s">
        <v>2884</v>
      </c>
      <c r="C50" s="54" t="s">
        <v>2887</v>
      </c>
      <c r="D50" s="117" t="s">
        <v>3357</v>
      </c>
      <c r="E50" s="54" t="s">
        <v>340</v>
      </c>
      <c r="F50" s="79">
        <v>42509</v>
      </c>
      <c r="G50" s="54" t="s">
        <v>312</v>
      </c>
      <c r="H50" s="72">
        <v>6.8799999999901758</v>
      </c>
      <c r="I50" s="70" t="s">
        <v>131</v>
      </c>
      <c r="J50" s="70" t="s">
        <v>135</v>
      </c>
      <c r="K50" s="71">
        <v>2.7400000000000001E-2</v>
      </c>
      <c r="L50" s="71">
        <v>2.5899999999903126E-2</v>
      </c>
      <c r="M50" s="72">
        <v>63968.143667999997</v>
      </c>
      <c r="N50" s="80">
        <v>114.57</v>
      </c>
      <c r="O50" s="72">
        <v>73.288301769</v>
      </c>
      <c r="P50" s="73">
        <f t="shared" si="0"/>
        <v>8.22118322792662E-4</v>
      </c>
      <c r="Q50" s="73">
        <f>O50/'סכום נכסי הקרן'!$C$41</f>
        <v>7.9083557789609316E-5</v>
      </c>
    </row>
    <row r="51" spans="1:17">
      <c r="A51" s="69" t="s">
        <v>3247</v>
      </c>
      <c r="B51" s="70" t="s">
        <v>2884</v>
      </c>
      <c r="C51" s="54" t="s">
        <v>2888</v>
      </c>
      <c r="D51" s="117" t="s">
        <v>3357</v>
      </c>
      <c r="E51" s="54" t="s">
        <v>340</v>
      </c>
      <c r="F51" s="79">
        <v>42723</v>
      </c>
      <c r="G51" s="54" t="s">
        <v>312</v>
      </c>
      <c r="H51" s="72">
        <v>6.7899999999603926</v>
      </c>
      <c r="I51" s="70" t="s">
        <v>131</v>
      </c>
      <c r="J51" s="70" t="s">
        <v>135</v>
      </c>
      <c r="K51" s="71">
        <v>3.15E-2</v>
      </c>
      <c r="L51" s="71">
        <v>2.7499999999528485E-2</v>
      </c>
      <c r="M51" s="72">
        <v>9138.3060580000001</v>
      </c>
      <c r="N51" s="80">
        <v>116.04</v>
      </c>
      <c r="O51" s="72">
        <v>10.604090798</v>
      </c>
      <c r="P51" s="73">
        <f t="shared" si="0"/>
        <v>1.1895237208621451E-4</v>
      </c>
      <c r="Q51" s="73">
        <f>O51/'סכום נכסי הקרן'!$C$41</f>
        <v>1.1442606898890079E-5</v>
      </c>
    </row>
    <row r="52" spans="1:17">
      <c r="A52" s="69" t="s">
        <v>3247</v>
      </c>
      <c r="B52" s="70" t="s">
        <v>2884</v>
      </c>
      <c r="C52" s="54" t="s">
        <v>2889</v>
      </c>
      <c r="D52" s="117" t="s">
        <v>3357</v>
      </c>
      <c r="E52" s="54" t="s">
        <v>340</v>
      </c>
      <c r="F52" s="79">
        <v>42918</v>
      </c>
      <c r="G52" s="54" t="s">
        <v>312</v>
      </c>
      <c r="H52" s="72">
        <v>6.7600000000200122</v>
      </c>
      <c r="I52" s="70" t="s">
        <v>131</v>
      </c>
      <c r="J52" s="70" t="s">
        <v>135</v>
      </c>
      <c r="K52" s="71">
        <v>3.1899999999999998E-2</v>
      </c>
      <c r="L52" s="71">
        <v>2.9900000000040408E-2</v>
      </c>
      <c r="M52" s="72">
        <v>45691.530821</v>
      </c>
      <c r="N52" s="80">
        <v>113.75</v>
      </c>
      <c r="O52" s="72">
        <v>51.974116020999993</v>
      </c>
      <c r="P52" s="73">
        <f t="shared" si="0"/>
        <v>5.8302446721298566E-4</v>
      </c>
      <c r="Q52" s="73">
        <f>O52/'סכום נכסי הקרן'!$C$41</f>
        <v>5.6083957585291123E-5</v>
      </c>
    </row>
    <row r="53" spans="1:17">
      <c r="A53" s="69" t="s">
        <v>3247</v>
      </c>
      <c r="B53" s="70" t="s">
        <v>2884</v>
      </c>
      <c r="C53" s="54" t="s">
        <v>2890</v>
      </c>
      <c r="D53" s="117" t="s">
        <v>3357</v>
      </c>
      <c r="E53" s="54" t="s">
        <v>340</v>
      </c>
      <c r="F53" s="79">
        <v>43915</v>
      </c>
      <c r="G53" s="54" t="s">
        <v>312</v>
      </c>
      <c r="H53" s="72">
        <v>6.7900000000209815</v>
      </c>
      <c r="I53" s="70" t="s">
        <v>131</v>
      </c>
      <c r="J53" s="70" t="s">
        <v>135</v>
      </c>
      <c r="K53" s="71">
        <v>2.6600000000000002E-2</v>
      </c>
      <c r="L53" s="71">
        <v>3.5600000000166263E-2</v>
      </c>
      <c r="M53" s="72">
        <v>96192.696970999998</v>
      </c>
      <c r="N53" s="80">
        <v>105.04</v>
      </c>
      <c r="O53" s="72">
        <v>101.04081717199999</v>
      </c>
      <c r="P53" s="73">
        <f t="shared" si="0"/>
        <v>1.1334347384507292E-3</v>
      </c>
      <c r="Q53" s="73">
        <f>O53/'סכום נכסי הקרן'!$C$41</f>
        <v>1.0903059712199743E-4</v>
      </c>
    </row>
    <row r="54" spans="1:17">
      <c r="A54" s="69" t="s">
        <v>3247</v>
      </c>
      <c r="B54" s="70" t="s">
        <v>2884</v>
      </c>
      <c r="C54" s="54" t="s">
        <v>2891</v>
      </c>
      <c r="D54" s="117" t="s">
        <v>3357</v>
      </c>
      <c r="E54" s="54" t="s">
        <v>340</v>
      </c>
      <c r="F54" s="79">
        <v>44168</v>
      </c>
      <c r="G54" s="54" t="s">
        <v>312</v>
      </c>
      <c r="H54" s="72">
        <v>6.9099999999993695</v>
      </c>
      <c r="I54" s="70" t="s">
        <v>131</v>
      </c>
      <c r="J54" s="70" t="s">
        <v>135</v>
      </c>
      <c r="K54" s="71">
        <v>1.89E-2</v>
      </c>
      <c r="L54" s="71">
        <v>3.8099999999951673E-2</v>
      </c>
      <c r="M54" s="72">
        <v>97423.307014999999</v>
      </c>
      <c r="N54" s="80">
        <v>97.7</v>
      </c>
      <c r="O54" s="72">
        <v>95.182563365999997</v>
      </c>
      <c r="P54" s="73">
        <f t="shared" si="0"/>
        <v>1.0677192330121844E-3</v>
      </c>
      <c r="Q54" s="73">
        <f>O54/'סכום נכסי הקרן'!$C$41</f>
        <v>1.0270910321055076E-4</v>
      </c>
    </row>
    <row r="55" spans="1:17">
      <c r="A55" s="69" t="s">
        <v>3247</v>
      </c>
      <c r="B55" s="70" t="s">
        <v>2884</v>
      </c>
      <c r="C55" s="54" t="s">
        <v>2892</v>
      </c>
      <c r="D55" s="117" t="s">
        <v>3357</v>
      </c>
      <c r="E55" s="54" t="s">
        <v>340</v>
      </c>
      <c r="F55" s="79">
        <v>44277</v>
      </c>
      <c r="G55" s="54" t="s">
        <v>312</v>
      </c>
      <c r="H55" s="72">
        <v>6.8200000000136818</v>
      </c>
      <c r="I55" s="70" t="s">
        <v>131</v>
      </c>
      <c r="J55" s="70" t="s">
        <v>135</v>
      </c>
      <c r="K55" s="71">
        <v>1.9E-2</v>
      </c>
      <c r="L55" s="71">
        <v>4.6200000000078602E-2</v>
      </c>
      <c r="M55" s="72">
        <v>148148.70937999999</v>
      </c>
      <c r="N55" s="80">
        <v>92.75</v>
      </c>
      <c r="O55" s="72">
        <v>137.40792216599999</v>
      </c>
      <c r="P55" s="73">
        <f t="shared" si="0"/>
        <v>1.5413861118735806E-3</v>
      </c>
      <c r="Q55" s="73">
        <f>O55/'סכום נכסי הקרן'!$C$41</f>
        <v>1.4827342278466433E-4</v>
      </c>
    </row>
    <row r="56" spans="1:17">
      <c r="A56" s="69" t="s">
        <v>3248</v>
      </c>
      <c r="B56" s="70" t="s">
        <v>2875</v>
      </c>
      <c r="C56" s="54">
        <v>4069</v>
      </c>
      <c r="D56" s="117" t="s">
        <v>3357</v>
      </c>
      <c r="E56" s="54" t="s">
        <v>346</v>
      </c>
      <c r="F56" s="79">
        <v>42052</v>
      </c>
      <c r="G56" s="54" t="s">
        <v>133</v>
      </c>
      <c r="H56" s="72">
        <v>4.0100000000097555</v>
      </c>
      <c r="I56" s="70" t="s">
        <v>653</v>
      </c>
      <c r="J56" s="70" t="s">
        <v>135</v>
      </c>
      <c r="K56" s="71">
        <v>2.9779E-2</v>
      </c>
      <c r="L56" s="71">
        <v>2.0300000000040907E-2</v>
      </c>
      <c r="M56" s="72">
        <v>135127.05006400001</v>
      </c>
      <c r="N56" s="80">
        <v>117.59</v>
      </c>
      <c r="O56" s="72">
        <v>158.89590014499998</v>
      </c>
      <c r="P56" s="73">
        <f t="shared" si="0"/>
        <v>1.7824294979242241E-3</v>
      </c>
      <c r="Q56" s="73">
        <f>O56/'סכום נכסי הקרן'!$C$41</f>
        <v>1.7146055780165961E-4</v>
      </c>
    </row>
    <row r="57" spans="1:17">
      <c r="A57" s="69" t="s">
        <v>3249</v>
      </c>
      <c r="B57" s="70" t="s">
        <v>2884</v>
      </c>
      <c r="C57" s="54" t="s">
        <v>2893</v>
      </c>
      <c r="D57" s="117" t="s">
        <v>3357</v>
      </c>
      <c r="E57" s="54" t="s">
        <v>346</v>
      </c>
      <c r="F57" s="79">
        <v>42122</v>
      </c>
      <c r="G57" s="54" t="s">
        <v>133</v>
      </c>
      <c r="H57" s="72">
        <v>4.1300000000007389</v>
      </c>
      <c r="I57" s="70" t="s">
        <v>316</v>
      </c>
      <c r="J57" s="70" t="s">
        <v>135</v>
      </c>
      <c r="K57" s="71">
        <v>2.98E-2</v>
      </c>
      <c r="L57" s="71">
        <v>2.6400000000007192E-2</v>
      </c>
      <c r="M57" s="72">
        <v>873427.96680800011</v>
      </c>
      <c r="N57" s="80">
        <v>114.6</v>
      </c>
      <c r="O57" s="72">
        <v>1000.948477802</v>
      </c>
      <c r="P57" s="73">
        <f t="shared" si="0"/>
        <v>1.1228232390568551E-2</v>
      </c>
      <c r="Q57" s="73">
        <f>O57/'סכום נכסי הקרן'!$C$41</f>
        <v>1.080098254127632E-3</v>
      </c>
    </row>
    <row r="58" spans="1:17">
      <c r="A58" s="69" t="s">
        <v>3250</v>
      </c>
      <c r="B58" s="70" t="s">
        <v>2875</v>
      </c>
      <c r="C58" s="54">
        <v>4099</v>
      </c>
      <c r="D58" s="117" t="s">
        <v>3357</v>
      </c>
      <c r="E58" s="54" t="s">
        <v>346</v>
      </c>
      <c r="F58" s="79">
        <v>42052</v>
      </c>
      <c r="G58" s="54" t="s">
        <v>133</v>
      </c>
      <c r="H58" s="72">
        <v>3.9399999999915596</v>
      </c>
      <c r="I58" s="70" t="s">
        <v>653</v>
      </c>
      <c r="J58" s="70" t="s">
        <v>135</v>
      </c>
      <c r="K58" s="71">
        <v>2.9779E-2</v>
      </c>
      <c r="L58" s="71">
        <v>2.9199999999887462E-2</v>
      </c>
      <c r="M58" s="72">
        <v>100147.021783</v>
      </c>
      <c r="N58" s="80">
        <v>113.58</v>
      </c>
      <c r="O58" s="72">
        <v>113.74698888400002</v>
      </c>
      <c r="P58" s="73">
        <f t="shared" si="0"/>
        <v>1.275967398163736E-3</v>
      </c>
      <c r="Q58" s="73">
        <f>O58/'סכום נכסי הקרן'!$C$41</f>
        <v>1.2274150651157332E-4</v>
      </c>
    </row>
    <row r="59" spans="1:17">
      <c r="A59" s="69" t="s">
        <v>3250</v>
      </c>
      <c r="B59" s="70" t="s">
        <v>2875</v>
      </c>
      <c r="C59" s="54" t="s">
        <v>2894</v>
      </c>
      <c r="D59" s="117" t="s">
        <v>3357</v>
      </c>
      <c r="E59" s="54" t="s">
        <v>346</v>
      </c>
      <c r="F59" s="79">
        <v>42054</v>
      </c>
      <c r="G59" s="54" t="s">
        <v>133</v>
      </c>
      <c r="H59" s="72">
        <v>3.9400000000497379</v>
      </c>
      <c r="I59" s="70" t="s">
        <v>653</v>
      </c>
      <c r="J59" s="70" t="s">
        <v>135</v>
      </c>
      <c r="K59" s="71">
        <v>2.9779E-2</v>
      </c>
      <c r="L59" s="71">
        <v>2.9199999999626958E-2</v>
      </c>
      <c r="M59" s="72">
        <v>2832.2122260000006</v>
      </c>
      <c r="N59" s="80">
        <v>113.58</v>
      </c>
      <c r="O59" s="72">
        <v>3.2168266860000001</v>
      </c>
      <c r="P59" s="73">
        <f t="shared" si="0"/>
        <v>3.6085051720050007E-5</v>
      </c>
      <c r="Q59" s="73">
        <f>O59/'סכום נכסי הקרן'!$C$41</f>
        <v>3.4711965345204046E-6</v>
      </c>
    </row>
    <row r="60" spans="1:17">
      <c r="A60" s="69" t="s">
        <v>3251</v>
      </c>
      <c r="B60" s="70" t="s">
        <v>2884</v>
      </c>
      <c r="C60" s="54" t="s">
        <v>2895</v>
      </c>
      <c r="D60" s="117" t="s">
        <v>3357</v>
      </c>
      <c r="E60" s="54" t="s">
        <v>1847</v>
      </c>
      <c r="F60" s="79">
        <v>40742</v>
      </c>
      <c r="G60" s="54" t="s">
        <v>2874</v>
      </c>
      <c r="H60" s="72">
        <v>2.9600000000015791</v>
      </c>
      <c r="I60" s="70" t="s">
        <v>333</v>
      </c>
      <c r="J60" s="70" t="s">
        <v>135</v>
      </c>
      <c r="K60" s="71">
        <v>4.4999999999999998E-2</v>
      </c>
      <c r="L60" s="71">
        <v>1.6600000000023193E-2</v>
      </c>
      <c r="M60" s="72">
        <v>321527.15385100001</v>
      </c>
      <c r="N60" s="80">
        <v>126.06</v>
      </c>
      <c r="O60" s="72">
        <v>405.317138591</v>
      </c>
      <c r="P60" s="73">
        <f t="shared" si="0"/>
        <v>4.5466825964645425E-3</v>
      </c>
      <c r="Q60" s="73">
        <f>O60/'סכום נכסי הקרן'!$C$41</f>
        <v>4.3736750039470595E-4</v>
      </c>
    </row>
    <row r="61" spans="1:17">
      <c r="A61" s="69" t="s">
        <v>3252</v>
      </c>
      <c r="B61" s="70" t="s">
        <v>2884</v>
      </c>
      <c r="C61" s="54" t="s">
        <v>2896</v>
      </c>
      <c r="D61" s="117" t="s">
        <v>3357</v>
      </c>
      <c r="E61" s="54" t="s">
        <v>1847</v>
      </c>
      <c r="F61" s="79">
        <v>41534</v>
      </c>
      <c r="G61" s="54" t="s">
        <v>2874</v>
      </c>
      <c r="H61" s="72">
        <v>5.2699999999976166</v>
      </c>
      <c r="I61" s="70" t="s">
        <v>539</v>
      </c>
      <c r="J61" s="70" t="s">
        <v>135</v>
      </c>
      <c r="K61" s="71">
        <v>3.9842000000000002E-2</v>
      </c>
      <c r="L61" s="71">
        <v>3.3599999999982984E-2</v>
      </c>
      <c r="M61" s="72">
        <v>972089.36138999998</v>
      </c>
      <c r="N61" s="80">
        <v>116.09</v>
      </c>
      <c r="O61" s="72">
        <v>1128.4984596470001</v>
      </c>
      <c r="P61" s="73">
        <f t="shared" si="0"/>
        <v>1.2659036142539251E-2</v>
      </c>
      <c r="Q61" s="73">
        <f>O61/'סכום נכסי הקרן'!$C$41</f>
        <v>1.2177342221719809E-3</v>
      </c>
    </row>
    <row r="62" spans="1:17">
      <c r="A62" s="69" t="s">
        <v>3253</v>
      </c>
      <c r="B62" s="70" t="s">
        <v>2884</v>
      </c>
      <c r="C62" s="54" t="s">
        <v>2897</v>
      </c>
      <c r="D62" s="117" t="s">
        <v>3357</v>
      </c>
      <c r="E62" s="54" t="s">
        <v>453</v>
      </c>
      <c r="F62" s="79">
        <v>43431</v>
      </c>
      <c r="G62" s="54" t="s">
        <v>312</v>
      </c>
      <c r="H62" s="72">
        <v>7.6999999999657902</v>
      </c>
      <c r="I62" s="70" t="s">
        <v>316</v>
      </c>
      <c r="J62" s="70" t="s">
        <v>135</v>
      </c>
      <c r="K62" s="71">
        <v>3.6600000000000001E-2</v>
      </c>
      <c r="L62" s="71">
        <v>3.4199999999856942E-2</v>
      </c>
      <c r="M62" s="72">
        <v>28408.720689000002</v>
      </c>
      <c r="N62" s="80">
        <v>113.19</v>
      </c>
      <c r="O62" s="72">
        <v>32.155829913000005</v>
      </c>
      <c r="P62" s="73">
        <f t="shared" si="0"/>
        <v>3.6071100459396529E-4</v>
      </c>
      <c r="Q62" s="73">
        <f>O62/'סכום נכסי הקרן'!$C$41</f>
        <v>3.4698544949410174E-5</v>
      </c>
    </row>
    <row r="63" spans="1:17">
      <c r="A63" s="69" t="s">
        <v>3253</v>
      </c>
      <c r="B63" s="70" t="s">
        <v>2884</v>
      </c>
      <c r="C63" s="54" t="s">
        <v>2898</v>
      </c>
      <c r="D63" s="117" t="s">
        <v>3357</v>
      </c>
      <c r="E63" s="54" t="s">
        <v>453</v>
      </c>
      <c r="F63" s="79">
        <v>43276</v>
      </c>
      <c r="G63" s="54" t="s">
        <v>312</v>
      </c>
      <c r="H63" s="72">
        <v>7.750000000072478</v>
      </c>
      <c r="I63" s="70" t="s">
        <v>316</v>
      </c>
      <c r="J63" s="70" t="s">
        <v>135</v>
      </c>
      <c r="K63" s="71">
        <v>3.2599999999999997E-2</v>
      </c>
      <c r="L63" s="71">
        <v>3.5100000000518626E-2</v>
      </c>
      <c r="M63" s="72">
        <v>28304.432226000001</v>
      </c>
      <c r="N63" s="80">
        <v>109.68</v>
      </c>
      <c r="O63" s="72">
        <v>31.044301588999996</v>
      </c>
      <c r="P63" s="73">
        <f t="shared" si="0"/>
        <v>3.4824233252207462E-4</v>
      </c>
      <c r="Q63" s="73">
        <f>O63/'סכום נכסי הקרן'!$C$41</f>
        <v>3.3499122772554329E-5</v>
      </c>
    </row>
    <row r="64" spans="1:17">
      <c r="A64" s="69" t="s">
        <v>3253</v>
      </c>
      <c r="B64" s="70" t="s">
        <v>2884</v>
      </c>
      <c r="C64" s="54" t="s">
        <v>2899</v>
      </c>
      <c r="D64" s="117" t="s">
        <v>3357</v>
      </c>
      <c r="E64" s="54" t="s">
        <v>453</v>
      </c>
      <c r="F64" s="79">
        <v>43222</v>
      </c>
      <c r="G64" s="54" t="s">
        <v>312</v>
      </c>
      <c r="H64" s="72">
        <v>7.759999999977202</v>
      </c>
      <c r="I64" s="70" t="s">
        <v>316</v>
      </c>
      <c r="J64" s="70" t="s">
        <v>135</v>
      </c>
      <c r="K64" s="71">
        <v>3.2199999999999999E-2</v>
      </c>
      <c r="L64" s="71">
        <v>3.5099999999889359E-2</v>
      </c>
      <c r="M64" s="72">
        <v>135257.504946</v>
      </c>
      <c r="N64" s="80">
        <v>110.26</v>
      </c>
      <c r="O64" s="72">
        <v>149.134933915</v>
      </c>
      <c r="P64" s="73">
        <f t="shared" si="0"/>
        <v>1.6729349538817568E-3</v>
      </c>
      <c r="Q64" s="73">
        <f>O64/'סכום נכסי הקרן'!$C$41</f>
        <v>1.6092774535683441E-4</v>
      </c>
    </row>
    <row r="65" spans="1:17">
      <c r="A65" s="69" t="s">
        <v>3253</v>
      </c>
      <c r="B65" s="70" t="s">
        <v>2884</v>
      </c>
      <c r="C65" s="54" t="s">
        <v>2900</v>
      </c>
      <c r="D65" s="117" t="s">
        <v>3357</v>
      </c>
      <c r="E65" s="54" t="s">
        <v>453</v>
      </c>
      <c r="F65" s="79">
        <v>43922</v>
      </c>
      <c r="G65" s="54" t="s">
        <v>312</v>
      </c>
      <c r="H65" s="72">
        <v>7.8899999998961015</v>
      </c>
      <c r="I65" s="70" t="s">
        <v>316</v>
      </c>
      <c r="J65" s="70" t="s">
        <v>135</v>
      </c>
      <c r="K65" s="71">
        <v>2.7699999999999999E-2</v>
      </c>
      <c r="L65" s="71">
        <v>3.2599999999593565E-2</v>
      </c>
      <c r="M65" s="72">
        <v>32542.914752000001</v>
      </c>
      <c r="N65" s="80">
        <v>107.36</v>
      </c>
      <c r="O65" s="72">
        <v>34.938072267000003</v>
      </c>
      <c r="P65" s="73">
        <f t="shared" si="0"/>
        <v>3.9192106626086967E-4</v>
      </c>
      <c r="Q65" s="73">
        <f>O65/'סכום נכסי הקרן'!$C$41</f>
        <v>3.7700792493373966E-5</v>
      </c>
    </row>
    <row r="66" spans="1:17">
      <c r="A66" s="69" t="s">
        <v>3253</v>
      </c>
      <c r="B66" s="70" t="s">
        <v>2884</v>
      </c>
      <c r="C66" s="54" t="s">
        <v>2901</v>
      </c>
      <c r="D66" s="117" t="s">
        <v>3357</v>
      </c>
      <c r="E66" s="54" t="s">
        <v>453</v>
      </c>
      <c r="F66" s="79">
        <v>43978</v>
      </c>
      <c r="G66" s="54" t="s">
        <v>312</v>
      </c>
      <c r="H66" s="72">
        <v>7.9200000000966924</v>
      </c>
      <c r="I66" s="70" t="s">
        <v>316</v>
      </c>
      <c r="J66" s="70" t="s">
        <v>135</v>
      </c>
      <c r="K66" s="71">
        <v>2.3E-2</v>
      </c>
      <c r="L66" s="71">
        <v>3.6800000000205106E-2</v>
      </c>
      <c r="M66" s="72">
        <v>13651.569439000001</v>
      </c>
      <c r="N66" s="80">
        <v>100</v>
      </c>
      <c r="O66" s="72">
        <v>13.651570304000002</v>
      </c>
      <c r="P66" s="73">
        <f t="shared" si="0"/>
        <v>1.5313775610718085E-4</v>
      </c>
      <c r="Q66" s="73">
        <f>O66/'סכום נכסי הקרן'!$C$41</f>
        <v>1.4731065163143971E-5</v>
      </c>
    </row>
    <row r="67" spans="1:17">
      <c r="A67" s="69" t="s">
        <v>3253</v>
      </c>
      <c r="B67" s="70" t="s">
        <v>2884</v>
      </c>
      <c r="C67" s="54" t="s">
        <v>2902</v>
      </c>
      <c r="D67" s="117" t="s">
        <v>3357</v>
      </c>
      <c r="E67" s="54" t="s">
        <v>453</v>
      </c>
      <c r="F67" s="79">
        <v>44010</v>
      </c>
      <c r="G67" s="54" t="s">
        <v>312</v>
      </c>
      <c r="H67" s="72">
        <v>7.9799999999861742</v>
      </c>
      <c r="I67" s="70" t="s">
        <v>316</v>
      </c>
      <c r="J67" s="70" t="s">
        <v>135</v>
      </c>
      <c r="K67" s="71">
        <v>2.2000000000000002E-2</v>
      </c>
      <c r="L67" s="71">
        <v>3.4299999999976953E-2</v>
      </c>
      <c r="M67" s="72">
        <v>21405.585479999998</v>
      </c>
      <c r="N67" s="80">
        <v>101.37</v>
      </c>
      <c r="O67" s="72">
        <v>21.698842335000002</v>
      </c>
      <c r="P67" s="73">
        <f t="shared" si="0"/>
        <v>2.4340877652234377E-4</v>
      </c>
      <c r="Q67" s="73">
        <f>O67/'סכום נכסי הקרן'!$C$41</f>
        <v>2.3414673424639901E-5</v>
      </c>
    </row>
    <row r="68" spans="1:17">
      <c r="A68" s="69" t="s">
        <v>3253</v>
      </c>
      <c r="B68" s="70" t="s">
        <v>2884</v>
      </c>
      <c r="C68" s="54" t="s">
        <v>2903</v>
      </c>
      <c r="D68" s="117" t="s">
        <v>3357</v>
      </c>
      <c r="E68" s="54" t="s">
        <v>453</v>
      </c>
      <c r="F68" s="79">
        <v>44133</v>
      </c>
      <c r="G68" s="54" t="s">
        <v>312</v>
      </c>
      <c r="H68" s="72">
        <v>7.8899999999562098</v>
      </c>
      <c r="I68" s="70" t="s">
        <v>316</v>
      </c>
      <c r="J68" s="70" t="s">
        <v>135</v>
      </c>
      <c r="K68" s="71">
        <v>2.3799999999999998E-2</v>
      </c>
      <c r="L68" s="71">
        <v>3.6799999999729424E-2</v>
      </c>
      <c r="M68" s="72">
        <v>27835.537609999999</v>
      </c>
      <c r="N68" s="80">
        <v>100.91</v>
      </c>
      <c r="O68" s="72">
        <v>28.088841507000001</v>
      </c>
      <c r="P68" s="73">
        <f t="shared" si="0"/>
        <v>3.1508918492489224E-4</v>
      </c>
      <c r="Q68" s="73">
        <f>O68/'סכום נכסי הקרן'!$C$41</f>
        <v>3.030996034760926E-5</v>
      </c>
    </row>
    <row r="69" spans="1:17">
      <c r="A69" s="69" t="s">
        <v>3253</v>
      </c>
      <c r="B69" s="70" t="s">
        <v>2884</v>
      </c>
      <c r="C69" s="54" t="s">
        <v>2904</v>
      </c>
      <c r="D69" s="117" t="s">
        <v>3357</v>
      </c>
      <c r="E69" s="54" t="s">
        <v>453</v>
      </c>
      <c r="F69" s="79">
        <v>44251</v>
      </c>
      <c r="G69" s="54" t="s">
        <v>312</v>
      </c>
      <c r="H69" s="72">
        <v>7.7999999999899936</v>
      </c>
      <c r="I69" s="70" t="s">
        <v>316</v>
      </c>
      <c r="J69" s="70" t="s">
        <v>135</v>
      </c>
      <c r="K69" s="71">
        <v>2.3599999999999999E-2</v>
      </c>
      <c r="L69" s="71">
        <v>4.2299999999946214E-2</v>
      </c>
      <c r="M69" s="72">
        <v>82647.063534999994</v>
      </c>
      <c r="N69" s="80">
        <v>96.74</v>
      </c>
      <c r="O69" s="72">
        <v>79.952767741000002</v>
      </c>
      <c r="P69" s="73">
        <f t="shared" si="0"/>
        <v>8.9687758798178861E-4</v>
      </c>
      <c r="Q69" s="73">
        <f>O69/'סכום נכסי הקרן'!$C$41</f>
        <v>8.6275014913213754E-5</v>
      </c>
    </row>
    <row r="70" spans="1:17">
      <c r="A70" s="69" t="s">
        <v>3253</v>
      </c>
      <c r="B70" s="70" t="s">
        <v>2884</v>
      </c>
      <c r="C70" s="54" t="s">
        <v>2905</v>
      </c>
      <c r="D70" s="117" t="s">
        <v>3357</v>
      </c>
      <c r="E70" s="54" t="s">
        <v>453</v>
      </c>
      <c r="F70" s="79">
        <v>44294</v>
      </c>
      <c r="G70" s="54" t="s">
        <v>312</v>
      </c>
      <c r="H70" s="72">
        <v>7.7700000000124305</v>
      </c>
      <c r="I70" s="70" t="s">
        <v>316</v>
      </c>
      <c r="J70" s="70" t="s">
        <v>135</v>
      </c>
      <c r="K70" s="71">
        <v>2.3199999999999998E-2</v>
      </c>
      <c r="L70" s="71">
        <v>4.4300000000053269E-2</v>
      </c>
      <c r="M70" s="72">
        <v>59463.561619</v>
      </c>
      <c r="N70" s="80">
        <v>94.71</v>
      </c>
      <c r="O70" s="72">
        <v>56.317935789999993</v>
      </c>
      <c r="P70" s="73">
        <f t="shared" si="0"/>
        <v>6.3175166837340919E-4</v>
      </c>
      <c r="Q70" s="73">
        <f>O70/'סכום נכסי הקרן'!$C$41</f>
        <v>6.0771263928015867E-5</v>
      </c>
    </row>
    <row r="71" spans="1:17">
      <c r="A71" s="69" t="s">
        <v>3253</v>
      </c>
      <c r="B71" s="70" t="s">
        <v>2884</v>
      </c>
      <c r="C71" s="54" t="s">
        <v>2906</v>
      </c>
      <c r="D71" s="117" t="s">
        <v>3357</v>
      </c>
      <c r="E71" s="54" t="s">
        <v>453</v>
      </c>
      <c r="F71" s="79">
        <v>44602</v>
      </c>
      <c r="G71" s="54" t="s">
        <v>312</v>
      </c>
      <c r="H71" s="72">
        <v>7.6300000000139043</v>
      </c>
      <c r="I71" s="70" t="s">
        <v>316</v>
      </c>
      <c r="J71" s="70" t="s">
        <v>135</v>
      </c>
      <c r="K71" s="71">
        <v>2.0899999999999998E-2</v>
      </c>
      <c r="L71" s="71">
        <v>5.3700000000139046E-2</v>
      </c>
      <c r="M71" s="72">
        <v>85192.364159999997</v>
      </c>
      <c r="N71" s="80">
        <v>84.42</v>
      </c>
      <c r="O71" s="72">
        <v>71.919387100000009</v>
      </c>
      <c r="P71" s="73">
        <f t="shared" si="0"/>
        <v>8.0676239552241683E-4</v>
      </c>
      <c r="Q71" s="73">
        <f>O71/'סכום נכסי הקרן'!$C$41</f>
        <v>7.7606396500265633E-5</v>
      </c>
    </row>
    <row r="72" spans="1:17">
      <c r="A72" s="69" t="s">
        <v>3253</v>
      </c>
      <c r="B72" s="70" t="s">
        <v>2884</v>
      </c>
      <c r="C72" s="54" t="s">
        <v>2907</v>
      </c>
      <c r="D72" s="117" t="s">
        <v>3357</v>
      </c>
      <c r="E72" s="54" t="s">
        <v>453</v>
      </c>
      <c r="F72" s="79">
        <v>43500</v>
      </c>
      <c r="G72" s="54" t="s">
        <v>312</v>
      </c>
      <c r="H72" s="72">
        <v>7.7599999999304501</v>
      </c>
      <c r="I72" s="70" t="s">
        <v>316</v>
      </c>
      <c r="J72" s="70" t="s">
        <v>135</v>
      </c>
      <c r="K72" s="71">
        <v>3.4500000000000003E-2</v>
      </c>
      <c r="L72" s="71">
        <v>3.269999999968537E-2</v>
      </c>
      <c r="M72" s="72">
        <v>53323.324492</v>
      </c>
      <c r="N72" s="80">
        <v>113.25</v>
      </c>
      <c r="O72" s="72">
        <v>60.388665370000005</v>
      </c>
      <c r="P72" s="73">
        <f t="shared" si="0"/>
        <v>6.7741545500883194E-4</v>
      </c>
      <c r="Q72" s="73">
        <f>O72/'סכום נכסי הקרן'!$C$41</f>
        <v>6.5163885536311542E-5</v>
      </c>
    </row>
    <row r="73" spans="1:17">
      <c r="A73" s="69" t="s">
        <v>3253</v>
      </c>
      <c r="B73" s="70" t="s">
        <v>2884</v>
      </c>
      <c r="C73" s="54" t="s">
        <v>2908</v>
      </c>
      <c r="D73" s="117" t="s">
        <v>3357</v>
      </c>
      <c r="E73" s="54" t="s">
        <v>453</v>
      </c>
      <c r="F73" s="79">
        <v>43556</v>
      </c>
      <c r="G73" s="54" t="s">
        <v>312</v>
      </c>
      <c r="H73" s="72">
        <v>7.8400000000047454</v>
      </c>
      <c r="I73" s="70" t="s">
        <v>316</v>
      </c>
      <c r="J73" s="70" t="s">
        <v>135</v>
      </c>
      <c r="K73" s="71">
        <v>3.0499999999999999E-2</v>
      </c>
      <c r="L73" s="71">
        <v>3.2799999999959334E-2</v>
      </c>
      <c r="M73" s="72">
        <v>53772.619059999997</v>
      </c>
      <c r="N73" s="80">
        <v>109.75</v>
      </c>
      <c r="O73" s="72">
        <v>59.015449332999999</v>
      </c>
      <c r="P73" s="73">
        <f t="shared" ref="P73:P136" si="1">IFERROR(O73/$O$8,0)</f>
        <v>6.620112767440824E-4</v>
      </c>
      <c r="Q73" s="73">
        <f>O73/'סכום נכסי הקרן'!$C$41</f>
        <v>6.3682082749258229E-5</v>
      </c>
    </row>
    <row r="74" spans="1:17">
      <c r="A74" s="69" t="s">
        <v>3253</v>
      </c>
      <c r="B74" s="70" t="s">
        <v>2884</v>
      </c>
      <c r="C74" s="54" t="s">
        <v>2909</v>
      </c>
      <c r="D74" s="117" t="s">
        <v>3357</v>
      </c>
      <c r="E74" s="54" t="s">
        <v>453</v>
      </c>
      <c r="F74" s="79">
        <v>43647</v>
      </c>
      <c r="G74" s="54" t="s">
        <v>312</v>
      </c>
      <c r="H74" s="72">
        <v>7.820000000019844</v>
      </c>
      <c r="I74" s="70" t="s">
        <v>316</v>
      </c>
      <c r="J74" s="70" t="s">
        <v>135</v>
      </c>
      <c r="K74" s="71">
        <v>2.8999999999999998E-2</v>
      </c>
      <c r="L74" s="71">
        <v>3.5100000000137375E-2</v>
      </c>
      <c r="M74" s="72">
        <v>49917.309396000004</v>
      </c>
      <c r="N74" s="80">
        <v>105</v>
      </c>
      <c r="O74" s="72">
        <v>52.41317072799999</v>
      </c>
      <c r="P74" s="73">
        <f t="shared" si="1"/>
        <v>5.8794960411233377E-4</v>
      </c>
      <c r="Q74" s="73">
        <f>O74/'סכום נכסי הקרן'!$C$41</f>
        <v>5.6557730444747955E-5</v>
      </c>
    </row>
    <row r="75" spans="1:17">
      <c r="A75" s="69" t="s">
        <v>3253</v>
      </c>
      <c r="B75" s="70" t="s">
        <v>2884</v>
      </c>
      <c r="C75" s="54" t="s">
        <v>2910</v>
      </c>
      <c r="D75" s="117" t="s">
        <v>3357</v>
      </c>
      <c r="E75" s="54" t="s">
        <v>453</v>
      </c>
      <c r="F75" s="79">
        <v>43703</v>
      </c>
      <c r="G75" s="54" t="s">
        <v>312</v>
      </c>
      <c r="H75" s="72">
        <v>7.9500000004840166</v>
      </c>
      <c r="I75" s="70" t="s">
        <v>316</v>
      </c>
      <c r="J75" s="70" t="s">
        <v>135</v>
      </c>
      <c r="K75" s="71">
        <v>2.3799999999999998E-2</v>
      </c>
      <c r="L75" s="71">
        <v>3.4500000003457258E-2</v>
      </c>
      <c r="M75" s="72">
        <v>3544.6853190000002</v>
      </c>
      <c r="N75" s="80">
        <v>102</v>
      </c>
      <c r="O75" s="72">
        <v>3.6155790750000003</v>
      </c>
      <c r="P75" s="73">
        <f t="shared" si="1"/>
        <v>4.0558093629078273E-5</v>
      </c>
      <c r="Q75" s="73">
        <f>O75/'סכום נכסי הקרן'!$C$41</f>
        <v>3.9014801792229628E-6</v>
      </c>
    </row>
    <row r="76" spans="1:17">
      <c r="A76" s="69" t="s">
        <v>3253</v>
      </c>
      <c r="B76" s="70" t="s">
        <v>2884</v>
      </c>
      <c r="C76" s="54" t="s">
        <v>2911</v>
      </c>
      <c r="D76" s="117" t="s">
        <v>3357</v>
      </c>
      <c r="E76" s="54" t="s">
        <v>453</v>
      </c>
      <c r="F76" s="79">
        <v>43740</v>
      </c>
      <c r="G76" s="54" t="s">
        <v>312</v>
      </c>
      <c r="H76" s="72">
        <v>7.8700000000595676</v>
      </c>
      <c r="I76" s="70" t="s">
        <v>316</v>
      </c>
      <c r="J76" s="70" t="s">
        <v>135</v>
      </c>
      <c r="K76" s="71">
        <v>2.4300000000000002E-2</v>
      </c>
      <c r="L76" s="71">
        <v>3.7800000000256656E-2</v>
      </c>
      <c r="M76" s="72">
        <v>52383.541585999999</v>
      </c>
      <c r="N76" s="80">
        <v>99.67</v>
      </c>
      <c r="O76" s="72">
        <v>52.210675246999998</v>
      </c>
      <c r="P76" s="73">
        <f t="shared" si="1"/>
        <v>5.8567809227218323E-4</v>
      </c>
      <c r="Q76" s="73">
        <f>O76/'סכום נכסי הקרן'!$C$41</f>
        <v>5.6339222679016486E-5</v>
      </c>
    </row>
    <row r="77" spans="1:17">
      <c r="A77" s="69" t="s">
        <v>3253</v>
      </c>
      <c r="B77" s="70" t="s">
        <v>2884</v>
      </c>
      <c r="C77" s="54" t="s">
        <v>2912</v>
      </c>
      <c r="D77" s="117" t="s">
        <v>3357</v>
      </c>
      <c r="E77" s="54" t="s">
        <v>453</v>
      </c>
      <c r="F77" s="79">
        <v>43831</v>
      </c>
      <c r="G77" s="54" t="s">
        <v>312</v>
      </c>
      <c r="H77" s="72">
        <v>7.8599999999375836</v>
      </c>
      <c r="I77" s="70" t="s">
        <v>316</v>
      </c>
      <c r="J77" s="70" t="s">
        <v>135</v>
      </c>
      <c r="K77" s="71">
        <v>2.3799999999999998E-2</v>
      </c>
      <c r="L77" s="71">
        <v>3.9199999999723421E-2</v>
      </c>
      <c r="M77" s="72">
        <v>54368.773070999996</v>
      </c>
      <c r="N77" s="80">
        <v>98.42</v>
      </c>
      <c r="O77" s="72">
        <v>53.509747368999996</v>
      </c>
      <c r="P77" s="73">
        <f t="shared" si="1"/>
        <v>6.0025055429336065E-4</v>
      </c>
      <c r="Q77" s="73">
        <f>O77/'סכום נכסי הקרן'!$C$41</f>
        <v>5.7741018637624892E-5</v>
      </c>
    </row>
    <row r="78" spans="1:17">
      <c r="A78" s="69" t="s">
        <v>3254</v>
      </c>
      <c r="B78" s="70" t="s">
        <v>2884</v>
      </c>
      <c r="C78" s="54">
        <v>7936</v>
      </c>
      <c r="D78" s="117" t="s">
        <v>3357</v>
      </c>
      <c r="E78" s="54" t="s">
        <v>2913</v>
      </c>
      <c r="F78" s="79">
        <v>44087</v>
      </c>
      <c r="G78" s="54" t="s">
        <v>2874</v>
      </c>
      <c r="H78" s="72">
        <v>5.1600000000049313</v>
      </c>
      <c r="I78" s="70" t="s">
        <v>333</v>
      </c>
      <c r="J78" s="70" t="s">
        <v>135</v>
      </c>
      <c r="K78" s="71">
        <v>1.7947999999999999E-2</v>
      </c>
      <c r="L78" s="71">
        <v>2.9000000000048574E-2</v>
      </c>
      <c r="M78" s="72">
        <v>253669.27989300003</v>
      </c>
      <c r="N78" s="80">
        <v>105.5</v>
      </c>
      <c r="O78" s="72">
        <v>267.621085773</v>
      </c>
      <c r="P78" s="73">
        <f t="shared" si="1"/>
        <v>3.0020643522772131E-3</v>
      </c>
      <c r="Q78" s="73">
        <f>O78/'סכום נכסי הקרן'!$C$41</f>
        <v>2.8878316309137507E-4</v>
      </c>
    </row>
    <row r="79" spans="1:17">
      <c r="A79" s="69" t="s">
        <v>3254</v>
      </c>
      <c r="B79" s="70" t="s">
        <v>2884</v>
      </c>
      <c r="C79" s="54">
        <v>7937</v>
      </c>
      <c r="D79" s="117" t="s">
        <v>3357</v>
      </c>
      <c r="E79" s="54" t="s">
        <v>2913</v>
      </c>
      <c r="F79" s="79">
        <v>44087</v>
      </c>
      <c r="G79" s="54" t="s">
        <v>2874</v>
      </c>
      <c r="H79" s="72">
        <v>6.5299999998456668</v>
      </c>
      <c r="I79" s="70" t="s">
        <v>333</v>
      </c>
      <c r="J79" s="70" t="s">
        <v>135</v>
      </c>
      <c r="K79" s="71">
        <v>7.5499999999999998E-2</v>
      </c>
      <c r="L79" s="71">
        <v>7.5699999998737277E-2</v>
      </c>
      <c r="M79" s="72">
        <v>18198.309706</v>
      </c>
      <c r="N79" s="80">
        <v>101.83</v>
      </c>
      <c r="O79" s="72">
        <v>18.531356761999998</v>
      </c>
      <c r="P79" s="73">
        <f t="shared" si="1"/>
        <v>2.0787721331390007E-4</v>
      </c>
      <c r="Q79" s="73">
        <f>O79/'סכום נכסי הקרן'!$C$41</f>
        <v>1.9996719640560596E-5</v>
      </c>
    </row>
    <row r="80" spans="1:17">
      <c r="A80" s="69" t="s">
        <v>3255</v>
      </c>
      <c r="B80" s="70" t="s">
        <v>2875</v>
      </c>
      <c r="C80" s="54">
        <v>8063</v>
      </c>
      <c r="D80" s="117" t="s">
        <v>3357</v>
      </c>
      <c r="E80" s="54" t="s">
        <v>457</v>
      </c>
      <c r="F80" s="79">
        <v>44147</v>
      </c>
      <c r="G80" s="54" t="s">
        <v>133</v>
      </c>
      <c r="H80" s="72">
        <v>7.6099999999976209</v>
      </c>
      <c r="I80" s="70" t="s">
        <v>602</v>
      </c>
      <c r="J80" s="70" t="s">
        <v>135</v>
      </c>
      <c r="K80" s="71">
        <v>1.6250000000000001E-2</v>
      </c>
      <c r="L80" s="71">
        <v>3.1199999999992071E-2</v>
      </c>
      <c r="M80" s="72">
        <v>202468.646244</v>
      </c>
      <c r="N80" s="80">
        <v>99.62</v>
      </c>
      <c r="O80" s="72">
        <v>201.699276368</v>
      </c>
      <c r="P80" s="73">
        <f t="shared" si="1"/>
        <v>2.2625803408408865E-3</v>
      </c>
      <c r="Q80" s="73">
        <f>O80/'סכום נכסי הקרן'!$C$41</f>
        <v>2.1764860139682232E-4</v>
      </c>
    </row>
    <row r="81" spans="1:17">
      <c r="A81" s="69" t="s">
        <v>3255</v>
      </c>
      <c r="B81" s="70" t="s">
        <v>2875</v>
      </c>
      <c r="C81" s="54">
        <v>8145</v>
      </c>
      <c r="D81" s="117" t="s">
        <v>3357</v>
      </c>
      <c r="E81" s="54" t="s">
        <v>457</v>
      </c>
      <c r="F81" s="79">
        <v>44185</v>
      </c>
      <c r="G81" s="54" t="s">
        <v>133</v>
      </c>
      <c r="H81" s="72">
        <v>7.6200000000409718</v>
      </c>
      <c r="I81" s="70" t="s">
        <v>602</v>
      </c>
      <c r="J81" s="70" t="s">
        <v>135</v>
      </c>
      <c r="K81" s="71">
        <v>1.4990000000000002E-2</v>
      </c>
      <c r="L81" s="71">
        <v>3.1900000000170535E-2</v>
      </c>
      <c r="M81" s="72">
        <v>95176.488343000005</v>
      </c>
      <c r="N81" s="80">
        <v>97.96</v>
      </c>
      <c r="O81" s="72">
        <v>93.234883639000003</v>
      </c>
      <c r="P81" s="73">
        <f t="shared" si="1"/>
        <v>1.0458709550217151E-3</v>
      </c>
      <c r="Q81" s="73">
        <f>O81/'סכום נכסי הקרן'!$C$41</f>
        <v>1.0060741114608808E-4</v>
      </c>
    </row>
    <row r="82" spans="1:17">
      <c r="A82" s="69" t="s">
        <v>3256</v>
      </c>
      <c r="B82" s="70" t="s">
        <v>2875</v>
      </c>
      <c r="C82" s="54" t="s">
        <v>2914</v>
      </c>
      <c r="D82" s="117" t="s">
        <v>3357</v>
      </c>
      <c r="E82" s="54" t="s">
        <v>453</v>
      </c>
      <c r="F82" s="79">
        <v>42901</v>
      </c>
      <c r="G82" s="54" t="s">
        <v>312</v>
      </c>
      <c r="H82" s="72">
        <v>0.45999999999960073</v>
      </c>
      <c r="I82" s="70" t="s">
        <v>159</v>
      </c>
      <c r="J82" s="70" t="s">
        <v>135</v>
      </c>
      <c r="K82" s="71">
        <v>0.04</v>
      </c>
      <c r="L82" s="71">
        <v>5.4800000000047915E-2</v>
      </c>
      <c r="M82" s="72">
        <v>301903.25383100001</v>
      </c>
      <c r="N82" s="80">
        <v>99.54</v>
      </c>
      <c r="O82" s="72">
        <v>300.51449217200002</v>
      </c>
      <c r="P82" s="73">
        <f t="shared" si="1"/>
        <v>3.3710491895152048E-3</v>
      </c>
      <c r="Q82" s="73">
        <f>O82/'סכום נכסי הקרן'!$C$41</f>
        <v>3.2427760822194502E-4</v>
      </c>
    </row>
    <row r="83" spans="1:17">
      <c r="A83" s="69" t="s">
        <v>3257</v>
      </c>
      <c r="B83" s="70" t="s">
        <v>2875</v>
      </c>
      <c r="C83" s="54">
        <v>8224</v>
      </c>
      <c r="D83" s="117" t="s">
        <v>3357</v>
      </c>
      <c r="E83" s="54" t="s">
        <v>457</v>
      </c>
      <c r="F83" s="79">
        <v>44223</v>
      </c>
      <c r="G83" s="54" t="s">
        <v>133</v>
      </c>
      <c r="H83" s="72">
        <v>12.25000000001263</v>
      </c>
      <c r="I83" s="70" t="s">
        <v>333</v>
      </c>
      <c r="J83" s="70" t="s">
        <v>135</v>
      </c>
      <c r="K83" s="71">
        <v>2.1537000000000001E-2</v>
      </c>
      <c r="L83" s="71">
        <v>4.0700000000046484E-2</v>
      </c>
      <c r="M83" s="72">
        <v>446769.14179999998</v>
      </c>
      <c r="N83" s="80">
        <v>88.6</v>
      </c>
      <c r="O83" s="72">
        <v>395.83746028800005</v>
      </c>
      <c r="P83" s="73">
        <f t="shared" si="1"/>
        <v>4.4403434258334555E-3</v>
      </c>
      <c r="Q83" s="73">
        <f>O83/'סכום נכסי הקרן'!$C$41</f>
        <v>4.2713821865660311E-4</v>
      </c>
    </row>
    <row r="84" spans="1:17">
      <c r="A84" s="69" t="s">
        <v>3257</v>
      </c>
      <c r="B84" s="70" t="s">
        <v>2875</v>
      </c>
      <c r="C84" s="54">
        <v>2963</v>
      </c>
      <c r="D84" s="117" t="s">
        <v>3357</v>
      </c>
      <c r="E84" s="54" t="s">
        <v>457</v>
      </c>
      <c r="F84" s="79">
        <v>41423</v>
      </c>
      <c r="G84" s="54" t="s">
        <v>133</v>
      </c>
      <c r="H84" s="72">
        <v>2.839999999992493</v>
      </c>
      <c r="I84" s="70" t="s">
        <v>333</v>
      </c>
      <c r="J84" s="70" t="s">
        <v>135</v>
      </c>
      <c r="K84" s="71">
        <v>0.05</v>
      </c>
      <c r="L84" s="71">
        <v>2.0399999999966632E-2</v>
      </c>
      <c r="M84" s="72">
        <v>78399.299119000003</v>
      </c>
      <c r="N84" s="80">
        <v>122.33</v>
      </c>
      <c r="O84" s="72">
        <v>95.905864432999991</v>
      </c>
      <c r="P84" s="73">
        <f t="shared" si="1"/>
        <v>1.0758329298194925E-3</v>
      </c>
      <c r="Q84" s="73">
        <f>O84/'סכום נכסי הקרן'!$C$41</f>
        <v>1.034895991471557E-4</v>
      </c>
    </row>
    <row r="85" spans="1:17">
      <c r="A85" s="69" t="s">
        <v>3257</v>
      </c>
      <c r="B85" s="70" t="s">
        <v>2875</v>
      </c>
      <c r="C85" s="54">
        <v>2968</v>
      </c>
      <c r="D85" s="117" t="s">
        <v>3357</v>
      </c>
      <c r="E85" s="54" t="s">
        <v>457</v>
      </c>
      <c r="F85" s="79">
        <v>41423</v>
      </c>
      <c r="G85" s="54" t="s">
        <v>133</v>
      </c>
      <c r="H85" s="72">
        <v>2.8400000000298267</v>
      </c>
      <c r="I85" s="70" t="s">
        <v>333</v>
      </c>
      <c r="J85" s="70" t="s">
        <v>135</v>
      </c>
      <c r="K85" s="71">
        <v>0.05</v>
      </c>
      <c r="L85" s="71">
        <v>2.0400000000168585E-2</v>
      </c>
      <c r="M85" s="72">
        <v>25214.772927000002</v>
      </c>
      <c r="N85" s="80">
        <v>122.33</v>
      </c>
      <c r="O85" s="72">
        <v>30.845232261999996</v>
      </c>
      <c r="P85" s="73">
        <f t="shared" si="1"/>
        <v>3.4600925388220458E-4</v>
      </c>
      <c r="Q85" s="73">
        <f>O85/'סכום נכסי הקרן'!$C$41</f>
        <v>3.3284312083181768E-5</v>
      </c>
    </row>
    <row r="86" spans="1:17">
      <c r="A86" s="69" t="s">
        <v>3257</v>
      </c>
      <c r="B86" s="70" t="s">
        <v>2875</v>
      </c>
      <c r="C86" s="54">
        <v>4605</v>
      </c>
      <c r="D86" s="117" t="s">
        <v>3357</v>
      </c>
      <c r="E86" s="54" t="s">
        <v>457</v>
      </c>
      <c r="F86" s="79">
        <v>42352</v>
      </c>
      <c r="G86" s="54" t="s">
        <v>133</v>
      </c>
      <c r="H86" s="72">
        <v>5.1099999999860213</v>
      </c>
      <c r="I86" s="70" t="s">
        <v>333</v>
      </c>
      <c r="J86" s="70" t="s">
        <v>135</v>
      </c>
      <c r="K86" s="71">
        <v>0.05</v>
      </c>
      <c r="L86" s="71">
        <v>2.6099999999899707E-2</v>
      </c>
      <c r="M86" s="72">
        <v>100550.848266</v>
      </c>
      <c r="N86" s="80">
        <v>125.93</v>
      </c>
      <c r="O86" s="72">
        <v>126.62368020699999</v>
      </c>
      <c r="P86" s="73">
        <f t="shared" si="1"/>
        <v>1.4204128774293148E-3</v>
      </c>
      <c r="Q86" s="73">
        <f>O86/'סכום נכסי הקרן'!$C$41</f>
        <v>1.3663641931213396E-4</v>
      </c>
    </row>
    <row r="87" spans="1:17">
      <c r="A87" s="69" t="s">
        <v>3257</v>
      </c>
      <c r="B87" s="70" t="s">
        <v>2875</v>
      </c>
      <c r="C87" s="54">
        <v>4606</v>
      </c>
      <c r="D87" s="117" t="s">
        <v>3357</v>
      </c>
      <c r="E87" s="54" t="s">
        <v>457</v>
      </c>
      <c r="F87" s="79">
        <v>42352</v>
      </c>
      <c r="G87" s="54" t="s">
        <v>133</v>
      </c>
      <c r="H87" s="72">
        <v>6.8199999999971936</v>
      </c>
      <c r="I87" s="70" t="s">
        <v>333</v>
      </c>
      <c r="J87" s="70" t="s">
        <v>135</v>
      </c>
      <c r="K87" s="71">
        <v>4.0999999999999995E-2</v>
      </c>
      <c r="L87" s="71">
        <v>2.7099999999993764E-2</v>
      </c>
      <c r="M87" s="72">
        <v>313215.67617799999</v>
      </c>
      <c r="N87" s="80">
        <v>122.83</v>
      </c>
      <c r="O87" s="72">
        <v>384.72281614399998</v>
      </c>
      <c r="P87" s="73">
        <f t="shared" si="1"/>
        <v>4.3156638742332066E-3</v>
      </c>
      <c r="Q87" s="73">
        <f>O87/'סכום נכסי הקרן'!$C$41</f>
        <v>4.1514468652041749E-4</v>
      </c>
    </row>
    <row r="88" spans="1:17">
      <c r="A88" s="69" t="s">
        <v>3257</v>
      </c>
      <c r="B88" s="70" t="s">
        <v>2875</v>
      </c>
      <c r="C88" s="54">
        <v>5150</v>
      </c>
      <c r="D88" s="117" t="s">
        <v>3357</v>
      </c>
      <c r="E88" s="54" t="s">
        <v>457</v>
      </c>
      <c r="F88" s="79">
        <v>42631</v>
      </c>
      <c r="G88" s="54" t="s">
        <v>133</v>
      </c>
      <c r="H88" s="72">
        <v>6.7799999999803191</v>
      </c>
      <c r="I88" s="70" t="s">
        <v>333</v>
      </c>
      <c r="J88" s="70" t="s">
        <v>135</v>
      </c>
      <c r="K88" s="71">
        <v>4.0999999999999995E-2</v>
      </c>
      <c r="L88" s="71">
        <v>2.9499999999951242E-2</v>
      </c>
      <c r="M88" s="72">
        <v>92946.985950000002</v>
      </c>
      <c r="N88" s="80">
        <v>121.36</v>
      </c>
      <c r="O88" s="72">
        <v>112.80046224900001</v>
      </c>
      <c r="P88" s="73">
        <f t="shared" si="1"/>
        <v>1.26534964784258E-3</v>
      </c>
      <c r="Q88" s="73">
        <f>O88/'סכום נכסי הקרן'!$C$41</f>
        <v>1.2172013349525804E-4</v>
      </c>
    </row>
    <row r="89" spans="1:17">
      <c r="A89" s="69" t="s">
        <v>3258</v>
      </c>
      <c r="B89" s="70" t="s">
        <v>2884</v>
      </c>
      <c r="C89" s="54" t="s">
        <v>2915</v>
      </c>
      <c r="D89" s="117" t="s">
        <v>3357</v>
      </c>
      <c r="E89" s="54" t="s">
        <v>453</v>
      </c>
      <c r="F89" s="79">
        <v>42033</v>
      </c>
      <c r="G89" s="54" t="s">
        <v>312</v>
      </c>
      <c r="H89" s="72">
        <v>3.7000000000496209</v>
      </c>
      <c r="I89" s="70" t="s">
        <v>316</v>
      </c>
      <c r="J89" s="70" t="s">
        <v>135</v>
      </c>
      <c r="K89" s="71">
        <v>5.0999999999999997E-2</v>
      </c>
      <c r="L89" s="71">
        <v>2.550000000033081E-2</v>
      </c>
      <c r="M89" s="72">
        <v>19712.234638999998</v>
      </c>
      <c r="N89" s="80">
        <v>122.68</v>
      </c>
      <c r="O89" s="72">
        <v>24.182970564000001</v>
      </c>
      <c r="P89" s="73">
        <f t="shared" si="1"/>
        <v>2.7127471534112575E-4</v>
      </c>
      <c r="Q89" s="73">
        <f>O89/'סכום נכסי הקרן'!$C$41</f>
        <v>2.6095233536049369E-5</v>
      </c>
    </row>
    <row r="90" spans="1:17">
      <c r="A90" s="69" t="s">
        <v>3258</v>
      </c>
      <c r="B90" s="70" t="s">
        <v>2884</v>
      </c>
      <c r="C90" s="54" t="s">
        <v>2916</v>
      </c>
      <c r="D90" s="117" t="s">
        <v>3357</v>
      </c>
      <c r="E90" s="54" t="s">
        <v>453</v>
      </c>
      <c r="F90" s="79">
        <v>42054</v>
      </c>
      <c r="G90" s="54" t="s">
        <v>312</v>
      </c>
      <c r="H90" s="72">
        <v>3.6999999999874102</v>
      </c>
      <c r="I90" s="70" t="s">
        <v>316</v>
      </c>
      <c r="J90" s="70" t="s">
        <v>135</v>
      </c>
      <c r="K90" s="71">
        <v>5.0999999999999997E-2</v>
      </c>
      <c r="L90" s="71">
        <v>2.5599999999983213E-2</v>
      </c>
      <c r="M90" s="72">
        <v>38506.089123999998</v>
      </c>
      <c r="N90" s="80">
        <v>123.76</v>
      </c>
      <c r="O90" s="72">
        <v>47.655139367999993</v>
      </c>
      <c r="P90" s="73">
        <f t="shared" si="1"/>
        <v>5.345759460105619E-4</v>
      </c>
      <c r="Q90" s="73">
        <f>O90/'סכום נכסי הקרן'!$C$41</f>
        <v>5.1423458822390677E-5</v>
      </c>
    </row>
    <row r="91" spans="1:17">
      <c r="A91" s="69" t="s">
        <v>3258</v>
      </c>
      <c r="B91" s="70" t="s">
        <v>2884</v>
      </c>
      <c r="C91" s="54" t="s">
        <v>2917</v>
      </c>
      <c r="D91" s="117" t="s">
        <v>3357</v>
      </c>
      <c r="E91" s="54" t="s">
        <v>453</v>
      </c>
      <c r="F91" s="79">
        <v>42565</v>
      </c>
      <c r="G91" s="54" t="s">
        <v>312</v>
      </c>
      <c r="H91" s="72">
        <v>3.7000000000205473</v>
      </c>
      <c r="I91" s="70" t="s">
        <v>316</v>
      </c>
      <c r="J91" s="70" t="s">
        <v>135</v>
      </c>
      <c r="K91" s="71">
        <v>5.0999999999999997E-2</v>
      </c>
      <c r="L91" s="71">
        <v>2.5600000000095883E-2</v>
      </c>
      <c r="M91" s="72">
        <v>47000.106247999996</v>
      </c>
      <c r="N91" s="80">
        <v>124.26</v>
      </c>
      <c r="O91" s="72">
        <v>58.402335524000001</v>
      </c>
      <c r="P91" s="73">
        <f t="shared" si="1"/>
        <v>6.5513361572357143E-4</v>
      </c>
      <c r="Q91" s="73">
        <f>O91/'סכום נכסי הקרן'!$C$41</f>
        <v>6.3020487103359821E-5</v>
      </c>
    </row>
    <row r="92" spans="1:17">
      <c r="A92" s="69" t="s">
        <v>3258</v>
      </c>
      <c r="B92" s="70" t="s">
        <v>2884</v>
      </c>
      <c r="C92" s="54" t="s">
        <v>2918</v>
      </c>
      <c r="D92" s="117" t="s">
        <v>3357</v>
      </c>
      <c r="E92" s="54" t="s">
        <v>453</v>
      </c>
      <c r="F92" s="79">
        <v>40570</v>
      </c>
      <c r="G92" s="54" t="s">
        <v>312</v>
      </c>
      <c r="H92" s="72">
        <v>3.7199999999969209</v>
      </c>
      <c r="I92" s="70" t="s">
        <v>316</v>
      </c>
      <c r="J92" s="70" t="s">
        <v>135</v>
      </c>
      <c r="K92" s="71">
        <v>5.0999999999999997E-2</v>
      </c>
      <c r="L92" s="71">
        <v>2.2599999999994229E-2</v>
      </c>
      <c r="M92" s="72">
        <v>238311.38729399999</v>
      </c>
      <c r="N92" s="80">
        <v>130.84</v>
      </c>
      <c r="O92" s="72">
        <v>311.80663139300003</v>
      </c>
      <c r="P92" s="73">
        <f t="shared" si="1"/>
        <v>3.4977198086048747E-3</v>
      </c>
      <c r="Q92" s="73">
        <f>O92/'סכום נכסי הקרן'!$C$41</f>
        <v>3.3646267081852442E-4</v>
      </c>
    </row>
    <row r="93" spans="1:17">
      <c r="A93" s="69" t="s">
        <v>3258</v>
      </c>
      <c r="B93" s="70" t="s">
        <v>2884</v>
      </c>
      <c r="C93" s="54" t="s">
        <v>2919</v>
      </c>
      <c r="D93" s="117" t="s">
        <v>3357</v>
      </c>
      <c r="E93" s="54" t="s">
        <v>453</v>
      </c>
      <c r="F93" s="79">
        <v>41207</v>
      </c>
      <c r="G93" s="54" t="s">
        <v>312</v>
      </c>
      <c r="H93" s="72">
        <v>3.7200000003953999</v>
      </c>
      <c r="I93" s="70" t="s">
        <v>316</v>
      </c>
      <c r="J93" s="70" t="s">
        <v>135</v>
      </c>
      <c r="K93" s="71">
        <v>5.0999999999999997E-2</v>
      </c>
      <c r="L93" s="71">
        <v>2.2500000001765177E-2</v>
      </c>
      <c r="M93" s="72">
        <v>3387.4352100000001</v>
      </c>
      <c r="N93" s="80">
        <v>125.43</v>
      </c>
      <c r="O93" s="72">
        <v>4.2488601810000004</v>
      </c>
      <c r="P93" s="73">
        <f t="shared" si="1"/>
        <v>4.7661983174261083E-5</v>
      </c>
      <c r="Q93" s="73">
        <f>O93/'סכום נכסי הקרן'!$C$41</f>
        <v>4.5848378466072388E-6</v>
      </c>
    </row>
    <row r="94" spans="1:17">
      <c r="A94" s="69" t="s">
        <v>3258</v>
      </c>
      <c r="B94" s="70" t="s">
        <v>2884</v>
      </c>
      <c r="C94" s="54" t="s">
        <v>2920</v>
      </c>
      <c r="D94" s="117" t="s">
        <v>3357</v>
      </c>
      <c r="E94" s="54" t="s">
        <v>453</v>
      </c>
      <c r="F94" s="79">
        <v>41239</v>
      </c>
      <c r="G94" s="54" t="s">
        <v>312</v>
      </c>
      <c r="H94" s="72">
        <v>3.6999999999811473</v>
      </c>
      <c r="I94" s="70" t="s">
        <v>316</v>
      </c>
      <c r="J94" s="70" t="s">
        <v>135</v>
      </c>
      <c r="K94" s="71">
        <v>5.0999999999999997E-2</v>
      </c>
      <c r="L94" s="71">
        <v>2.5499999999851874E-2</v>
      </c>
      <c r="M94" s="72">
        <v>29873.016912999999</v>
      </c>
      <c r="N94" s="80">
        <v>124.29</v>
      </c>
      <c r="O94" s="72">
        <v>37.129174340999995</v>
      </c>
      <c r="P94" s="73">
        <f t="shared" si="1"/>
        <v>4.1649995700692788E-4</v>
      </c>
      <c r="Q94" s="73">
        <f>O94/'סכום נכסי הקרן'!$C$41</f>
        <v>4.0065155472315398E-5</v>
      </c>
    </row>
    <row r="95" spans="1:17">
      <c r="A95" s="69" t="s">
        <v>3258</v>
      </c>
      <c r="B95" s="70" t="s">
        <v>2884</v>
      </c>
      <c r="C95" s="54" t="s">
        <v>2921</v>
      </c>
      <c r="D95" s="117" t="s">
        <v>3357</v>
      </c>
      <c r="E95" s="54" t="s">
        <v>453</v>
      </c>
      <c r="F95" s="79">
        <v>41269</v>
      </c>
      <c r="G95" s="54" t="s">
        <v>312</v>
      </c>
      <c r="H95" s="72">
        <v>3.7200000001870031</v>
      </c>
      <c r="I95" s="70" t="s">
        <v>316</v>
      </c>
      <c r="J95" s="70" t="s">
        <v>135</v>
      </c>
      <c r="K95" s="71">
        <v>5.0999999999999997E-2</v>
      </c>
      <c r="L95" s="71">
        <v>2.2600000001324609E-2</v>
      </c>
      <c r="M95" s="72">
        <v>8133.0840950000011</v>
      </c>
      <c r="N95" s="80">
        <v>126.24</v>
      </c>
      <c r="O95" s="72">
        <v>10.267205863999999</v>
      </c>
      <c r="P95" s="73">
        <f t="shared" si="1"/>
        <v>1.1517333409203155E-4</v>
      </c>
      <c r="Q95" s="73">
        <f>O95/'סכום נכסי הקרן'!$C$41</f>
        <v>1.1079082864312066E-5</v>
      </c>
    </row>
    <row r="96" spans="1:17">
      <c r="A96" s="69" t="s">
        <v>3258</v>
      </c>
      <c r="B96" s="70" t="s">
        <v>2884</v>
      </c>
      <c r="C96" s="54" t="s">
        <v>2922</v>
      </c>
      <c r="D96" s="117" t="s">
        <v>3357</v>
      </c>
      <c r="E96" s="54" t="s">
        <v>453</v>
      </c>
      <c r="F96" s="79">
        <v>41298</v>
      </c>
      <c r="G96" s="54" t="s">
        <v>312</v>
      </c>
      <c r="H96" s="72">
        <v>3.6999999999073649</v>
      </c>
      <c r="I96" s="70" t="s">
        <v>316</v>
      </c>
      <c r="J96" s="70" t="s">
        <v>135</v>
      </c>
      <c r="K96" s="71">
        <v>5.0999999999999997E-2</v>
      </c>
      <c r="L96" s="71">
        <v>2.5599999999258917E-2</v>
      </c>
      <c r="M96" s="72">
        <v>16457.203328</v>
      </c>
      <c r="N96" s="80">
        <v>124.63</v>
      </c>
      <c r="O96" s="72">
        <v>20.510613567</v>
      </c>
      <c r="P96" s="73">
        <f t="shared" si="1"/>
        <v>2.3007971010569834E-4</v>
      </c>
      <c r="Q96" s="73">
        <f>O96/'סכום נכסי הקרן'!$C$41</f>
        <v>2.2132485733382028E-5</v>
      </c>
    </row>
    <row r="97" spans="1:17">
      <c r="A97" s="69" t="s">
        <v>3258</v>
      </c>
      <c r="B97" s="70" t="s">
        <v>2884</v>
      </c>
      <c r="C97" s="54" t="s">
        <v>2923</v>
      </c>
      <c r="D97" s="117" t="s">
        <v>3357</v>
      </c>
      <c r="E97" s="54" t="s">
        <v>453</v>
      </c>
      <c r="F97" s="79">
        <v>41330</v>
      </c>
      <c r="G97" s="54" t="s">
        <v>312</v>
      </c>
      <c r="H97" s="72">
        <v>3.7000000000470905</v>
      </c>
      <c r="I97" s="70" t="s">
        <v>316</v>
      </c>
      <c r="J97" s="70" t="s">
        <v>135</v>
      </c>
      <c r="K97" s="71">
        <v>5.0999999999999997E-2</v>
      </c>
      <c r="L97" s="71">
        <v>2.5500000000392417E-2</v>
      </c>
      <c r="M97" s="72">
        <v>25511.470842999999</v>
      </c>
      <c r="N97" s="80">
        <v>124.86</v>
      </c>
      <c r="O97" s="72">
        <v>31.853622925</v>
      </c>
      <c r="P97" s="73">
        <f t="shared" si="1"/>
        <v>3.5732096967551567E-4</v>
      </c>
      <c r="Q97" s="73">
        <f>O97/'סכום נכסי הקרן'!$C$41</f>
        <v>3.4372441011632326E-5</v>
      </c>
    </row>
    <row r="98" spans="1:17">
      <c r="A98" s="69" t="s">
        <v>3258</v>
      </c>
      <c r="B98" s="70" t="s">
        <v>2884</v>
      </c>
      <c r="C98" s="54" t="s">
        <v>2924</v>
      </c>
      <c r="D98" s="117" t="s">
        <v>3357</v>
      </c>
      <c r="E98" s="54" t="s">
        <v>453</v>
      </c>
      <c r="F98" s="79">
        <v>41389</v>
      </c>
      <c r="G98" s="54" t="s">
        <v>312</v>
      </c>
      <c r="H98" s="72">
        <v>3.7200000000995255</v>
      </c>
      <c r="I98" s="70" t="s">
        <v>316</v>
      </c>
      <c r="J98" s="70" t="s">
        <v>135</v>
      </c>
      <c r="K98" s="71">
        <v>5.0999999999999997E-2</v>
      </c>
      <c r="L98" s="71">
        <v>2.260000000085308E-2</v>
      </c>
      <c r="M98" s="72">
        <v>11166.753769000001</v>
      </c>
      <c r="N98" s="80">
        <v>125.97</v>
      </c>
      <c r="O98" s="72">
        <v>14.066760529999998</v>
      </c>
      <c r="P98" s="73">
        <f t="shared" si="1"/>
        <v>1.577951909774128E-4</v>
      </c>
      <c r="Q98" s="73">
        <f>O98/'סכום נכסי הקרן'!$C$41</f>
        <v>1.5179086463119574E-5</v>
      </c>
    </row>
    <row r="99" spans="1:17">
      <c r="A99" s="69" t="s">
        <v>3258</v>
      </c>
      <c r="B99" s="70" t="s">
        <v>2884</v>
      </c>
      <c r="C99" s="54" t="s">
        <v>2925</v>
      </c>
      <c r="D99" s="117" t="s">
        <v>3357</v>
      </c>
      <c r="E99" s="54" t="s">
        <v>453</v>
      </c>
      <c r="F99" s="79">
        <v>41422</v>
      </c>
      <c r="G99" s="54" t="s">
        <v>312</v>
      </c>
      <c r="H99" s="72">
        <v>3.7200000000389868</v>
      </c>
      <c r="I99" s="70" t="s">
        <v>316</v>
      </c>
      <c r="J99" s="70" t="s">
        <v>135</v>
      </c>
      <c r="K99" s="71">
        <v>5.0999999999999997E-2</v>
      </c>
      <c r="L99" s="71">
        <v>2.2599999999220261E-2</v>
      </c>
      <c r="M99" s="72">
        <v>4089.8749509999998</v>
      </c>
      <c r="N99" s="80">
        <v>125.43</v>
      </c>
      <c r="O99" s="72">
        <v>5.1299301899999996</v>
      </c>
      <c r="P99" s="73">
        <f t="shared" si="1"/>
        <v>5.7545467721973482E-5</v>
      </c>
      <c r="Q99" s="73">
        <f>O99/'סכום נכסי הקרן'!$C$41</f>
        <v>5.53557826890634E-6</v>
      </c>
    </row>
    <row r="100" spans="1:17">
      <c r="A100" s="69" t="s">
        <v>3258</v>
      </c>
      <c r="B100" s="70" t="s">
        <v>2884</v>
      </c>
      <c r="C100" s="54" t="s">
        <v>2926</v>
      </c>
      <c r="D100" s="117" t="s">
        <v>3357</v>
      </c>
      <c r="E100" s="54" t="s">
        <v>453</v>
      </c>
      <c r="F100" s="79">
        <v>41450</v>
      </c>
      <c r="G100" s="54" t="s">
        <v>312</v>
      </c>
      <c r="H100" s="72">
        <v>3.7200000000615985</v>
      </c>
      <c r="I100" s="70" t="s">
        <v>316</v>
      </c>
      <c r="J100" s="70" t="s">
        <v>135</v>
      </c>
      <c r="K100" s="71">
        <v>5.0999999999999997E-2</v>
      </c>
      <c r="L100" s="71">
        <v>2.2700000000971367E-2</v>
      </c>
      <c r="M100" s="72">
        <v>6737.7545719999998</v>
      </c>
      <c r="N100" s="80">
        <v>125.29</v>
      </c>
      <c r="O100" s="72">
        <v>8.4417333340000003</v>
      </c>
      <c r="P100" s="73">
        <f t="shared" si="1"/>
        <v>9.4695926668975712E-5</v>
      </c>
      <c r="Q100" s="73">
        <f>O100/'סכום נכסי הקרן'!$C$41</f>
        <v>9.1092615035357178E-6</v>
      </c>
    </row>
    <row r="101" spans="1:17">
      <c r="A101" s="69" t="s">
        <v>3258</v>
      </c>
      <c r="B101" s="70" t="s">
        <v>2884</v>
      </c>
      <c r="C101" s="54" t="s">
        <v>2927</v>
      </c>
      <c r="D101" s="117" t="s">
        <v>3357</v>
      </c>
      <c r="E101" s="54" t="s">
        <v>453</v>
      </c>
      <c r="F101" s="79">
        <v>41480</v>
      </c>
      <c r="G101" s="54" t="s">
        <v>312</v>
      </c>
      <c r="H101" s="72">
        <v>3.7099999999182711</v>
      </c>
      <c r="I101" s="70" t="s">
        <v>316</v>
      </c>
      <c r="J101" s="70" t="s">
        <v>135</v>
      </c>
      <c r="K101" s="71">
        <v>5.0999999999999997E-2</v>
      </c>
      <c r="L101" s="71">
        <v>2.319999999972757E-2</v>
      </c>
      <c r="M101" s="72">
        <v>5917.0754820000011</v>
      </c>
      <c r="N101" s="80">
        <v>124.07</v>
      </c>
      <c r="O101" s="72">
        <v>7.3413159600000002</v>
      </c>
      <c r="P101" s="73">
        <f t="shared" si="1"/>
        <v>8.235189270928243E-5</v>
      </c>
      <c r="Q101" s="73">
        <f>O101/'סכום נכסי הקרן'!$C$41</f>
        <v>7.9218288725584571E-6</v>
      </c>
    </row>
    <row r="102" spans="1:17">
      <c r="A102" s="69" t="s">
        <v>3258</v>
      </c>
      <c r="B102" s="70" t="s">
        <v>2884</v>
      </c>
      <c r="C102" s="54" t="s">
        <v>2928</v>
      </c>
      <c r="D102" s="117" t="s">
        <v>3357</v>
      </c>
      <c r="E102" s="54" t="s">
        <v>453</v>
      </c>
      <c r="F102" s="79">
        <v>41512</v>
      </c>
      <c r="G102" s="54" t="s">
        <v>312</v>
      </c>
      <c r="H102" s="72">
        <v>3.6699999999402424</v>
      </c>
      <c r="I102" s="70" t="s">
        <v>316</v>
      </c>
      <c r="J102" s="70" t="s">
        <v>135</v>
      </c>
      <c r="K102" s="71">
        <v>5.0999999999999997E-2</v>
      </c>
      <c r="L102" s="71">
        <v>3.2299999999511074E-2</v>
      </c>
      <c r="M102" s="72">
        <v>18447.554792999999</v>
      </c>
      <c r="N102" s="80">
        <v>119.74</v>
      </c>
      <c r="O102" s="72">
        <v>22.089103095999999</v>
      </c>
      <c r="P102" s="73">
        <f t="shared" si="1"/>
        <v>2.477865628066593E-4</v>
      </c>
      <c r="Q102" s="73">
        <f>O102/'סכום נכסי הקרן'!$C$41</f>
        <v>2.38357939677634E-5</v>
      </c>
    </row>
    <row r="103" spans="1:17">
      <c r="A103" s="69" t="s">
        <v>3258</v>
      </c>
      <c r="B103" s="70" t="s">
        <v>2884</v>
      </c>
      <c r="C103" s="54" t="s">
        <v>2929</v>
      </c>
      <c r="D103" s="117" t="s">
        <v>3357</v>
      </c>
      <c r="E103" s="54" t="s">
        <v>453</v>
      </c>
      <c r="F103" s="79">
        <v>40871</v>
      </c>
      <c r="G103" s="54" t="s">
        <v>312</v>
      </c>
      <c r="H103" s="72">
        <v>3.7000000000339357</v>
      </c>
      <c r="I103" s="70" t="s">
        <v>316</v>
      </c>
      <c r="J103" s="70" t="s">
        <v>135</v>
      </c>
      <c r="K103" s="71">
        <v>5.1879999999999996E-2</v>
      </c>
      <c r="L103" s="71">
        <v>2.5500000000084837E-2</v>
      </c>
      <c r="M103" s="72">
        <v>9283.9386630000008</v>
      </c>
      <c r="N103" s="80">
        <v>126.96</v>
      </c>
      <c r="O103" s="72">
        <v>11.786889058</v>
      </c>
      <c r="P103" s="73">
        <f t="shared" si="1"/>
        <v>1.3222052127567481E-4</v>
      </c>
      <c r="Q103" s="73">
        <f>O103/'סכום נכסי הקרן'!$C$41</f>
        <v>1.271893466594615E-5</v>
      </c>
    </row>
    <row r="104" spans="1:17">
      <c r="A104" s="69" t="s">
        <v>3258</v>
      </c>
      <c r="B104" s="70" t="s">
        <v>2884</v>
      </c>
      <c r="C104" s="54" t="s">
        <v>2930</v>
      </c>
      <c r="D104" s="117" t="s">
        <v>3357</v>
      </c>
      <c r="E104" s="54" t="s">
        <v>453</v>
      </c>
      <c r="F104" s="79">
        <v>41547</v>
      </c>
      <c r="G104" s="54" t="s">
        <v>312</v>
      </c>
      <c r="H104" s="72">
        <v>3.6700000000539355</v>
      </c>
      <c r="I104" s="70" t="s">
        <v>316</v>
      </c>
      <c r="J104" s="70" t="s">
        <v>135</v>
      </c>
      <c r="K104" s="71">
        <v>5.0999999999999997E-2</v>
      </c>
      <c r="L104" s="71">
        <v>3.230000000063854E-2</v>
      </c>
      <c r="M104" s="72">
        <v>13498.238029</v>
      </c>
      <c r="N104" s="80">
        <v>119.5</v>
      </c>
      <c r="O104" s="72">
        <v>16.130394439</v>
      </c>
      <c r="P104" s="73">
        <f t="shared" si="1"/>
        <v>1.8094419575954797E-4</v>
      </c>
      <c r="Q104" s="73">
        <f>O104/'סכום נכסי הקרן'!$C$41</f>
        <v>1.7405901760510329E-5</v>
      </c>
    </row>
    <row r="105" spans="1:17">
      <c r="A105" s="69" t="s">
        <v>3258</v>
      </c>
      <c r="B105" s="70" t="s">
        <v>2884</v>
      </c>
      <c r="C105" s="54" t="s">
        <v>2931</v>
      </c>
      <c r="D105" s="117" t="s">
        <v>3357</v>
      </c>
      <c r="E105" s="54" t="s">
        <v>453</v>
      </c>
      <c r="F105" s="79">
        <v>41571</v>
      </c>
      <c r="G105" s="54" t="s">
        <v>312</v>
      </c>
      <c r="H105" s="72">
        <v>3.7100000000530096</v>
      </c>
      <c r="I105" s="70" t="s">
        <v>316</v>
      </c>
      <c r="J105" s="70" t="s">
        <v>135</v>
      </c>
      <c r="K105" s="71">
        <v>5.0999999999999997E-2</v>
      </c>
      <c r="L105" s="71">
        <v>2.3700000000258882E-2</v>
      </c>
      <c r="M105" s="72">
        <v>6581.6764949999997</v>
      </c>
      <c r="N105" s="80">
        <v>123.25</v>
      </c>
      <c r="O105" s="72">
        <v>8.111916266999998</v>
      </c>
      <c r="P105" s="73">
        <f t="shared" si="1"/>
        <v>9.0996173128430043E-5</v>
      </c>
      <c r="Q105" s="73">
        <f>O105/'סכום נכסי הקרן'!$C$41</f>
        <v>8.7533642259550966E-6</v>
      </c>
    </row>
    <row r="106" spans="1:17">
      <c r="A106" s="69" t="s">
        <v>3258</v>
      </c>
      <c r="B106" s="70" t="s">
        <v>2884</v>
      </c>
      <c r="C106" s="54" t="s">
        <v>2932</v>
      </c>
      <c r="D106" s="117" t="s">
        <v>3357</v>
      </c>
      <c r="E106" s="54" t="s">
        <v>453</v>
      </c>
      <c r="F106" s="79">
        <v>41597</v>
      </c>
      <c r="G106" s="54" t="s">
        <v>312</v>
      </c>
      <c r="H106" s="72">
        <v>3.7100000005173648</v>
      </c>
      <c r="I106" s="70" t="s">
        <v>316</v>
      </c>
      <c r="J106" s="70" t="s">
        <v>135</v>
      </c>
      <c r="K106" s="71">
        <v>5.0999999999999997E-2</v>
      </c>
      <c r="L106" s="71">
        <v>2.3800000005940115E-2</v>
      </c>
      <c r="M106" s="72">
        <v>1699.7805820000001</v>
      </c>
      <c r="N106" s="80">
        <v>122.81</v>
      </c>
      <c r="O106" s="72">
        <v>2.0875006520000001</v>
      </c>
      <c r="P106" s="73">
        <f t="shared" si="1"/>
        <v>2.3416732185446097E-5</v>
      </c>
      <c r="Q106" s="73">
        <f>O106/'סכום נכסי הקרן'!$C$41</f>
        <v>2.2525692977391215E-6</v>
      </c>
    </row>
    <row r="107" spans="1:17">
      <c r="A107" s="69" t="s">
        <v>3258</v>
      </c>
      <c r="B107" s="70" t="s">
        <v>2884</v>
      </c>
      <c r="C107" s="54" t="s">
        <v>2933</v>
      </c>
      <c r="D107" s="117" t="s">
        <v>3357</v>
      </c>
      <c r="E107" s="54" t="s">
        <v>453</v>
      </c>
      <c r="F107" s="79">
        <v>41630</v>
      </c>
      <c r="G107" s="54" t="s">
        <v>312</v>
      </c>
      <c r="H107" s="72">
        <v>3.6999999999788984</v>
      </c>
      <c r="I107" s="70" t="s">
        <v>316</v>
      </c>
      <c r="J107" s="70" t="s">
        <v>135</v>
      </c>
      <c r="K107" s="71">
        <v>5.0999999999999997E-2</v>
      </c>
      <c r="L107" s="71">
        <v>2.5599999999915593E-2</v>
      </c>
      <c r="M107" s="72">
        <v>19338.015736000001</v>
      </c>
      <c r="N107" s="80">
        <v>122.53</v>
      </c>
      <c r="O107" s="72">
        <v>23.694872045</v>
      </c>
      <c r="P107" s="73">
        <f t="shared" si="1"/>
        <v>2.6579942493171421E-4</v>
      </c>
      <c r="Q107" s="73">
        <f>O107/'סכום נכסי הקרן'!$C$41</f>
        <v>2.556853873616131E-5</v>
      </c>
    </row>
    <row r="108" spans="1:17">
      <c r="A108" s="69" t="s">
        <v>3258</v>
      </c>
      <c r="B108" s="70" t="s">
        <v>2884</v>
      </c>
      <c r="C108" s="54" t="s">
        <v>2934</v>
      </c>
      <c r="D108" s="117" t="s">
        <v>3357</v>
      </c>
      <c r="E108" s="54" t="s">
        <v>453</v>
      </c>
      <c r="F108" s="79">
        <v>41666</v>
      </c>
      <c r="G108" s="54" t="s">
        <v>312</v>
      </c>
      <c r="H108" s="72">
        <v>3.7000000001310243</v>
      </c>
      <c r="I108" s="70" t="s">
        <v>316</v>
      </c>
      <c r="J108" s="70" t="s">
        <v>135</v>
      </c>
      <c r="K108" s="71">
        <v>5.0999999999999997E-2</v>
      </c>
      <c r="L108" s="71">
        <v>2.5500000000873494E-2</v>
      </c>
      <c r="M108" s="72">
        <v>3740.3549469999998</v>
      </c>
      <c r="N108" s="80">
        <v>122.43</v>
      </c>
      <c r="O108" s="72">
        <v>4.5793165719999998</v>
      </c>
      <c r="P108" s="73">
        <f t="shared" si="1"/>
        <v>5.1368908391075841E-5</v>
      </c>
      <c r="Q108" s="73">
        <f>O108/'סכום נכסי הקרן'!$C$41</f>
        <v>4.9414250025897286E-6</v>
      </c>
    </row>
    <row r="109" spans="1:17">
      <c r="A109" s="69" t="s">
        <v>3258</v>
      </c>
      <c r="B109" s="70" t="s">
        <v>2884</v>
      </c>
      <c r="C109" s="54" t="s">
        <v>2935</v>
      </c>
      <c r="D109" s="117" t="s">
        <v>3357</v>
      </c>
      <c r="E109" s="54" t="s">
        <v>453</v>
      </c>
      <c r="F109" s="79">
        <v>41696</v>
      </c>
      <c r="G109" s="54" t="s">
        <v>312</v>
      </c>
      <c r="H109" s="72">
        <v>3.7000000003157512</v>
      </c>
      <c r="I109" s="70" t="s">
        <v>316</v>
      </c>
      <c r="J109" s="70" t="s">
        <v>135</v>
      </c>
      <c r="K109" s="71">
        <v>5.0999999999999997E-2</v>
      </c>
      <c r="L109" s="71">
        <v>2.5500000003608584E-2</v>
      </c>
      <c r="M109" s="72">
        <v>3600.0902580000002</v>
      </c>
      <c r="N109" s="80">
        <v>123.16</v>
      </c>
      <c r="O109" s="72">
        <v>4.4338711079999999</v>
      </c>
      <c r="P109" s="73">
        <f t="shared" si="1"/>
        <v>4.973736040817445E-5</v>
      </c>
      <c r="Q109" s="73">
        <f>O109/'סכום נכסי הקרן'!$C$41</f>
        <v>4.7844784711537128E-6</v>
      </c>
    </row>
    <row r="110" spans="1:17">
      <c r="A110" s="69" t="s">
        <v>3258</v>
      </c>
      <c r="B110" s="70" t="s">
        <v>2884</v>
      </c>
      <c r="C110" s="54" t="s">
        <v>2936</v>
      </c>
      <c r="D110" s="117" t="s">
        <v>3357</v>
      </c>
      <c r="E110" s="54" t="s">
        <v>453</v>
      </c>
      <c r="F110" s="79">
        <v>41725</v>
      </c>
      <c r="G110" s="54" t="s">
        <v>312</v>
      </c>
      <c r="H110" s="72">
        <v>3.6999999999434823</v>
      </c>
      <c r="I110" s="70" t="s">
        <v>316</v>
      </c>
      <c r="J110" s="70" t="s">
        <v>135</v>
      </c>
      <c r="K110" s="71">
        <v>5.0999999999999997E-2</v>
      </c>
      <c r="L110" s="71">
        <v>2.5499999999152229E-2</v>
      </c>
      <c r="M110" s="72">
        <v>7169.6896690000003</v>
      </c>
      <c r="N110" s="80">
        <v>123.39</v>
      </c>
      <c r="O110" s="72">
        <v>8.8466806049999995</v>
      </c>
      <c r="P110" s="73">
        <f t="shared" si="1"/>
        <v>9.9238460241431935E-5</v>
      </c>
      <c r="Q110" s="73">
        <f>O110/'סכום נכסי הקרן'!$C$41</f>
        <v>9.5462298891426425E-6</v>
      </c>
    </row>
    <row r="111" spans="1:17">
      <c r="A111" s="69" t="s">
        <v>3258</v>
      </c>
      <c r="B111" s="70" t="s">
        <v>2884</v>
      </c>
      <c r="C111" s="54" t="s">
        <v>2937</v>
      </c>
      <c r="D111" s="117" t="s">
        <v>3357</v>
      </c>
      <c r="E111" s="54" t="s">
        <v>453</v>
      </c>
      <c r="F111" s="79">
        <v>41787</v>
      </c>
      <c r="G111" s="54" t="s">
        <v>312</v>
      </c>
      <c r="H111" s="72">
        <v>3.7000000003965456</v>
      </c>
      <c r="I111" s="70" t="s">
        <v>316</v>
      </c>
      <c r="J111" s="70" t="s">
        <v>135</v>
      </c>
      <c r="K111" s="71">
        <v>5.0999999999999997E-2</v>
      </c>
      <c r="L111" s="71">
        <v>2.5500000001441987E-2</v>
      </c>
      <c r="M111" s="72">
        <v>4513.80015</v>
      </c>
      <c r="N111" s="80">
        <v>122.91</v>
      </c>
      <c r="O111" s="72">
        <v>5.5479120039999996</v>
      </c>
      <c r="P111" s="73">
        <f t="shared" si="1"/>
        <v>6.2234217489523232E-5</v>
      </c>
      <c r="Q111" s="73">
        <f>O111/'סכום נכסי הקרן'!$C$41</f>
        <v>5.986611901076772E-6</v>
      </c>
    </row>
    <row r="112" spans="1:17">
      <c r="A112" s="69" t="s">
        <v>3258</v>
      </c>
      <c r="B112" s="70" t="s">
        <v>2884</v>
      </c>
      <c r="C112" s="54" t="s">
        <v>2938</v>
      </c>
      <c r="D112" s="117" t="s">
        <v>3357</v>
      </c>
      <c r="E112" s="54" t="s">
        <v>453</v>
      </c>
      <c r="F112" s="79">
        <v>41815</v>
      </c>
      <c r="G112" s="54" t="s">
        <v>312</v>
      </c>
      <c r="H112" s="72">
        <v>3.6999999995828712</v>
      </c>
      <c r="I112" s="70" t="s">
        <v>316</v>
      </c>
      <c r="J112" s="70" t="s">
        <v>135</v>
      </c>
      <c r="K112" s="71">
        <v>5.0999999999999997E-2</v>
      </c>
      <c r="L112" s="71">
        <v>2.5499999998556091E-2</v>
      </c>
      <c r="M112" s="72">
        <v>2537.9015669999999</v>
      </c>
      <c r="N112" s="80">
        <v>122.8</v>
      </c>
      <c r="O112" s="72">
        <v>3.1165432390000003</v>
      </c>
      <c r="P112" s="73">
        <f t="shared" si="1"/>
        <v>3.4960112851751927E-5</v>
      </c>
      <c r="Q112" s="73">
        <f>O112/'סכום נכסי הקרן'!$C$41</f>
        <v>3.362983196446847E-6</v>
      </c>
    </row>
    <row r="113" spans="1:17">
      <c r="A113" s="69" t="s">
        <v>3258</v>
      </c>
      <c r="B113" s="70" t="s">
        <v>2884</v>
      </c>
      <c r="C113" s="54" t="s">
        <v>2939</v>
      </c>
      <c r="D113" s="117" t="s">
        <v>3357</v>
      </c>
      <c r="E113" s="54" t="s">
        <v>453</v>
      </c>
      <c r="F113" s="79">
        <v>41836</v>
      </c>
      <c r="G113" s="54" t="s">
        <v>312</v>
      </c>
      <c r="H113" s="72">
        <v>3.6999999999458759</v>
      </c>
      <c r="I113" s="70" t="s">
        <v>316</v>
      </c>
      <c r="J113" s="70" t="s">
        <v>135</v>
      </c>
      <c r="K113" s="71">
        <v>5.0999999999999997E-2</v>
      </c>
      <c r="L113" s="71">
        <v>2.549999999918813E-2</v>
      </c>
      <c r="M113" s="72">
        <v>7544.8838459999997</v>
      </c>
      <c r="N113" s="80">
        <v>122.44</v>
      </c>
      <c r="O113" s="72">
        <v>9.2379558050000004</v>
      </c>
      <c r="P113" s="73">
        <f t="shared" si="1"/>
        <v>1.0362762608932211E-4</v>
      </c>
      <c r="Q113" s="73">
        <f>O113/'סכום נכסי הקרן'!$C$41</f>
        <v>9.9684450878024874E-6</v>
      </c>
    </row>
    <row r="114" spans="1:17">
      <c r="A114" s="69" t="s">
        <v>3258</v>
      </c>
      <c r="B114" s="70" t="s">
        <v>2884</v>
      </c>
      <c r="C114" s="54" t="s">
        <v>2940</v>
      </c>
      <c r="D114" s="117" t="s">
        <v>3357</v>
      </c>
      <c r="E114" s="54" t="s">
        <v>453</v>
      </c>
      <c r="F114" s="79">
        <v>40903</v>
      </c>
      <c r="G114" s="54" t="s">
        <v>312</v>
      </c>
      <c r="H114" s="72">
        <v>3.6700000001256807</v>
      </c>
      <c r="I114" s="70" t="s">
        <v>316</v>
      </c>
      <c r="J114" s="70" t="s">
        <v>135</v>
      </c>
      <c r="K114" s="71">
        <v>5.2619999999999993E-2</v>
      </c>
      <c r="L114" s="71">
        <v>3.2100000000733847E-2</v>
      </c>
      <c r="M114" s="72">
        <v>9525.4532889999991</v>
      </c>
      <c r="N114" s="80">
        <v>124.46</v>
      </c>
      <c r="O114" s="72">
        <v>11.855378952999999</v>
      </c>
      <c r="P114" s="73">
        <f t="shared" si="1"/>
        <v>1.3298881302547028E-4</v>
      </c>
      <c r="Q114" s="73">
        <f>O114/'סכום נכסי הקרן'!$C$41</f>
        <v>1.2792840384027994E-5</v>
      </c>
    </row>
    <row r="115" spans="1:17">
      <c r="A115" s="69" t="s">
        <v>3258</v>
      </c>
      <c r="B115" s="70" t="s">
        <v>2884</v>
      </c>
      <c r="C115" s="54" t="s">
        <v>2941</v>
      </c>
      <c r="D115" s="117" t="s">
        <v>3357</v>
      </c>
      <c r="E115" s="54" t="s">
        <v>453</v>
      </c>
      <c r="F115" s="79">
        <v>41911</v>
      </c>
      <c r="G115" s="54" t="s">
        <v>312</v>
      </c>
      <c r="H115" s="72">
        <v>3.7000000006343274</v>
      </c>
      <c r="I115" s="70" t="s">
        <v>316</v>
      </c>
      <c r="J115" s="70" t="s">
        <v>135</v>
      </c>
      <c r="K115" s="71">
        <v>5.0999999999999997E-2</v>
      </c>
      <c r="L115" s="71">
        <v>2.5500000003999025E-2</v>
      </c>
      <c r="M115" s="72">
        <v>2961.3565819999999</v>
      </c>
      <c r="N115" s="80">
        <v>122.44</v>
      </c>
      <c r="O115" s="72">
        <v>3.6258850210000002</v>
      </c>
      <c r="P115" s="73">
        <f t="shared" si="1"/>
        <v>4.0673701534239136E-5</v>
      </c>
      <c r="Q115" s="73">
        <f>O115/'סכום נכסי הקרן'!$C$41</f>
        <v>3.9126010655908381E-6</v>
      </c>
    </row>
    <row r="116" spans="1:17">
      <c r="A116" s="69" t="s">
        <v>3258</v>
      </c>
      <c r="B116" s="70" t="s">
        <v>2884</v>
      </c>
      <c r="C116" s="54" t="s">
        <v>2942</v>
      </c>
      <c r="D116" s="117" t="s">
        <v>3357</v>
      </c>
      <c r="E116" s="54" t="s">
        <v>453</v>
      </c>
      <c r="F116" s="79">
        <v>40933</v>
      </c>
      <c r="G116" s="54" t="s">
        <v>312</v>
      </c>
      <c r="H116" s="72">
        <v>3.7000000000269329</v>
      </c>
      <c r="I116" s="70" t="s">
        <v>316</v>
      </c>
      <c r="J116" s="70" t="s">
        <v>135</v>
      </c>
      <c r="K116" s="71">
        <v>5.1330999999999995E-2</v>
      </c>
      <c r="L116" s="71">
        <v>2.5500000000179556E-2</v>
      </c>
      <c r="M116" s="72">
        <v>35125.629507999998</v>
      </c>
      <c r="N116" s="80">
        <v>126.84</v>
      </c>
      <c r="O116" s="72">
        <v>44.553348824000011</v>
      </c>
      <c r="P116" s="73">
        <f t="shared" si="1"/>
        <v>4.997813228833272E-4</v>
      </c>
      <c r="Q116" s="73">
        <f>O116/'סכום נכסי הקרן'!$C$41</f>
        <v>4.8076394886991303E-5</v>
      </c>
    </row>
    <row r="117" spans="1:17">
      <c r="A117" s="69" t="s">
        <v>3258</v>
      </c>
      <c r="B117" s="70" t="s">
        <v>2884</v>
      </c>
      <c r="C117" s="54" t="s">
        <v>2943</v>
      </c>
      <c r="D117" s="117" t="s">
        <v>3357</v>
      </c>
      <c r="E117" s="54" t="s">
        <v>453</v>
      </c>
      <c r="F117" s="79">
        <v>40993</v>
      </c>
      <c r="G117" s="54" t="s">
        <v>312</v>
      </c>
      <c r="H117" s="72">
        <v>3.6999999999267574</v>
      </c>
      <c r="I117" s="70" t="s">
        <v>316</v>
      </c>
      <c r="J117" s="70" t="s">
        <v>135</v>
      </c>
      <c r="K117" s="71">
        <v>5.1451999999999998E-2</v>
      </c>
      <c r="L117" s="71">
        <v>2.5499999999479592E-2</v>
      </c>
      <c r="M117" s="72">
        <v>20442.2035</v>
      </c>
      <c r="N117" s="80">
        <v>126.9</v>
      </c>
      <c r="O117" s="72">
        <v>25.941157077</v>
      </c>
      <c r="P117" s="73">
        <f t="shared" si="1"/>
        <v>2.909973356275142E-4</v>
      </c>
      <c r="Q117" s="73">
        <f>O117/'סכום נכסי הקרן'!$C$41</f>
        <v>2.7992448253126643E-5</v>
      </c>
    </row>
    <row r="118" spans="1:17">
      <c r="A118" s="69" t="s">
        <v>3258</v>
      </c>
      <c r="B118" s="70" t="s">
        <v>2884</v>
      </c>
      <c r="C118" s="54" t="s">
        <v>2944</v>
      </c>
      <c r="D118" s="117" t="s">
        <v>3357</v>
      </c>
      <c r="E118" s="54" t="s">
        <v>453</v>
      </c>
      <c r="F118" s="79">
        <v>41053</v>
      </c>
      <c r="G118" s="54" t="s">
        <v>312</v>
      </c>
      <c r="H118" s="72">
        <v>3.7699999999305813</v>
      </c>
      <c r="I118" s="70" t="s">
        <v>316</v>
      </c>
      <c r="J118" s="70" t="s">
        <v>135</v>
      </c>
      <c r="K118" s="71">
        <v>5.0999999999999997E-2</v>
      </c>
      <c r="L118" s="71">
        <v>2.5999999999444644E-2</v>
      </c>
      <c r="M118" s="72">
        <v>14392.610949</v>
      </c>
      <c r="N118" s="80">
        <v>125.11</v>
      </c>
      <c r="O118" s="72">
        <v>18.006595525000002</v>
      </c>
      <c r="P118" s="73">
        <f t="shared" si="1"/>
        <v>2.0199065546475201E-4</v>
      </c>
      <c r="Q118" s="73">
        <f>O118/'סכום נכסי הקרן'!$C$41</f>
        <v>1.9430463026471743E-5</v>
      </c>
    </row>
    <row r="119" spans="1:17">
      <c r="A119" s="69" t="s">
        <v>3258</v>
      </c>
      <c r="B119" s="70" t="s">
        <v>2884</v>
      </c>
      <c r="C119" s="54" t="s">
        <v>2945</v>
      </c>
      <c r="D119" s="117" t="s">
        <v>3357</v>
      </c>
      <c r="E119" s="54" t="s">
        <v>453</v>
      </c>
      <c r="F119" s="79">
        <v>41085</v>
      </c>
      <c r="G119" s="54" t="s">
        <v>312</v>
      </c>
      <c r="H119" s="72">
        <v>3.699999999972849</v>
      </c>
      <c r="I119" s="70" t="s">
        <v>316</v>
      </c>
      <c r="J119" s="70" t="s">
        <v>135</v>
      </c>
      <c r="K119" s="71">
        <v>5.0999999999999997E-2</v>
      </c>
      <c r="L119" s="71">
        <v>2.5599999999722459E-2</v>
      </c>
      <c r="M119" s="72">
        <v>26495.171326</v>
      </c>
      <c r="N119" s="80">
        <v>125.11</v>
      </c>
      <c r="O119" s="72">
        <v>33.148108706999999</v>
      </c>
      <c r="P119" s="73">
        <f t="shared" si="1"/>
        <v>3.7184198400234698E-4</v>
      </c>
      <c r="Q119" s="73">
        <f>O119/'סכום נכסי הקרן'!$C$41</f>
        <v>3.5769287966434148E-5</v>
      </c>
    </row>
    <row r="120" spans="1:17">
      <c r="A120" s="69" t="s">
        <v>3258</v>
      </c>
      <c r="B120" s="70" t="s">
        <v>2884</v>
      </c>
      <c r="C120" s="54" t="s">
        <v>2946</v>
      </c>
      <c r="D120" s="117" t="s">
        <v>3357</v>
      </c>
      <c r="E120" s="54" t="s">
        <v>453</v>
      </c>
      <c r="F120" s="79">
        <v>41115</v>
      </c>
      <c r="G120" s="54" t="s">
        <v>312</v>
      </c>
      <c r="H120" s="72">
        <v>3.7000000000067867</v>
      </c>
      <c r="I120" s="70" t="s">
        <v>316</v>
      </c>
      <c r="J120" s="70" t="s">
        <v>135</v>
      </c>
      <c r="K120" s="71">
        <v>5.0999999999999997E-2</v>
      </c>
      <c r="L120" s="71">
        <v>2.5700000000481851E-2</v>
      </c>
      <c r="M120" s="72">
        <v>11749.292477999999</v>
      </c>
      <c r="N120" s="80">
        <v>125.41</v>
      </c>
      <c r="O120" s="72">
        <v>14.734787997</v>
      </c>
      <c r="P120" s="73">
        <f t="shared" si="1"/>
        <v>1.6528885104993715E-4</v>
      </c>
      <c r="Q120" s="73">
        <f>O120/'סכום נכסי הקרן'!$C$41</f>
        <v>1.5899938052204796E-5</v>
      </c>
    </row>
    <row r="121" spans="1:17">
      <c r="A121" s="69" t="s">
        <v>3258</v>
      </c>
      <c r="B121" s="70" t="s">
        <v>2884</v>
      </c>
      <c r="C121" s="54" t="s">
        <v>2947</v>
      </c>
      <c r="D121" s="117" t="s">
        <v>3357</v>
      </c>
      <c r="E121" s="54" t="s">
        <v>453</v>
      </c>
      <c r="F121" s="79">
        <v>41179</v>
      </c>
      <c r="G121" s="54" t="s">
        <v>312</v>
      </c>
      <c r="H121" s="72">
        <v>3.6999999999836768</v>
      </c>
      <c r="I121" s="70" t="s">
        <v>316</v>
      </c>
      <c r="J121" s="70" t="s">
        <v>135</v>
      </c>
      <c r="K121" s="71">
        <v>5.0999999999999997E-2</v>
      </c>
      <c r="L121" s="71">
        <v>2.5600000000304695E-2</v>
      </c>
      <c r="M121" s="72">
        <v>14815.858822999999</v>
      </c>
      <c r="N121" s="80">
        <v>124.05</v>
      </c>
      <c r="O121" s="72">
        <v>18.379073649000002</v>
      </c>
      <c r="P121" s="73">
        <f t="shared" si="1"/>
        <v>2.0616896336912981E-4</v>
      </c>
      <c r="Q121" s="73">
        <f>O121/'סכום נכסי הקרן'!$C$41</f>
        <v>1.9832394774563895E-5</v>
      </c>
    </row>
    <row r="122" spans="1:17">
      <c r="A122" s="69" t="s">
        <v>3259</v>
      </c>
      <c r="B122" s="70" t="s">
        <v>2875</v>
      </c>
      <c r="C122" s="54">
        <v>9079</v>
      </c>
      <c r="D122" s="117" t="s">
        <v>3357</v>
      </c>
      <c r="E122" s="54" t="s">
        <v>2913</v>
      </c>
      <c r="F122" s="79">
        <v>44705</v>
      </c>
      <c r="G122" s="54" t="s">
        <v>2874</v>
      </c>
      <c r="H122" s="72">
        <v>7.3999999999921524</v>
      </c>
      <c r="I122" s="70" t="s">
        <v>333</v>
      </c>
      <c r="J122" s="70" t="s">
        <v>135</v>
      </c>
      <c r="K122" s="71">
        <v>2.3671999999999999E-2</v>
      </c>
      <c r="L122" s="71">
        <v>2.5999999999969488E-2</v>
      </c>
      <c r="M122" s="72">
        <v>439139.13662399998</v>
      </c>
      <c r="N122" s="80">
        <v>104.47</v>
      </c>
      <c r="O122" s="72">
        <v>458.76861695899998</v>
      </c>
      <c r="P122" s="73">
        <f t="shared" si="1"/>
        <v>5.1462795128345701E-3</v>
      </c>
      <c r="Q122" s="73">
        <f>O122/'סכום נכסי הקרן'!$C$41</f>
        <v>4.9504564242314902E-4</v>
      </c>
    </row>
    <row r="123" spans="1:17">
      <c r="A123" s="69" t="s">
        <v>3259</v>
      </c>
      <c r="B123" s="70" t="s">
        <v>2875</v>
      </c>
      <c r="C123" s="54">
        <v>9017</v>
      </c>
      <c r="D123" s="117" t="s">
        <v>3357</v>
      </c>
      <c r="E123" s="54" t="s">
        <v>2913</v>
      </c>
      <c r="F123" s="79">
        <v>44651</v>
      </c>
      <c r="G123" s="54" t="s">
        <v>2874</v>
      </c>
      <c r="H123" s="72">
        <v>7.5000000000009974</v>
      </c>
      <c r="I123" s="70" t="s">
        <v>333</v>
      </c>
      <c r="J123" s="70" t="s">
        <v>135</v>
      </c>
      <c r="K123" s="71">
        <v>1.797E-2</v>
      </c>
      <c r="L123" s="71">
        <v>3.770000000000498E-2</v>
      </c>
      <c r="M123" s="72">
        <v>1075939.9427159999</v>
      </c>
      <c r="N123" s="80">
        <v>93.1</v>
      </c>
      <c r="O123" s="72">
        <v>1001.7001372500001</v>
      </c>
      <c r="P123" s="73">
        <f t="shared" si="1"/>
        <v>1.123666420014505E-2</v>
      </c>
      <c r="Q123" s="73">
        <f>O123/'סכום נכסי הקרן'!$C$41</f>
        <v>1.0809093508778527E-3</v>
      </c>
    </row>
    <row r="124" spans="1:17">
      <c r="A124" s="69" t="s">
        <v>3259</v>
      </c>
      <c r="B124" s="70" t="s">
        <v>2875</v>
      </c>
      <c r="C124" s="54">
        <v>9080</v>
      </c>
      <c r="D124" s="117" t="s">
        <v>3357</v>
      </c>
      <c r="E124" s="54" t="s">
        <v>2913</v>
      </c>
      <c r="F124" s="79">
        <v>44705</v>
      </c>
      <c r="G124" s="54" t="s">
        <v>2874</v>
      </c>
      <c r="H124" s="72">
        <v>7.0299999999993483</v>
      </c>
      <c r="I124" s="70" t="s">
        <v>333</v>
      </c>
      <c r="J124" s="70" t="s">
        <v>135</v>
      </c>
      <c r="K124" s="71">
        <v>2.3184999999999997E-2</v>
      </c>
      <c r="L124" s="71">
        <v>2.7399999999994411E-2</v>
      </c>
      <c r="M124" s="72">
        <v>312078.57297600002</v>
      </c>
      <c r="N124" s="80">
        <v>103.18</v>
      </c>
      <c r="O124" s="72">
        <v>322.00267110699997</v>
      </c>
      <c r="P124" s="73">
        <f t="shared" si="1"/>
        <v>3.6120948298084174E-3</v>
      </c>
      <c r="Q124" s="73">
        <f>O124/'סכום נכסי הקרן'!$C$41</f>
        <v>3.4746496008549089E-4</v>
      </c>
    </row>
    <row r="125" spans="1:17">
      <c r="A125" s="69" t="s">
        <v>3259</v>
      </c>
      <c r="B125" s="70" t="s">
        <v>2875</v>
      </c>
      <c r="C125" s="54">
        <v>9019</v>
      </c>
      <c r="D125" s="117" t="s">
        <v>3357</v>
      </c>
      <c r="E125" s="54" t="s">
        <v>2913</v>
      </c>
      <c r="F125" s="79">
        <v>44651</v>
      </c>
      <c r="G125" s="54" t="s">
        <v>2874</v>
      </c>
      <c r="H125" s="72">
        <v>7.0899999999943706</v>
      </c>
      <c r="I125" s="70" t="s">
        <v>333</v>
      </c>
      <c r="J125" s="70" t="s">
        <v>135</v>
      </c>
      <c r="K125" s="71">
        <v>1.8769999999999998E-2</v>
      </c>
      <c r="L125" s="71">
        <v>3.8999999999967831E-2</v>
      </c>
      <c r="M125" s="72">
        <v>664621.58385199995</v>
      </c>
      <c r="N125" s="80">
        <v>93.53</v>
      </c>
      <c r="O125" s="72">
        <v>621.62057054999991</v>
      </c>
      <c r="P125" s="73">
        <f t="shared" si="1"/>
        <v>6.9730864072245326E-3</v>
      </c>
      <c r="Q125" s="73">
        <f>O125/'סכום נכסי הקרן'!$C$41</f>
        <v>6.7077507770953507E-4</v>
      </c>
    </row>
    <row r="126" spans="1:17">
      <c r="A126" s="69" t="s">
        <v>3260</v>
      </c>
      <c r="B126" s="70" t="s">
        <v>2875</v>
      </c>
      <c r="C126" s="54">
        <v>4100</v>
      </c>
      <c r="D126" s="117" t="s">
        <v>3357</v>
      </c>
      <c r="E126" s="54" t="s">
        <v>457</v>
      </c>
      <c r="F126" s="79">
        <v>42052</v>
      </c>
      <c r="G126" s="54" t="s">
        <v>133</v>
      </c>
      <c r="H126" s="72">
        <v>3.9700000000073348</v>
      </c>
      <c r="I126" s="70" t="s">
        <v>653</v>
      </c>
      <c r="J126" s="70" t="s">
        <v>135</v>
      </c>
      <c r="K126" s="71">
        <v>2.9779E-2</v>
      </c>
      <c r="L126" s="71">
        <v>2.000000000007485E-2</v>
      </c>
      <c r="M126" s="72">
        <v>113547.71564400001</v>
      </c>
      <c r="N126" s="80">
        <v>117.66</v>
      </c>
      <c r="O126" s="72">
        <v>133.60024396600002</v>
      </c>
      <c r="P126" s="73">
        <f t="shared" si="1"/>
        <v>1.4986731284920736E-3</v>
      </c>
      <c r="Q126" s="73">
        <f>O126/'סכום נכסי הקרן'!$C$41</f>
        <v>1.4416465328522825E-4</v>
      </c>
    </row>
    <row r="127" spans="1:17">
      <c r="A127" s="69" t="s">
        <v>3261</v>
      </c>
      <c r="B127" s="70" t="s">
        <v>2884</v>
      </c>
      <c r="C127" s="54" t="s">
        <v>2948</v>
      </c>
      <c r="D127" s="117" t="s">
        <v>3357</v>
      </c>
      <c r="E127" s="54" t="s">
        <v>457</v>
      </c>
      <c r="F127" s="79">
        <v>41767</v>
      </c>
      <c r="G127" s="54" t="s">
        <v>133</v>
      </c>
      <c r="H127" s="72">
        <v>4.2499999998877538</v>
      </c>
      <c r="I127" s="70" t="s">
        <v>653</v>
      </c>
      <c r="J127" s="70" t="s">
        <v>135</v>
      </c>
      <c r="K127" s="71">
        <v>5.3499999999999999E-2</v>
      </c>
      <c r="L127" s="71">
        <v>2.5099999998967341E-2</v>
      </c>
      <c r="M127" s="72">
        <v>6996.8181059999997</v>
      </c>
      <c r="N127" s="80">
        <v>127.33</v>
      </c>
      <c r="O127" s="72">
        <v>8.9090486920000007</v>
      </c>
      <c r="P127" s="73">
        <f t="shared" si="1"/>
        <v>9.9938080042172303E-5</v>
      </c>
      <c r="Q127" s="73">
        <f>O127/'סכום נכסי הקרן'!$C$41</f>
        <v>9.6135297186302772E-6</v>
      </c>
    </row>
    <row r="128" spans="1:17">
      <c r="A128" s="69" t="s">
        <v>3261</v>
      </c>
      <c r="B128" s="70" t="s">
        <v>2884</v>
      </c>
      <c r="C128" s="54" t="s">
        <v>2949</v>
      </c>
      <c r="D128" s="117" t="s">
        <v>3357</v>
      </c>
      <c r="E128" s="54" t="s">
        <v>457</v>
      </c>
      <c r="F128" s="79">
        <v>41269</v>
      </c>
      <c r="G128" s="54" t="s">
        <v>133</v>
      </c>
      <c r="H128" s="72">
        <v>4.2899999999802239</v>
      </c>
      <c r="I128" s="70" t="s">
        <v>653</v>
      </c>
      <c r="J128" s="70" t="s">
        <v>135</v>
      </c>
      <c r="K128" s="71">
        <v>5.3499999999999999E-2</v>
      </c>
      <c r="L128" s="71">
        <v>1.9299999999897861E-2</v>
      </c>
      <c r="M128" s="72">
        <v>34750.107233000002</v>
      </c>
      <c r="N128" s="80">
        <v>132.41999999999999</v>
      </c>
      <c r="O128" s="72">
        <v>46.016090778999995</v>
      </c>
      <c r="P128" s="73">
        <f t="shared" si="1"/>
        <v>5.1618976643702551E-4</v>
      </c>
      <c r="Q128" s="73">
        <f>O128/'סכום נכסי הקרן'!$C$41</f>
        <v>4.9654802833925854E-5</v>
      </c>
    </row>
    <row r="129" spans="1:17">
      <c r="A129" s="69" t="s">
        <v>3261</v>
      </c>
      <c r="B129" s="70" t="s">
        <v>2884</v>
      </c>
      <c r="C129" s="54" t="s">
        <v>2950</v>
      </c>
      <c r="D129" s="117" t="s">
        <v>3357</v>
      </c>
      <c r="E129" s="54" t="s">
        <v>457</v>
      </c>
      <c r="F129" s="79">
        <v>41767</v>
      </c>
      <c r="G129" s="54" t="s">
        <v>133</v>
      </c>
      <c r="H129" s="72">
        <v>4.2499999997131495</v>
      </c>
      <c r="I129" s="70" t="s">
        <v>653</v>
      </c>
      <c r="J129" s="70" t="s">
        <v>135</v>
      </c>
      <c r="K129" s="71">
        <v>5.3499999999999999E-2</v>
      </c>
      <c r="L129" s="71">
        <v>2.509999999816416E-2</v>
      </c>
      <c r="M129" s="72">
        <v>5475.7710459999998</v>
      </c>
      <c r="N129" s="80">
        <v>127.33</v>
      </c>
      <c r="O129" s="72">
        <v>6.9722994280000012</v>
      </c>
      <c r="P129" s="73">
        <f t="shared" si="1"/>
        <v>7.8212415534237176E-5</v>
      </c>
      <c r="Q129" s="73">
        <f>O129/'סכום נכסי הקרן'!$C$41</f>
        <v>7.5236324410771203E-6</v>
      </c>
    </row>
    <row r="130" spans="1:17">
      <c r="A130" s="69" t="s">
        <v>3261</v>
      </c>
      <c r="B130" s="70" t="s">
        <v>2884</v>
      </c>
      <c r="C130" s="54" t="s">
        <v>2951</v>
      </c>
      <c r="D130" s="117" t="s">
        <v>3357</v>
      </c>
      <c r="E130" s="54" t="s">
        <v>457</v>
      </c>
      <c r="F130" s="79">
        <v>41767</v>
      </c>
      <c r="G130" s="54" t="s">
        <v>133</v>
      </c>
      <c r="H130" s="72">
        <v>4.2500000002244906</v>
      </c>
      <c r="I130" s="70" t="s">
        <v>653</v>
      </c>
      <c r="J130" s="70" t="s">
        <v>135</v>
      </c>
      <c r="K130" s="71">
        <v>5.3499999999999999E-2</v>
      </c>
      <c r="L130" s="71">
        <v>2.510000000121225E-2</v>
      </c>
      <c r="M130" s="72">
        <v>6996.8178070000004</v>
      </c>
      <c r="N130" s="80">
        <v>127.33</v>
      </c>
      <c r="O130" s="72">
        <v>8.9090482919999996</v>
      </c>
      <c r="P130" s="73">
        <f t="shared" si="1"/>
        <v>9.9938075555135191E-5</v>
      </c>
      <c r="Q130" s="73">
        <f>O130/'סכום נכסי הקרן'!$C$41</f>
        <v>9.6135292870003646E-6</v>
      </c>
    </row>
    <row r="131" spans="1:17">
      <c r="A131" s="69" t="s">
        <v>3261</v>
      </c>
      <c r="B131" s="70" t="s">
        <v>2884</v>
      </c>
      <c r="C131" s="54" t="s">
        <v>2952</v>
      </c>
      <c r="D131" s="117" t="s">
        <v>3357</v>
      </c>
      <c r="E131" s="54" t="s">
        <v>457</v>
      </c>
      <c r="F131" s="79">
        <v>41269</v>
      </c>
      <c r="G131" s="54" t="s">
        <v>133</v>
      </c>
      <c r="H131" s="72">
        <v>4.2900000000233165</v>
      </c>
      <c r="I131" s="70" t="s">
        <v>653</v>
      </c>
      <c r="J131" s="70" t="s">
        <v>135</v>
      </c>
      <c r="K131" s="71">
        <v>5.3499999999999999E-2</v>
      </c>
      <c r="L131" s="71">
        <v>1.930000000007772E-2</v>
      </c>
      <c r="M131" s="72">
        <v>36921.986870000001</v>
      </c>
      <c r="N131" s="80">
        <v>132.41999999999999</v>
      </c>
      <c r="O131" s="72">
        <v>48.892093733999999</v>
      </c>
      <c r="P131" s="73">
        <f t="shared" si="1"/>
        <v>5.4845159634221046E-4</v>
      </c>
      <c r="Q131" s="73">
        <f>O131/'סכום נכסי הקרן'!$C$41</f>
        <v>5.2758225077379124E-5</v>
      </c>
    </row>
    <row r="132" spans="1:17">
      <c r="A132" s="69" t="s">
        <v>3261</v>
      </c>
      <c r="B132" s="70" t="s">
        <v>2884</v>
      </c>
      <c r="C132" s="54" t="s">
        <v>2953</v>
      </c>
      <c r="D132" s="117" t="s">
        <v>3357</v>
      </c>
      <c r="E132" s="54" t="s">
        <v>457</v>
      </c>
      <c r="F132" s="79">
        <v>41281</v>
      </c>
      <c r="G132" s="54" t="s">
        <v>133</v>
      </c>
      <c r="H132" s="72">
        <v>4.2799999999655718</v>
      </c>
      <c r="I132" s="70" t="s">
        <v>653</v>
      </c>
      <c r="J132" s="70" t="s">
        <v>135</v>
      </c>
      <c r="K132" s="71">
        <v>5.3499999999999999E-2</v>
      </c>
      <c r="L132" s="71">
        <v>1.9399999999795383E-2</v>
      </c>
      <c r="M132" s="72">
        <v>46516.377077999998</v>
      </c>
      <c r="N132" s="80">
        <v>132.38</v>
      </c>
      <c r="O132" s="72">
        <v>61.578378328999996</v>
      </c>
      <c r="P132" s="73">
        <f t="shared" si="1"/>
        <v>6.9076117047568264E-4</v>
      </c>
      <c r="Q132" s="73">
        <f>O132/'סכום נכסי הקרן'!$C$41</f>
        <v>6.6447674780639753E-5</v>
      </c>
    </row>
    <row r="133" spans="1:17">
      <c r="A133" s="69" t="s">
        <v>3261</v>
      </c>
      <c r="B133" s="70" t="s">
        <v>2884</v>
      </c>
      <c r="C133" s="54" t="s">
        <v>2954</v>
      </c>
      <c r="D133" s="117" t="s">
        <v>3357</v>
      </c>
      <c r="E133" s="54" t="s">
        <v>457</v>
      </c>
      <c r="F133" s="79">
        <v>41767</v>
      </c>
      <c r="G133" s="54" t="s">
        <v>133</v>
      </c>
      <c r="H133" s="72">
        <v>4.2500000001912328</v>
      </c>
      <c r="I133" s="70" t="s">
        <v>653</v>
      </c>
      <c r="J133" s="70" t="s">
        <v>135</v>
      </c>
      <c r="K133" s="71">
        <v>5.3499999999999999E-2</v>
      </c>
      <c r="L133" s="71">
        <v>2.5100000001185646E-2</v>
      </c>
      <c r="M133" s="72">
        <v>8213.6557539999994</v>
      </c>
      <c r="N133" s="80">
        <v>127.33</v>
      </c>
      <c r="O133" s="72">
        <v>10.458448076</v>
      </c>
      <c r="P133" s="73">
        <f t="shared" si="1"/>
        <v>1.1731861134340188E-4</v>
      </c>
      <c r="Q133" s="73">
        <f>O133/'סכום נכסי הקרן'!$C$41</f>
        <v>1.1285447511321968E-5</v>
      </c>
    </row>
    <row r="134" spans="1:17">
      <c r="A134" s="69" t="s">
        <v>3261</v>
      </c>
      <c r="B134" s="70" t="s">
        <v>2884</v>
      </c>
      <c r="C134" s="54" t="s">
        <v>2955</v>
      </c>
      <c r="D134" s="117" t="s">
        <v>3357</v>
      </c>
      <c r="E134" s="54" t="s">
        <v>457</v>
      </c>
      <c r="F134" s="79">
        <v>41281</v>
      </c>
      <c r="G134" s="54" t="s">
        <v>133</v>
      </c>
      <c r="H134" s="72">
        <v>4.2799999999648302</v>
      </c>
      <c r="I134" s="70" t="s">
        <v>653</v>
      </c>
      <c r="J134" s="70" t="s">
        <v>135</v>
      </c>
      <c r="K134" s="71">
        <v>5.3499999999999999E-2</v>
      </c>
      <c r="L134" s="71">
        <v>1.9399999999688892E-2</v>
      </c>
      <c r="M134" s="72">
        <v>33507.559841000002</v>
      </c>
      <c r="N134" s="80">
        <v>132.38</v>
      </c>
      <c r="O134" s="72">
        <v>44.357306577000003</v>
      </c>
      <c r="P134" s="73">
        <f t="shared" si="1"/>
        <v>4.9758220079412741E-4</v>
      </c>
      <c r="Q134" s="73">
        <f>O134/'סכום נכסי הקרן'!$C$41</f>
        <v>4.7864850643290623E-5</v>
      </c>
    </row>
    <row r="135" spans="1:17">
      <c r="A135" s="69" t="s">
        <v>3261</v>
      </c>
      <c r="B135" s="70" t="s">
        <v>2884</v>
      </c>
      <c r="C135" s="54" t="s">
        <v>2956</v>
      </c>
      <c r="D135" s="117" t="s">
        <v>3357</v>
      </c>
      <c r="E135" s="54" t="s">
        <v>457</v>
      </c>
      <c r="F135" s="79">
        <v>41767</v>
      </c>
      <c r="G135" s="54" t="s">
        <v>133</v>
      </c>
      <c r="H135" s="72">
        <v>4.2500000001760618</v>
      </c>
      <c r="I135" s="70" t="s">
        <v>653</v>
      </c>
      <c r="J135" s="70" t="s">
        <v>135</v>
      </c>
      <c r="K135" s="71">
        <v>5.3499999999999999E-2</v>
      </c>
      <c r="L135" s="71">
        <v>2.5100000001150268E-2</v>
      </c>
      <c r="M135" s="72">
        <v>6691.074657000001</v>
      </c>
      <c r="N135" s="80">
        <v>127.33</v>
      </c>
      <c r="O135" s="72">
        <v>8.5197455019999992</v>
      </c>
      <c r="P135" s="73">
        <f t="shared" si="1"/>
        <v>9.5571035399366662E-5</v>
      </c>
      <c r="Q135" s="73">
        <f>O135/'סכום נכסי הקרן'!$C$41</f>
        <v>9.193442466218773E-6</v>
      </c>
    </row>
    <row r="136" spans="1:17">
      <c r="A136" s="69" t="s">
        <v>3261</v>
      </c>
      <c r="B136" s="70" t="s">
        <v>2884</v>
      </c>
      <c r="C136" s="54" t="s">
        <v>2957</v>
      </c>
      <c r="D136" s="117" t="s">
        <v>3357</v>
      </c>
      <c r="E136" s="54" t="s">
        <v>457</v>
      </c>
      <c r="F136" s="79">
        <v>41281</v>
      </c>
      <c r="G136" s="54" t="s">
        <v>133</v>
      </c>
      <c r="H136" s="72">
        <v>4.2800000000045051</v>
      </c>
      <c r="I136" s="70" t="s">
        <v>653</v>
      </c>
      <c r="J136" s="70" t="s">
        <v>135</v>
      </c>
      <c r="K136" s="71">
        <v>5.3499999999999999E-2</v>
      </c>
      <c r="L136" s="71">
        <v>1.9400000000097613E-2</v>
      </c>
      <c r="M136" s="72">
        <v>40241.923497999996</v>
      </c>
      <c r="N136" s="80">
        <v>132.38</v>
      </c>
      <c r="O136" s="72">
        <v>53.272256891999994</v>
      </c>
      <c r="P136" s="73">
        <f t="shared" si="1"/>
        <v>5.9758648283969444E-4</v>
      </c>
      <c r="Q136" s="73">
        <f>O136/'סכום נכסי הקרן'!$C$41</f>
        <v>5.7484748654435626E-5</v>
      </c>
    </row>
    <row r="137" spans="1:17">
      <c r="A137" s="69" t="s">
        <v>3263</v>
      </c>
      <c r="B137" s="70" t="s">
        <v>2884</v>
      </c>
      <c r="C137" s="54">
        <v>7127</v>
      </c>
      <c r="D137" s="117" t="s">
        <v>3357</v>
      </c>
      <c r="E137" s="54" t="s">
        <v>2913</v>
      </c>
      <c r="F137" s="79">
        <v>43631</v>
      </c>
      <c r="G137" s="54" t="s">
        <v>2874</v>
      </c>
      <c r="H137" s="72">
        <v>4.7199999999922504</v>
      </c>
      <c r="I137" s="70" t="s">
        <v>333</v>
      </c>
      <c r="J137" s="70" t="s">
        <v>135</v>
      </c>
      <c r="K137" s="71">
        <v>3.1E-2</v>
      </c>
      <c r="L137" s="71">
        <v>2.6699999999930758E-2</v>
      </c>
      <c r="M137" s="72">
        <v>213326.29197000002</v>
      </c>
      <c r="N137" s="80">
        <v>113.73</v>
      </c>
      <c r="O137" s="72">
        <v>242.61598530399999</v>
      </c>
      <c r="P137" s="73">
        <f t="shared" ref="P137:P199" si="2">IFERROR(O137/$O$8,0)</f>
        <v>2.7215673184718572E-3</v>
      </c>
      <c r="Q137" s="73">
        <f>O137/'סכום נכסי הקרן'!$C$41</f>
        <v>2.618007899125275E-4</v>
      </c>
    </row>
    <row r="138" spans="1:17">
      <c r="A138" s="69" t="s">
        <v>3263</v>
      </c>
      <c r="B138" s="70" t="s">
        <v>2884</v>
      </c>
      <c r="C138" s="54">
        <v>7128</v>
      </c>
      <c r="D138" s="117" t="s">
        <v>3357</v>
      </c>
      <c r="E138" s="54" t="s">
        <v>2913</v>
      </c>
      <c r="F138" s="79">
        <v>43634</v>
      </c>
      <c r="G138" s="54" t="s">
        <v>2874</v>
      </c>
      <c r="H138" s="72">
        <v>4.7400000000109159</v>
      </c>
      <c r="I138" s="70" t="s">
        <v>333</v>
      </c>
      <c r="J138" s="70" t="s">
        <v>135</v>
      </c>
      <c r="K138" s="71">
        <v>2.4900000000000002E-2</v>
      </c>
      <c r="L138" s="71">
        <v>2.680000000001985E-2</v>
      </c>
      <c r="M138" s="72">
        <v>89616.585416999995</v>
      </c>
      <c r="N138" s="80">
        <v>112.44</v>
      </c>
      <c r="O138" s="72">
        <v>100.76488328500001</v>
      </c>
      <c r="P138" s="73">
        <f t="shared" si="2"/>
        <v>1.1303394244796523E-3</v>
      </c>
      <c r="Q138" s="73">
        <f>O138/'סכום נכסי הקרן'!$C$41</f>
        <v>1.0873284382478698E-4</v>
      </c>
    </row>
    <row r="139" spans="1:17">
      <c r="A139" s="69" t="s">
        <v>3263</v>
      </c>
      <c r="B139" s="70" t="s">
        <v>2884</v>
      </c>
      <c r="C139" s="54">
        <v>7130</v>
      </c>
      <c r="D139" s="117" t="s">
        <v>3357</v>
      </c>
      <c r="E139" s="54" t="s">
        <v>2913</v>
      </c>
      <c r="F139" s="79">
        <v>43634</v>
      </c>
      <c r="G139" s="54" t="s">
        <v>2874</v>
      </c>
      <c r="H139" s="72">
        <v>4.9899999999648994</v>
      </c>
      <c r="I139" s="70" t="s">
        <v>333</v>
      </c>
      <c r="J139" s="70" t="s">
        <v>135</v>
      </c>
      <c r="K139" s="71">
        <v>3.6000000000000004E-2</v>
      </c>
      <c r="L139" s="71">
        <v>2.7099999999890673E-2</v>
      </c>
      <c r="M139" s="72">
        <v>59628.802859000003</v>
      </c>
      <c r="N139" s="80">
        <v>116.58</v>
      </c>
      <c r="O139" s="72">
        <v>69.515258856000003</v>
      </c>
      <c r="P139" s="73">
        <f t="shared" si="2"/>
        <v>7.7979386395559888E-4</v>
      </c>
      <c r="Q139" s="73">
        <f>O139/'סכום נכסי הקרן'!$C$41</f>
        <v>7.5012162354722541E-5</v>
      </c>
    </row>
    <row r="140" spans="1:17">
      <c r="A140" s="69" t="s">
        <v>3264</v>
      </c>
      <c r="B140" s="70" t="s">
        <v>2884</v>
      </c>
      <c r="C140" s="54" t="s">
        <v>2959</v>
      </c>
      <c r="D140" s="117" t="s">
        <v>3357</v>
      </c>
      <c r="E140" s="54" t="s">
        <v>2913</v>
      </c>
      <c r="F140" s="79">
        <v>45273</v>
      </c>
      <c r="G140" s="54" t="s">
        <v>2874</v>
      </c>
      <c r="H140" s="72">
        <v>3.5299999999943874</v>
      </c>
      <c r="I140" s="70" t="s">
        <v>131</v>
      </c>
      <c r="J140" s="70" t="s">
        <v>135</v>
      </c>
      <c r="K140" s="71">
        <v>6.9500000000000006E-2</v>
      </c>
      <c r="L140" s="71">
        <v>7.0799999999914848E-2</v>
      </c>
      <c r="M140" s="72">
        <v>154685.423675</v>
      </c>
      <c r="N140" s="80">
        <v>100.21</v>
      </c>
      <c r="O140" s="72">
        <v>155.010269679</v>
      </c>
      <c r="P140" s="73">
        <f t="shared" si="2"/>
        <v>1.7388420777685672E-3</v>
      </c>
      <c r="Q140" s="73">
        <f>O140/'סכום נכסי הקרן'!$C$41</f>
        <v>1.6726767197827771E-4</v>
      </c>
    </row>
    <row r="141" spans="1:17">
      <c r="A141" s="69" t="s">
        <v>3264</v>
      </c>
      <c r="B141" s="70" t="s">
        <v>2884</v>
      </c>
      <c r="C141" s="54" t="s">
        <v>2960</v>
      </c>
      <c r="D141" s="117" t="s">
        <v>3357</v>
      </c>
      <c r="E141" s="54" t="s">
        <v>2913</v>
      </c>
      <c r="F141" s="79">
        <v>45273</v>
      </c>
      <c r="G141" s="54" t="s">
        <v>2874</v>
      </c>
      <c r="H141" s="72">
        <v>4.7300000000094666</v>
      </c>
      <c r="I141" s="70" t="s">
        <v>131</v>
      </c>
      <c r="J141" s="70" t="s">
        <v>135</v>
      </c>
      <c r="K141" s="71">
        <v>6.9500000000000006E-2</v>
      </c>
      <c r="L141" s="71">
        <v>7.0500000000117316E-2</v>
      </c>
      <c r="M141" s="72">
        <v>123085.68294</v>
      </c>
      <c r="N141" s="80">
        <v>100.41</v>
      </c>
      <c r="O141" s="72">
        <v>123.59033947099999</v>
      </c>
      <c r="P141" s="73">
        <f t="shared" si="2"/>
        <v>1.3863860963722347E-3</v>
      </c>
      <c r="Q141" s="73">
        <f>O141/'סכום נכסי הקרן'!$C$41</f>
        <v>1.3336321783794587E-4</v>
      </c>
    </row>
    <row r="142" spans="1:17">
      <c r="A142" s="69" t="s">
        <v>3257</v>
      </c>
      <c r="B142" s="70" t="s">
        <v>2875</v>
      </c>
      <c r="C142" s="54">
        <v>2378</v>
      </c>
      <c r="D142" s="117" t="s">
        <v>3357</v>
      </c>
      <c r="E142" s="54" t="s">
        <v>457</v>
      </c>
      <c r="F142" s="79">
        <v>40489</v>
      </c>
      <c r="G142" s="54" t="s">
        <v>133</v>
      </c>
      <c r="H142" s="72">
        <v>1.6099999999888586</v>
      </c>
      <c r="I142" s="70" t="s">
        <v>333</v>
      </c>
      <c r="J142" s="70" t="s">
        <v>135</v>
      </c>
      <c r="K142" s="71">
        <v>5.7000000000000002E-2</v>
      </c>
      <c r="L142" s="71">
        <v>2.0199999999839062E-2</v>
      </c>
      <c r="M142" s="72">
        <v>51476.073859999997</v>
      </c>
      <c r="N142" s="80">
        <v>125.54</v>
      </c>
      <c r="O142" s="72">
        <v>64.623063352000003</v>
      </c>
      <c r="P142" s="73">
        <f t="shared" si="2"/>
        <v>7.2491520712440023E-4</v>
      </c>
      <c r="Q142" s="73">
        <f>O142/'סכום נכסי הקרן'!$C$41</f>
        <v>6.9733117588777357E-5</v>
      </c>
    </row>
    <row r="143" spans="1:17">
      <c r="A143" s="69" t="s">
        <v>3265</v>
      </c>
      <c r="B143" s="70" t="s">
        <v>2884</v>
      </c>
      <c r="C143" s="54" t="s">
        <v>2961</v>
      </c>
      <c r="D143" s="117" t="s">
        <v>3357</v>
      </c>
      <c r="E143" s="54" t="s">
        <v>526</v>
      </c>
      <c r="F143" s="79">
        <v>43801</v>
      </c>
      <c r="G143" s="54" t="s">
        <v>312</v>
      </c>
      <c r="H143" s="72">
        <v>4.569999999999987</v>
      </c>
      <c r="I143" s="70" t="s">
        <v>316</v>
      </c>
      <c r="J143" s="70" t="s">
        <v>136</v>
      </c>
      <c r="K143" s="71">
        <v>2.3629999999999998E-2</v>
      </c>
      <c r="L143" s="71">
        <v>5.4199999999999263E-2</v>
      </c>
      <c r="M143" s="72">
        <v>466839.79654299997</v>
      </c>
      <c r="N143" s="80">
        <v>87.31</v>
      </c>
      <c r="O143" s="72">
        <v>1635.1194714860001</v>
      </c>
      <c r="P143" s="73">
        <f t="shared" si="2"/>
        <v>1.8342104333386254E-2</v>
      </c>
      <c r="Q143" s="73">
        <f>O143/'סכום נכסי הקרן'!$C$41</f>
        <v>1.7644161768648791E-3</v>
      </c>
    </row>
    <row r="144" spans="1:17">
      <c r="A144" s="69" t="s">
        <v>3266</v>
      </c>
      <c r="B144" s="70" t="s">
        <v>2884</v>
      </c>
      <c r="C144" s="54">
        <v>9365</v>
      </c>
      <c r="D144" s="117" t="s">
        <v>3357</v>
      </c>
      <c r="E144" s="54" t="s">
        <v>297</v>
      </c>
      <c r="F144" s="79">
        <v>44906</v>
      </c>
      <c r="G144" s="54" t="s">
        <v>2874</v>
      </c>
      <c r="H144" s="72">
        <v>1.7599999999512312</v>
      </c>
      <c r="I144" s="70" t="s">
        <v>333</v>
      </c>
      <c r="J144" s="70" t="s">
        <v>135</v>
      </c>
      <c r="K144" s="71">
        <v>7.6799999999999993E-2</v>
      </c>
      <c r="L144" s="71">
        <v>7.6799999991221585E-2</v>
      </c>
      <c r="M144" s="72">
        <v>2444.934741</v>
      </c>
      <c r="N144" s="80">
        <v>100.64</v>
      </c>
      <c r="O144" s="72">
        <v>2.460582262</v>
      </c>
      <c r="P144" s="73">
        <f t="shared" si="2"/>
        <v>2.7601809750003929E-5</v>
      </c>
      <c r="Q144" s="73">
        <f>O144/'סכום נכסי הקרן'!$C$41</f>
        <v>2.655152252351334E-6</v>
      </c>
    </row>
    <row r="145" spans="1:17">
      <c r="A145" s="69" t="s">
        <v>3266</v>
      </c>
      <c r="B145" s="70" t="s">
        <v>2884</v>
      </c>
      <c r="C145" s="54">
        <v>9509</v>
      </c>
      <c r="D145" s="117" t="s">
        <v>3357</v>
      </c>
      <c r="E145" s="54" t="s">
        <v>297</v>
      </c>
      <c r="F145" s="79">
        <v>44991</v>
      </c>
      <c r="G145" s="54" t="s">
        <v>2874</v>
      </c>
      <c r="H145" s="72">
        <v>1.769999999998203</v>
      </c>
      <c r="I145" s="70" t="s">
        <v>333</v>
      </c>
      <c r="J145" s="70" t="s">
        <v>135</v>
      </c>
      <c r="K145" s="71">
        <v>7.6799999999999993E-2</v>
      </c>
      <c r="L145" s="71">
        <v>7.3099999999946097E-2</v>
      </c>
      <c r="M145" s="72">
        <v>120916.077557</v>
      </c>
      <c r="N145" s="80">
        <v>101.26</v>
      </c>
      <c r="O145" s="72">
        <v>122.439634286</v>
      </c>
      <c r="P145" s="73">
        <f t="shared" si="2"/>
        <v>1.3734779542283111E-3</v>
      </c>
      <c r="Q145" s="73">
        <f>O145/'סכום נכסי הקרן'!$C$41</f>
        <v>1.3212152089859557E-4</v>
      </c>
    </row>
    <row r="146" spans="1:17">
      <c r="A146" s="69" t="s">
        <v>3266</v>
      </c>
      <c r="B146" s="70" t="s">
        <v>2884</v>
      </c>
      <c r="C146" s="54">
        <v>9316</v>
      </c>
      <c r="D146" s="117" t="s">
        <v>3357</v>
      </c>
      <c r="E146" s="54" t="s">
        <v>297</v>
      </c>
      <c r="F146" s="79">
        <v>44885</v>
      </c>
      <c r="G146" s="54" t="s">
        <v>2874</v>
      </c>
      <c r="H146" s="72">
        <v>1.760000000001396</v>
      </c>
      <c r="I146" s="70" t="s">
        <v>333</v>
      </c>
      <c r="J146" s="70" t="s">
        <v>135</v>
      </c>
      <c r="K146" s="71">
        <v>7.6799999999999993E-2</v>
      </c>
      <c r="L146" s="71">
        <v>8.0900000000035763E-2</v>
      </c>
      <c r="M146" s="72">
        <v>945940.03424399998</v>
      </c>
      <c r="N146" s="80">
        <v>99.97</v>
      </c>
      <c r="O146" s="72">
        <v>945.65636661799999</v>
      </c>
      <c r="P146" s="73">
        <f t="shared" si="2"/>
        <v>1.0607988004861105E-2</v>
      </c>
      <c r="Q146" s="73">
        <f>O146/'סכום נכסי הקרן'!$C$41</f>
        <v>1.0204339316561982E-3</v>
      </c>
    </row>
    <row r="147" spans="1:17">
      <c r="A147" s="69" t="s">
        <v>3267</v>
      </c>
      <c r="B147" s="70" t="s">
        <v>2884</v>
      </c>
      <c r="C147" s="54" t="s">
        <v>2962</v>
      </c>
      <c r="D147" s="117" t="s">
        <v>3357</v>
      </c>
      <c r="E147" s="54" t="s">
        <v>543</v>
      </c>
      <c r="F147" s="79">
        <v>45015</v>
      </c>
      <c r="G147" s="54" t="s">
        <v>133</v>
      </c>
      <c r="H147" s="72">
        <v>4.9700000000048989</v>
      </c>
      <c r="I147" s="70" t="s">
        <v>316</v>
      </c>
      <c r="J147" s="70" t="s">
        <v>135</v>
      </c>
      <c r="K147" s="71">
        <v>4.4999999999999998E-2</v>
      </c>
      <c r="L147" s="71">
        <v>3.7100000000039095E-2</v>
      </c>
      <c r="M147" s="72">
        <v>208953.04534200003</v>
      </c>
      <c r="N147" s="80">
        <v>106.49</v>
      </c>
      <c r="O147" s="72">
        <v>222.51408590299999</v>
      </c>
      <c r="P147" s="73">
        <f t="shared" si="2"/>
        <v>2.4960723974326682E-3</v>
      </c>
      <c r="Q147" s="73">
        <f>O147/'סכום נכסי הקרן'!$C$41</f>
        <v>2.4010933732612947E-4</v>
      </c>
    </row>
    <row r="148" spans="1:17">
      <c r="A148" s="69" t="s">
        <v>3268</v>
      </c>
      <c r="B148" s="70" t="s">
        <v>2884</v>
      </c>
      <c r="C148" s="54" t="s">
        <v>2963</v>
      </c>
      <c r="D148" s="117" t="s">
        <v>3357</v>
      </c>
      <c r="E148" s="54" t="s">
        <v>543</v>
      </c>
      <c r="F148" s="79">
        <v>44074</v>
      </c>
      <c r="G148" s="54" t="s">
        <v>133</v>
      </c>
      <c r="H148" s="72">
        <v>8.6000000000144983</v>
      </c>
      <c r="I148" s="70" t="s">
        <v>653</v>
      </c>
      <c r="J148" s="70" t="s">
        <v>135</v>
      </c>
      <c r="K148" s="71">
        <v>2.35E-2</v>
      </c>
      <c r="L148" s="71">
        <v>4.0900000000062019E-2</v>
      </c>
      <c r="M148" s="72">
        <v>258166.61165899999</v>
      </c>
      <c r="N148" s="80">
        <v>96.18</v>
      </c>
      <c r="O148" s="72">
        <v>248.304643594</v>
      </c>
      <c r="P148" s="73">
        <f t="shared" si="2"/>
        <v>2.7853803704792047E-3</v>
      </c>
      <c r="Q148" s="73">
        <f>O148/'סכום נכסי הקרן'!$C$41</f>
        <v>2.6793927758059422E-4</v>
      </c>
    </row>
    <row r="149" spans="1:17">
      <c r="A149" s="69" t="s">
        <v>3268</v>
      </c>
      <c r="B149" s="70" t="s">
        <v>2884</v>
      </c>
      <c r="C149" s="54" t="s">
        <v>2964</v>
      </c>
      <c r="D149" s="117" t="s">
        <v>3357</v>
      </c>
      <c r="E149" s="54" t="s">
        <v>543</v>
      </c>
      <c r="F149" s="79">
        <v>44189</v>
      </c>
      <c r="G149" s="54" t="s">
        <v>133</v>
      </c>
      <c r="H149" s="72">
        <v>8.500000000048697</v>
      </c>
      <c r="I149" s="70" t="s">
        <v>653</v>
      </c>
      <c r="J149" s="70" t="s">
        <v>135</v>
      </c>
      <c r="K149" s="71">
        <v>2.4700000000000003E-2</v>
      </c>
      <c r="L149" s="71">
        <v>4.3300000000198027E-2</v>
      </c>
      <c r="M149" s="72">
        <v>32298.05846</v>
      </c>
      <c r="N149" s="80">
        <v>95.37</v>
      </c>
      <c r="O149" s="72">
        <v>30.802660583000002</v>
      </c>
      <c r="P149" s="73">
        <f t="shared" si="2"/>
        <v>3.4553170212437757E-4</v>
      </c>
      <c r="Q149" s="73">
        <f>O149/'סכום נכסי הקרן'!$C$41</f>
        <v>3.3238374058215537E-5</v>
      </c>
    </row>
    <row r="150" spans="1:17">
      <c r="A150" s="69" t="s">
        <v>3268</v>
      </c>
      <c r="B150" s="70" t="s">
        <v>2884</v>
      </c>
      <c r="C150" s="54" t="s">
        <v>2965</v>
      </c>
      <c r="D150" s="117" t="s">
        <v>3357</v>
      </c>
      <c r="E150" s="54" t="s">
        <v>543</v>
      </c>
      <c r="F150" s="79">
        <v>44322</v>
      </c>
      <c r="G150" s="54" t="s">
        <v>133</v>
      </c>
      <c r="H150" s="72">
        <v>8.4100000000246027</v>
      </c>
      <c r="I150" s="70" t="s">
        <v>653</v>
      </c>
      <c r="J150" s="70" t="s">
        <v>135</v>
      </c>
      <c r="K150" s="71">
        <v>2.5600000000000001E-2</v>
      </c>
      <c r="L150" s="71">
        <v>4.5900000000113655E-2</v>
      </c>
      <c r="M150" s="72">
        <v>148680.91744200001</v>
      </c>
      <c r="N150" s="80">
        <v>93.5</v>
      </c>
      <c r="O150" s="72">
        <v>139.01665483799999</v>
      </c>
      <c r="P150" s="73">
        <f t="shared" si="2"/>
        <v>1.5594322198362817E-3</v>
      </c>
      <c r="Q150" s="73">
        <f>O150/'סכום נכסי הקרן'!$C$41</f>
        <v>1.5000936563179358E-4</v>
      </c>
    </row>
    <row r="151" spans="1:17">
      <c r="A151" s="69" t="s">
        <v>3268</v>
      </c>
      <c r="B151" s="70" t="s">
        <v>2884</v>
      </c>
      <c r="C151" s="54" t="s">
        <v>2966</v>
      </c>
      <c r="D151" s="117" t="s">
        <v>3357</v>
      </c>
      <c r="E151" s="54" t="s">
        <v>543</v>
      </c>
      <c r="F151" s="79">
        <v>44418</v>
      </c>
      <c r="G151" s="54" t="s">
        <v>133</v>
      </c>
      <c r="H151" s="72">
        <v>8.5300000000025822</v>
      </c>
      <c r="I151" s="70" t="s">
        <v>653</v>
      </c>
      <c r="J151" s="70" t="s">
        <v>135</v>
      </c>
      <c r="K151" s="71">
        <v>2.2700000000000001E-2</v>
      </c>
      <c r="L151" s="71">
        <v>4.4299999999988932E-2</v>
      </c>
      <c r="M151" s="72">
        <v>148171.48561599999</v>
      </c>
      <c r="N151" s="80">
        <v>91.47</v>
      </c>
      <c r="O151" s="72">
        <v>135.53245620499999</v>
      </c>
      <c r="P151" s="73">
        <f t="shared" si="2"/>
        <v>1.5203478985012489E-3</v>
      </c>
      <c r="Q151" s="73">
        <f>O151/'סכום נכסי הקרן'!$C$41</f>
        <v>1.4624965477354735E-4</v>
      </c>
    </row>
    <row r="152" spans="1:17">
      <c r="A152" s="69" t="s">
        <v>3268</v>
      </c>
      <c r="B152" s="70" t="s">
        <v>2884</v>
      </c>
      <c r="C152" s="54" t="s">
        <v>2967</v>
      </c>
      <c r="D152" s="117" t="s">
        <v>3357</v>
      </c>
      <c r="E152" s="54" t="s">
        <v>543</v>
      </c>
      <c r="F152" s="79">
        <v>44530</v>
      </c>
      <c r="G152" s="54" t="s">
        <v>133</v>
      </c>
      <c r="H152" s="72">
        <v>8.5700000000149412</v>
      </c>
      <c r="I152" s="70" t="s">
        <v>653</v>
      </c>
      <c r="J152" s="70" t="s">
        <v>135</v>
      </c>
      <c r="K152" s="71">
        <v>1.7899999999999999E-2</v>
      </c>
      <c r="L152" s="71">
        <v>4.7100000000060149E-2</v>
      </c>
      <c r="M152" s="72">
        <v>122095.00956599999</v>
      </c>
      <c r="N152" s="80">
        <v>84.42</v>
      </c>
      <c r="O152" s="72">
        <v>103.072610078</v>
      </c>
      <c r="P152" s="73">
        <f t="shared" si="2"/>
        <v>1.1562265638283681E-3</v>
      </c>
      <c r="Q152" s="73">
        <f>O152/'סכום נכסי הקרן'!$C$41</f>
        <v>1.112230535962193E-4</v>
      </c>
    </row>
    <row r="153" spans="1:17">
      <c r="A153" s="69" t="s">
        <v>3268</v>
      </c>
      <c r="B153" s="70" t="s">
        <v>2884</v>
      </c>
      <c r="C153" s="54" t="s">
        <v>2968</v>
      </c>
      <c r="D153" s="117" t="s">
        <v>3357</v>
      </c>
      <c r="E153" s="54" t="s">
        <v>543</v>
      </c>
      <c r="F153" s="79">
        <v>44612</v>
      </c>
      <c r="G153" s="54" t="s">
        <v>133</v>
      </c>
      <c r="H153" s="72">
        <v>8.4100000000293793</v>
      </c>
      <c r="I153" s="70" t="s">
        <v>653</v>
      </c>
      <c r="J153" s="70" t="s">
        <v>135</v>
      </c>
      <c r="K153" s="71">
        <v>2.3599999999999999E-2</v>
      </c>
      <c r="L153" s="71">
        <v>4.7800000000217981E-2</v>
      </c>
      <c r="M153" s="72">
        <v>143184.863599</v>
      </c>
      <c r="N153" s="80">
        <v>88.43</v>
      </c>
      <c r="O153" s="72">
        <v>126.618378408</v>
      </c>
      <c r="P153" s="73">
        <f t="shared" si="2"/>
        <v>1.4203534040072754E-3</v>
      </c>
      <c r="Q153" s="73">
        <f>O153/'סכום נכסי הקרן'!$C$41</f>
        <v>1.3663069827456748E-4</v>
      </c>
    </row>
    <row r="154" spans="1:17">
      <c r="A154" s="69" t="s">
        <v>3268</v>
      </c>
      <c r="B154" s="70" t="s">
        <v>2884</v>
      </c>
      <c r="C154" s="54" t="s">
        <v>2969</v>
      </c>
      <c r="D154" s="117" t="s">
        <v>3357</v>
      </c>
      <c r="E154" s="54" t="s">
        <v>543</v>
      </c>
      <c r="F154" s="79">
        <v>44662</v>
      </c>
      <c r="G154" s="54" t="s">
        <v>133</v>
      </c>
      <c r="H154" s="72">
        <v>8.4499999999952138</v>
      </c>
      <c r="I154" s="70" t="s">
        <v>653</v>
      </c>
      <c r="J154" s="70" t="s">
        <v>135</v>
      </c>
      <c r="K154" s="71">
        <v>2.4E-2</v>
      </c>
      <c r="L154" s="71">
        <v>4.5700000000012314E-2</v>
      </c>
      <c r="M154" s="72">
        <v>163076.34174100001</v>
      </c>
      <c r="N154" s="80">
        <v>89.67</v>
      </c>
      <c r="O154" s="72">
        <v>146.23056422599998</v>
      </c>
      <c r="P154" s="73">
        <f t="shared" si="2"/>
        <v>1.6403549175068313E-3</v>
      </c>
      <c r="Q154" s="73">
        <f>O154/'סכום נכסי הקרן'!$C$41</f>
        <v>1.5779371328625399E-4</v>
      </c>
    </row>
    <row r="155" spans="1:17">
      <c r="A155" s="69" t="s">
        <v>3268</v>
      </c>
      <c r="B155" s="70" t="s">
        <v>2884</v>
      </c>
      <c r="C155" s="54" t="s">
        <v>2970</v>
      </c>
      <c r="D155" s="117" t="s">
        <v>3357</v>
      </c>
      <c r="E155" s="54" t="s">
        <v>543</v>
      </c>
      <c r="F155" s="79">
        <v>45197</v>
      </c>
      <c r="G155" s="54" t="s">
        <v>133</v>
      </c>
      <c r="H155" s="72">
        <v>8.1999999996050494</v>
      </c>
      <c r="I155" s="70" t="s">
        <v>653</v>
      </c>
      <c r="J155" s="70" t="s">
        <v>135</v>
      </c>
      <c r="K155" s="71">
        <v>4.1200000000000001E-2</v>
      </c>
      <c r="L155" s="71">
        <v>4.1399999996840402E-2</v>
      </c>
      <c r="M155" s="72">
        <v>2519.6189979999999</v>
      </c>
      <c r="N155" s="80">
        <v>100.49</v>
      </c>
      <c r="O155" s="72">
        <v>2.5319651699999999</v>
      </c>
      <c r="P155" s="73">
        <f t="shared" si="2"/>
        <v>2.8402554141462128E-5</v>
      </c>
      <c r="Q155" s="73">
        <f>O155/'סכום נכסי הקרן'!$C$41</f>
        <v>2.7321797477871229E-6</v>
      </c>
    </row>
    <row r="156" spans="1:17">
      <c r="A156" s="69" t="s">
        <v>3268</v>
      </c>
      <c r="B156" s="70" t="s">
        <v>2884</v>
      </c>
      <c r="C156" s="54" t="s">
        <v>2971</v>
      </c>
      <c r="D156" s="117" t="s">
        <v>3357</v>
      </c>
      <c r="E156" s="54" t="s">
        <v>543</v>
      </c>
      <c r="F156" s="79">
        <v>45197</v>
      </c>
      <c r="G156" s="54" t="s">
        <v>133</v>
      </c>
      <c r="H156" s="72">
        <v>8.2000000000493429</v>
      </c>
      <c r="I156" s="70" t="s">
        <v>653</v>
      </c>
      <c r="J156" s="70" t="s">
        <v>135</v>
      </c>
      <c r="K156" s="71">
        <v>4.1200000000000001E-2</v>
      </c>
      <c r="L156" s="71">
        <v>4.1400000000293452E-2</v>
      </c>
      <c r="M156" s="72">
        <v>76638.411328000002</v>
      </c>
      <c r="N156" s="80">
        <v>100.49</v>
      </c>
      <c r="O156" s="72">
        <v>77.013939891000007</v>
      </c>
      <c r="P156" s="73">
        <f t="shared" si="2"/>
        <v>8.6391101398975323E-4</v>
      </c>
      <c r="Q156" s="73">
        <f>O156/'סכום נכסי הקרן'!$C$41</f>
        <v>8.3103799910282753E-5</v>
      </c>
    </row>
    <row r="157" spans="1:17">
      <c r="A157" s="69" t="s">
        <v>3269</v>
      </c>
      <c r="B157" s="70" t="s">
        <v>2875</v>
      </c>
      <c r="C157" s="54">
        <v>7490</v>
      </c>
      <c r="D157" s="117" t="s">
        <v>3357</v>
      </c>
      <c r="E157" s="54" t="s">
        <v>297</v>
      </c>
      <c r="F157" s="79">
        <v>43899</v>
      </c>
      <c r="G157" s="54" t="s">
        <v>2874</v>
      </c>
      <c r="H157" s="72">
        <v>3.2800000000054954</v>
      </c>
      <c r="I157" s="70" t="s">
        <v>131</v>
      </c>
      <c r="J157" s="70" t="s">
        <v>135</v>
      </c>
      <c r="K157" s="71">
        <v>2.3889999999999998E-2</v>
      </c>
      <c r="L157" s="71">
        <v>4.7400000000068332E-2</v>
      </c>
      <c r="M157" s="72">
        <v>290299.321451</v>
      </c>
      <c r="N157" s="80">
        <v>92.77</v>
      </c>
      <c r="O157" s="72">
        <v>269.31066658399999</v>
      </c>
      <c r="P157" s="73">
        <f t="shared" si="2"/>
        <v>3.0210173817380418E-3</v>
      </c>
      <c r="Q157" s="73">
        <f>O157/'סכום נכסי הקרן'!$C$41</f>
        <v>2.9060634712595792E-4</v>
      </c>
    </row>
    <row r="158" spans="1:17">
      <c r="A158" s="69" t="s">
        <v>3269</v>
      </c>
      <c r="B158" s="70" t="s">
        <v>2875</v>
      </c>
      <c r="C158" s="54">
        <v>7491</v>
      </c>
      <c r="D158" s="117" t="s">
        <v>3357</v>
      </c>
      <c r="E158" s="54" t="s">
        <v>297</v>
      </c>
      <c r="F158" s="79">
        <v>43899</v>
      </c>
      <c r="G158" s="54" t="s">
        <v>2874</v>
      </c>
      <c r="H158" s="72">
        <v>3.3899999999998611</v>
      </c>
      <c r="I158" s="70" t="s">
        <v>131</v>
      </c>
      <c r="J158" s="70" t="s">
        <v>135</v>
      </c>
      <c r="K158" s="71">
        <v>1.2969999999999999E-2</v>
      </c>
      <c r="L158" s="71">
        <v>2.1199999999988891E-2</v>
      </c>
      <c r="M158" s="72">
        <v>199653.48093200001</v>
      </c>
      <c r="N158" s="80">
        <v>108.17</v>
      </c>
      <c r="O158" s="72">
        <v>215.965172577</v>
      </c>
      <c r="P158" s="73">
        <f t="shared" si="2"/>
        <v>2.422609354767884E-3</v>
      </c>
      <c r="Q158" s="73">
        <f>O158/'סכום נכסי הקרן'!$C$41</f>
        <v>2.3304257014808397E-4</v>
      </c>
    </row>
    <row r="159" spans="1:17">
      <c r="A159" s="69" t="s">
        <v>3270</v>
      </c>
      <c r="B159" s="70" t="s">
        <v>2884</v>
      </c>
      <c r="C159" s="54" t="s">
        <v>2972</v>
      </c>
      <c r="D159" s="117" t="s">
        <v>3357</v>
      </c>
      <c r="E159" s="54" t="s">
        <v>543</v>
      </c>
      <c r="F159" s="79">
        <v>43924</v>
      </c>
      <c r="G159" s="54" t="s">
        <v>133</v>
      </c>
      <c r="H159" s="72">
        <v>7.7999999999837728</v>
      </c>
      <c r="I159" s="70" t="s">
        <v>653</v>
      </c>
      <c r="J159" s="70" t="s">
        <v>135</v>
      </c>
      <c r="K159" s="71">
        <v>2.7900000000000001E-2</v>
      </c>
      <c r="L159" s="71">
        <v>3.1899999999816103E-2</v>
      </c>
      <c r="M159" s="72">
        <v>34159.026882999999</v>
      </c>
      <c r="N159" s="80">
        <v>108.25</v>
      </c>
      <c r="O159" s="72">
        <v>36.977144372000005</v>
      </c>
      <c r="P159" s="73">
        <f t="shared" si="2"/>
        <v>4.147945467284575E-4</v>
      </c>
      <c r="Q159" s="73">
        <f>O159/'סכום נכסי הקרן'!$C$41</f>
        <v>3.9901103767623708E-5</v>
      </c>
    </row>
    <row r="160" spans="1:17">
      <c r="A160" s="69" t="s">
        <v>3270</v>
      </c>
      <c r="B160" s="70" t="s">
        <v>2884</v>
      </c>
      <c r="C160" s="54" t="s">
        <v>2973</v>
      </c>
      <c r="D160" s="117" t="s">
        <v>3357</v>
      </c>
      <c r="E160" s="54" t="s">
        <v>543</v>
      </c>
      <c r="F160" s="79">
        <v>44015</v>
      </c>
      <c r="G160" s="54" t="s">
        <v>133</v>
      </c>
      <c r="H160" s="72">
        <v>7.5799999998643148</v>
      </c>
      <c r="I160" s="70" t="s">
        <v>653</v>
      </c>
      <c r="J160" s="70" t="s">
        <v>135</v>
      </c>
      <c r="K160" s="71">
        <v>2.75E-2</v>
      </c>
      <c r="L160" s="71">
        <v>4.1699999999236771E-2</v>
      </c>
      <c r="M160" s="72">
        <v>28160.048253000001</v>
      </c>
      <c r="N160" s="80">
        <v>100.5</v>
      </c>
      <c r="O160" s="72">
        <v>28.300847647999998</v>
      </c>
      <c r="P160" s="73">
        <f t="shared" si="2"/>
        <v>3.1746738347573363E-4</v>
      </c>
      <c r="Q160" s="73">
        <f>O160/'סכום נכסי הקרן'!$C$41</f>
        <v>3.0538730826646573E-5</v>
      </c>
    </row>
    <row r="161" spans="1:17">
      <c r="A161" s="69" t="s">
        <v>3270</v>
      </c>
      <c r="B161" s="70" t="s">
        <v>2884</v>
      </c>
      <c r="C161" s="54" t="s">
        <v>2974</v>
      </c>
      <c r="D161" s="117" t="s">
        <v>3357</v>
      </c>
      <c r="E161" s="54" t="s">
        <v>543</v>
      </c>
      <c r="F161" s="79">
        <v>44108</v>
      </c>
      <c r="G161" s="54" t="s">
        <v>133</v>
      </c>
      <c r="H161" s="72">
        <v>7.4900000000002258</v>
      </c>
      <c r="I161" s="70" t="s">
        <v>653</v>
      </c>
      <c r="J161" s="70" t="s">
        <v>135</v>
      </c>
      <c r="K161" s="71">
        <v>2.75E-2</v>
      </c>
      <c r="L161" s="71">
        <v>4.5999999999865107E-2</v>
      </c>
      <c r="M161" s="72">
        <v>45675.732007999999</v>
      </c>
      <c r="N161" s="80">
        <v>97.38</v>
      </c>
      <c r="O161" s="72">
        <v>44.479027050999996</v>
      </c>
      <c r="P161" s="73">
        <f t="shared" si="2"/>
        <v>4.9894761150114325E-4</v>
      </c>
      <c r="Q161" s="73">
        <f>O161/'סכום נכסי הקרן'!$C$41</f>
        <v>4.7996196136464938E-5</v>
      </c>
    </row>
    <row r="162" spans="1:17">
      <c r="A162" s="69" t="s">
        <v>3270</v>
      </c>
      <c r="B162" s="70" t="s">
        <v>2884</v>
      </c>
      <c r="C162" s="54" t="s">
        <v>2975</v>
      </c>
      <c r="D162" s="117" t="s">
        <v>3357</v>
      </c>
      <c r="E162" s="54" t="s">
        <v>543</v>
      </c>
      <c r="F162" s="79">
        <v>44200</v>
      </c>
      <c r="G162" s="54" t="s">
        <v>133</v>
      </c>
      <c r="H162" s="72">
        <v>7.3599999999332679</v>
      </c>
      <c r="I162" s="70" t="s">
        <v>653</v>
      </c>
      <c r="J162" s="70" t="s">
        <v>135</v>
      </c>
      <c r="K162" s="71">
        <v>2.75E-2</v>
      </c>
      <c r="L162" s="71">
        <v>5.1599999999603213E-2</v>
      </c>
      <c r="M162" s="72">
        <v>23697.184398000001</v>
      </c>
      <c r="N162" s="80">
        <v>93.59</v>
      </c>
      <c r="O162" s="72">
        <v>22.178194567999999</v>
      </c>
      <c r="P162" s="73">
        <f t="shared" si="2"/>
        <v>2.4878595465730726E-4</v>
      </c>
      <c r="Q162" s="73">
        <f>O162/'סכום נכסי הקרן'!$C$41</f>
        <v>2.3931930327924685E-5</v>
      </c>
    </row>
    <row r="163" spans="1:17">
      <c r="A163" s="69" t="s">
        <v>3270</v>
      </c>
      <c r="B163" s="70" t="s">
        <v>2884</v>
      </c>
      <c r="C163" s="54" t="s">
        <v>2976</v>
      </c>
      <c r="D163" s="117" t="s">
        <v>3357</v>
      </c>
      <c r="E163" s="54" t="s">
        <v>543</v>
      </c>
      <c r="F163" s="79">
        <v>44290</v>
      </c>
      <c r="G163" s="54" t="s">
        <v>133</v>
      </c>
      <c r="H163" s="72">
        <v>7.2700000000255773</v>
      </c>
      <c r="I163" s="70" t="s">
        <v>653</v>
      </c>
      <c r="J163" s="70" t="s">
        <v>135</v>
      </c>
      <c r="K163" s="71">
        <v>2.75E-2</v>
      </c>
      <c r="L163" s="71">
        <v>5.5400000000270254E-2</v>
      </c>
      <c r="M163" s="72">
        <v>45516.314161000002</v>
      </c>
      <c r="N163" s="80">
        <v>91.05</v>
      </c>
      <c r="O163" s="72">
        <v>41.442603722000001</v>
      </c>
      <c r="P163" s="73">
        <f t="shared" si="2"/>
        <v>4.6488625117116641E-4</v>
      </c>
      <c r="Q163" s="73">
        <f>O163/'סכום נכסי הקרן'!$C$41</f>
        <v>4.4719668313926942E-5</v>
      </c>
    </row>
    <row r="164" spans="1:17">
      <c r="A164" s="69" t="s">
        <v>3270</v>
      </c>
      <c r="B164" s="70" t="s">
        <v>2884</v>
      </c>
      <c r="C164" s="54" t="s">
        <v>2977</v>
      </c>
      <c r="D164" s="117" t="s">
        <v>3357</v>
      </c>
      <c r="E164" s="54" t="s">
        <v>543</v>
      </c>
      <c r="F164" s="79">
        <v>44496</v>
      </c>
      <c r="G164" s="54" t="s">
        <v>133</v>
      </c>
      <c r="H164" s="72">
        <v>6.7099999999759321</v>
      </c>
      <c r="I164" s="70" t="s">
        <v>653</v>
      </c>
      <c r="J164" s="70" t="s">
        <v>135</v>
      </c>
      <c r="K164" s="71">
        <v>2.75E-2</v>
      </c>
      <c r="L164" s="71">
        <v>8.1599999999654671E-2</v>
      </c>
      <c r="M164" s="72">
        <v>50988.008683</v>
      </c>
      <c r="N164" s="80">
        <v>74.97</v>
      </c>
      <c r="O164" s="72">
        <v>38.225710352</v>
      </c>
      <c r="P164" s="73">
        <f t="shared" si="2"/>
        <v>4.2880045141716126E-4</v>
      </c>
      <c r="Q164" s="73">
        <f>O164/'סכום נכסי הקרן'!$C$41</f>
        <v>4.1248399822384201E-5</v>
      </c>
    </row>
    <row r="165" spans="1:17">
      <c r="A165" s="69" t="s">
        <v>3270</v>
      </c>
      <c r="B165" s="70" t="s">
        <v>2884</v>
      </c>
      <c r="C165" s="54" t="s">
        <v>2978</v>
      </c>
      <c r="D165" s="117" t="s">
        <v>3357</v>
      </c>
      <c r="E165" s="54" t="s">
        <v>543</v>
      </c>
      <c r="F165" s="79">
        <v>44615</v>
      </c>
      <c r="G165" s="54" t="s">
        <v>133</v>
      </c>
      <c r="H165" s="72">
        <v>6.9500000000574058</v>
      </c>
      <c r="I165" s="70" t="s">
        <v>653</v>
      </c>
      <c r="J165" s="70" t="s">
        <v>135</v>
      </c>
      <c r="K165" s="71">
        <v>2.75E-2</v>
      </c>
      <c r="L165" s="71">
        <v>7.0200000000495491E-2</v>
      </c>
      <c r="M165" s="72">
        <v>61894.789429999997</v>
      </c>
      <c r="N165" s="80">
        <v>80.209999999999994</v>
      </c>
      <c r="O165" s="72">
        <v>49.645810977000004</v>
      </c>
      <c r="P165" s="73">
        <f t="shared" si="2"/>
        <v>5.5690648942498591E-4</v>
      </c>
      <c r="Q165" s="73">
        <f>O165/'סכום נכסי הקרן'!$C$41</f>
        <v>5.3571542342277579E-5</v>
      </c>
    </row>
    <row r="166" spans="1:17">
      <c r="A166" s="69" t="s">
        <v>3270</v>
      </c>
      <c r="B166" s="70" t="s">
        <v>2884</v>
      </c>
      <c r="C166" s="54" t="s">
        <v>2979</v>
      </c>
      <c r="D166" s="117" t="s">
        <v>3357</v>
      </c>
      <c r="E166" s="54" t="s">
        <v>543</v>
      </c>
      <c r="F166" s="79">
        <v>44753</v>
      </c>
      <c r="G166" s="54" t="s">
        <v>133</v>
      </c>
      <c r="H166" s="72">
        <v>7.5700000000283056</v>
      </c>
      <c r="I166" s="70" t="s">
        <v>653</v>
      </c>
      <c r="J166" s="70" t="s">
        <v>135</v>
      </c>
      <c r="K166" s="71">
        <v>2.9100000000000001E-2</v>
      </c>
      <c r="L166" s="71">
        <v>4.0700000000113902E-2</v>
      </c>
      <c r="M166" s="72">
        <v>91368.500614000004</v>
      </c>
      <c r="N166" s="80">
        <v>97.05</v>
      </c>
      <c r="O166" s="72">
        <v>88.673126656999997</v>
      </c>
      <c r="P166" s="73">
        <f t="shared" si="2"/>
        <v>9.9469902296016625E-4</v>
      </c>
      <c r="Q166" s="73">
        <f>O166/'סכום נכסי הקרן'!$C$41</f>
        <v>9.5684934254138205E-5</v>
      </c>
    </row>
    <row r="167" spans="1:17">
      <c r="A167" s="69" t="s">
        <v>3270</v>
      </c>
      <c r="B167" s="70" t="s">
        <v>2884</v>
      </c>
      <c r="C167" s="54" t="s">
        <v>2980</v>
      </c>
      <c r="D167" s="117" t="s">
        <v>3357</v>
      </c>
      <c r="E167" s="54" t="s">
        <v>543</v>
      </c>
      <c r="F167" s="79">
        <v>44959</v>
      </c>
      <c r="G167" s="54" t="s">
        <v>133</v>
      </c>
      <c r="H167" s="72">
        <v>7.4500000000473596</v>
      </c>
      <c r="I167" s="70" t="s">
        <v>653</v>
      </c>
      <c r="J167" s="70" t="s">
        <v>135</v>
      </c>
      <c r="K167" s="71">
        <v>3.4599999999999999E-2</v>
      </c>
      <c r="L167" s="71">
        <v>4.2200000000318809E-2</v>
      </c>
      <c r="M167" s="72">
        <v>44210.563830999999</v>
      </c>
      <c r="N167" s="80">
        <v>97.91</v>
      </c>
      <c r="O167" s="72">
        <v>43.286560371</v>
      </c>
      <c r="P167" s="73">
        <f t="shared" si="2"/>
        <v>4.8557100591355948E-4</v>
      </c>
      <c r="Q167" s="73">
        <f>O167/'סכום נכסי הקרן'!$C$41</f>
        <v>4.6709435421266422E-5</v>
      </c>
    </row>
    <row r="168" spans="1:17">
      <c r="A168" s="69" t="s">
        <v>3270</v>
      </c>
      <c r="B168" s="70" t="s">
        <v>2884</v>
      </c>
      <c r="C168" s="54" t="s">
        <v>2981</v>
      </c>
      <c r="D168" s="117" t="s">
        <v>3357</v>
      </c>
      <c r="E168" s="54" t="s">
        <v>543</v>
      </c>
      <c r="F168" s="79">
        <v>45153</v>
      </c>
      <c r="G168" s="54" t="s">
        <v>133</v>
      </c>
      <c r="H168" s="72">
        <v>7.3300000000058674</v>
      </c>
      <c r="I168" s="70" t="s">
        <v>653</v>
      </c>
      <c r="J168" s="70" t="s">
        <v>135</v>
      </c>
      <c r="K168" s="71">
        <v>3.9705999999999998E-2</v>
      </c>
      <c r="L168" s="71">
        <v>4.3799999999987869E-2</v>
      </c>
      <c r="M168" s="72">
        <v>50232.200702000002</v>
      </c>
      <c r="N168" s="80">
        <v>98.41</v>
      </c>
      <c r="O168" s="72">
        <v>49.433506986999994</v>
      </c>
      <c r="P168" s="73">
        <f t="shared" si="2"/>
        <v>5.5452494972536045E-4</v>
      </c>
      <c r="Q168" s="73">
        <f>O168/'סכום נכסי הקרן'!$C$41</f>
        <v>5.3342450461897396E-5</v>
      </c>
    </row>
    <row r="169" spans="1:17">
      <c r="A169" s="69" t="s">
        <v>3270</v>
      </c>
      <c r="B169" s="70" t="s">
        <v>2884</v>
      </c>
      <c r="C169" s="54" t="s">
        <v>2982</v>
      </c>
      <c r="D169" s="117" t="s">
        <v>3357</v>
      </c>
      <c r="E169" s="54" t="s">
        <v>543</v>
      </c>
      <c r="F169" s="79">
        <v>43011</v>
      </c>
      <c r="G169" s="54" t="s">
        <v>133</v>
      </c>
      <c r="H169" s="72">
        <v>7.56999999990534</v>
      </c>
      <c r="I169" s="70" t="s">
        <v>653</v>
      </c>
      <c r="J169" s="70" t="s">
        <v>135</v>
      </c>
      <c r="K169" s="71">
        <v>3.5499999999999997E-2</v>
      </c>
      <c r="L169" s="71">
        <v>3.6199999999575773E-2</v>
      </c>
      <c r="M169" s="72">
        <v>28116.726508999996</v>
      </c>
      <c r="N169" s="80">
        <v>112.34</v>
      </c>
      <c r="O169" s="72">
        <v>31.586330606999997</v>
      </c>
      <c r="P169" s="73">
        <f t="shared" si="2"/>
        <v>3.5432259330622616E-4</v>
      </c>
      <c r="Q169" s="73">
        <f>O169/'סכום נכסי הקרן'!$C$41</f>
        <v>3.4084012613551846E-5</v>
      </c>
    </row>
    <row r="170" spans="1:17">
      <c r="A170" s="69" t="s">
        <v>3270</v>
      </c>
      <c r="B170" s="70" t="s">
        <v>2884</v>
      </c>
      <c r="C170" s="54" t="s">
        <v>2983</v>
      </c>
      <c r="D170" s="117" t="s">
        <v>3357</v>
      </c>
      <c r="E170" s="54" t="s">
        <v>543</v>
      </c>
      <c r="F170" s="79">
        <v>43104</v>
      </c>
      <c r="G170" s="54" t="s">
        <v>133</v>
      </c>
      <c r="H170" s="72">
        <v>7.4099999999406947</v>
      </c>
      <c r="I170" s="70" t="s">
        <v>653</v>
      </c>
      <c r="J170" s="70" t="s">
        <v>135</v>
      </c>
      <c r="K170" s="71">
        <v>3.4700000000000002E-2</v>
      </c>
      <c r="L170" s="71">
        <v>4.3799999999746105E-2</v>
      </c>
      <c r="M170" s="72">
        <v>49960.370858000002</v>
      </c>
      <c r="N170" s="80">
        <v>105.64</v>
      </c>
      <c r="O170" s="72">
        <v>52.778135493000001</v>
      </c>
      <c r="P170" s="73">
        <f t="shared" si="2"/>
        <v>5.920436302152437E-4</v>
      </c>
      <c r="Q170" s="73">
        <f>O170/'סכום נכסי הקרן'!$C$41</f>
        <v>5.6951554716662765E-5</v>
      </c>
    </row>
    <row r="171" spans="1:17">
      <c r="A171" s="69" t="s">
        <v>3270</v>
      </c>
      <c r="B171" s="70" t="s">
        <v>2884</v>
      </c>
      <c r="C171" s="54" t="s">
        <v>2984</v>
      </c>
      <c r="D171" s="117" t="s">
        <v>3357</v>
      </c>
      <c r="E171" s="54" t="s">
        <v>543</v>
      </c>
      <c r="F171" s="79">
        <v>43194</v>
      </c>
      <c r="G171" s="54" t="s">
        <v>133</v>
      </c>
      <c r="H171" s="72">
        <v>7.5799999999737526</v>
      </c>
      <c r="I171" s="70" t="s">
        <v>653</v>
      </c>
      <c r="J171" s="70" t="s">
        <v>135</v>
      </c>
      <c r="K171" s="71">
        <v>3.44E-2</v>
      </c>
      <c r="L171" s="71">
        <v>3.6899999999952533E-2</v>
      </c>
      <c r="M171" s="72">
        <v>32234.304844999999</v>
      </c>
      <c r="N171" s="80">
        <v>111.1</v>
      </c>
      <c r="O171" s="72">
        <v>35.812314092999998</v>
      </c>
      <c r="P171" s="73">
        <f t="shared" si="2"/>
        <v>4.0172795503244608E-4</v>
      </c>
      <c r="Q171" s="73">
        <f>O171/'סכום נכסי הקרן'!$C$41</f>
        <v>3.8644164795634202E-5</v>
      </c>
    </row>
    <row r="172" spans="1:17">
      <c r="A172" s="69" t="s">
        <v>3270</v>
      </c>
      <c r="B172" s="70" t="s">
        <v>2884</v>
      </c>
      <c r="C172" s="54" t="s">
        <v>2985</v>
      </c>
      <c r="D172" s="117" t="s">
        <v>3357</v>
      </c>
      <c r="E172" s="54" t="s">
        <v>543</v>
      </c>
      <c r="F172" s="79">
        <v>43285</v>
      </c>
      <c r="G172" s="54" t="s">
        <v>133</v>
      </c>
      <c r="H172" s="72">
        <v>7.5299999999372567</v>
      </c>
      <c r="I172" s="70" t="s">
        <v>653</v>
      </c>
      <c r="J172" s="70" t="s">
        <v>135</v>
      </c>
      <c r="K172" s="71">
        <v>3.6600000000000001E-2</v>
      </c>
      <c r="L172" s="71">
        <v>3.6999999999603954E-2</v>
      </c>
      <c r="M172" s="72">
        <v>43002.747025999997</v>
      </c>
      <c r="N172" s="80">
        <v>111.56</v>
      </c>
      <c r="O172" s="72">
        <v>47.973866217000001</v>
      </c>
      <c r="P172" s="73">
        <f t="shared" si="2"/>
        <v>5.3815129400204336E-4</v>
      </c>
      <c r="Q172" s="73">
        <f>O172/'סכום נכסי הקרן'!$C$41</f>
        <v>5.1767388925470979E-5</v>
      </c>
    </row>
    <row r="173" spans="1:17">
      <c r="A173" s="69" t="s">
        <v>3270</v>
      </c>
      <c r="B173" s="70" t="s">
        <v>2884</v>
      </c>
      <c r="C173" s="54" t="s">
        <v>2986</v>
      </c>
      <c r="D173" s="117" t="s">
        <v>3357</v>
      </c>
      <c r="E173" s="54" t="s">
        <v>543</v>
      </c>
      <c r="F173" s="79">
        <v>43377</v>
      </c>
      <c r="G173" s="54" t="s">
        <v>133</v>
      </c>
      <c r="H173" s="72">
        <v>7.5000000000159197</v>
      </c>
      <c r="I173" s="70" t="s">
        <v>653</v>
      </c>
      <c r="J173" s="70" t="s">
        <v>135</v>
      </c>
      <c r="K173" s="71">
        <v>3.6200000000000003E-2</v>
      </c>
      <c r="L173" s="71">
        <v>3.8700000000062622E-2</v>
      </c>
      <c r="M173" s="72">
        <v>85976.388368999993</v>
      </c>
      <c r="N173" s="80">
        <v>109.59</v>
      </c>
      <c r="O173" s="72">
        <v>94.221529543000003</v>
      </c>
      <c r="P173" s="73">
        <f t="shared" si="2"/>
        <v>1.0569387469640554E-3</v>
      </c>
      <c r="Q173" s="73">
        <f>O173/'סכום נכסי הקרן'!$C$41</f>
        <v>1.0167207585359901E-4</v>
      </c>
    </row>
    <row r="174" spans="1:17">
      <c r="A174" s="69" t="s">
        <v>3270</v>
      </c>
      <c r="B174" s="70" t="s">
        <v>2884</v>
      </c>
      <c r="C174" s="54" t="s">
        <v>2987</v>
      </c>
      <c r="D174" s="117" t="s">
        <v>3357</v>
      </c>
      <c r="E174" s="54" t="s">
        <v>543</v>
      </c>
      <c r="F174" s="79">
        <v>43469</v>
      </c>
      <c r="G174" s="54" t="s">
        <v>133</v>
      </c>
      <c r="H174" s="72">
        <v>7.5800000000445813</v>
      </c>
      <c r="I174" s="70" t="s">
        <v>653</v>
      </c>
      <c r="J174" s="70" t="s">
        <v>135</v>
      </c>
      <c r="K174" s="71">
        <v>3.8199999999999998E-2</v>
      </c>
      <c r="L174" s="71">
        <v>3.380000000018861E-2</v>
      </c>
      <c r="M174" s="72">
        <v>60734.267406999999</v>
      </c>
      <c r="N174" s="80">
        <v>115.23</v>
      </c>
      <c r="O174" s="72">
        <v>69.984097235999997</v>
      </c>
      <c r="P174" s="73">
        <f t="shared" si="2"/>
        <v>7.8505310196934504E-4</v>
      </c>
      <c r="Q174" s="73">
        <f>O174/'סכום נכסי הקרן'!$C$41</f>
        <v>7.5518074024440065E-5</v>
      </c>
    </row>
    <row r="175" spans="1:17">
      <c r="A175" s="69" t="s">
        <v>3270</v>
      </c>
      <c r="B175" s="70" t="s">
        <v>2884</v>
      </c>
      <c r="C175" s="54" t="s">
        <v>2988</v>
      </c>
      <c r="D175" s="117" t="s">
        <v>3357</v>
      </c>
      <c r="E175" s="54" t="s">
        <v>543</v>
      </c>
      <c r="F175" s="79">
        <v>43559</v>
      </c>
      <c r="G175" s="54" t="s">
        <v>133</v>
      </c>
      <c r="H175" s="72">
        <v>7.5900000000251016</v>
      </c>
      <c r="I175" s="70" t="s">
        <v>653</v>
      </c>
      <c r="J175" s="70" t="s">
        <v>135</v>
      </c>
      <c r="K175" s="71">
        <v>3.3700000000000001E-2</v>
      </c>
      <c r="L175" s="71">
        <v>3.6300000000081573E-2</v>
      </c>
      <c r="M175" s="72">
        <v>144214.35913299999</v>
      </c>
      <c r="N175" s="80">
        <v>109.67</v>
      </c>
      <c r="O175" s="72">
        <v>158.15988181699998</v>
      </c>
      <c r="P175" s="73">
        <f t="shared" si="2"/>
        <v>1.774173144062086E-3</v>
      </c>
      <c r="Q175" s="73">
        <f>O175/'סכום נכסי הקרן'!$C$41</f>
        <v>1.7066633898949414E-4</v>
      </c>
    </row>
    <row r="176" spans="1:17">
      <c r="A176" s="69" t="s">
        <v>3270</v>
      </c>
      <c r="B176" s="70" t="s">
        <v>2884</v>
      </c>
      <c r="C176" s="54" t="s">
        <v>2989</v>
      </c>
      <c r="D176" s="117" t="s">
        <v>3357</v>
      </c>
      <c r="E176" s="54" t="s">
        <v>543</v>
      </c>
      <c r="F176" s="79">
        <v>43742</v>
      </c>
      <c r="G176" s="54" t="s">
        <v>133</v>
      </c>
      <c r="H176" s="72">
        <v>7.469999999994128</v>
      </c>
      <c r="I176" s="70" t="s">
        <v>653</v>
      </c>
      <c r="J176" s="70" t="s">
        <v>135</v>
      </c>
      <c r="K176" s="71">
        <v>2.75E-2</v>
      </c>
      <c r="L176" s="71">
        <v>4.6399999999975267E-2</v>
      </c>
      <c r="M176" s="72">
        <v>167896.18445500001</v>
      </c>
      <c r="N176" s="80">
        <v>96.34</v>
      </c>
      <c r="O176" s="72">
        <v>161.75118958499999</v>
      </c>
      <c r="P176" s="73">
        <f t="shared" si="2"/>
        <v>1.8144589720536588E-3</v>
      </c>
      <c r="Q176" s="73">
        <f>O176/'סכום נכסי הקרן'!$C$41</f>
        <v>1.7454162861356122E-4</v>
      </c>
    </row>
    <row r="177" spans="1:17">
      <c r="A177" s="69" t="s">
        <v>3270</v>
      </c>
      <c r="B177" s="70" t="s">
        <v>2884</v>
      </c>
      <c r="C177" s="54" t="s">
        <v>2990</v>
      </c>
      <c r="D177" s="117" t="s">
        <v>3357</v>
      </c>
      <c r="E177" s="54" t="s">
        <v>543</v>
      </c>
      <c r="F177" s="79">
        <v>42935</v>
      </c>
      <c r="G177" s="54" t="s">
        <v>133</v>
      </c>
      <c r="H177" s="72">
        <v>7.5400000000038538</v>
      </c>
      <c r="I177" s="70" t="s">
        <v>653</v>
      </c>
      <c r="J177" s="70" t="s">
        <v>135</v>
      </c>
      <c r="K177" s="71">
        <v>3.73E-2</v>
      </c>
      <c r="L177" s="71">
        <v>3.6000000000013285E-2</v>
      </c>
      <c r="M177" s="72">
        <v>131699.58077100001</v>
      </c>
      <c r="N177" s="80">
        <v>114.27</v>
      </c>
      <c r="O177" s="72">
        <v>150.49311847300001</v>
      </c>
      <c r="P177" s="73">
        <f t="shared" si="2"/>
        <v>1.6881705151366112E-3</v>
      </c>
      <c r="Q177" s="73">
        <f>O177/'סכום נכסי הקרן'!$C$41</f>
        <v>1.6239332805405803E-4</v>
      </c>
    </row>
    <row r="178" spans="1:17">
      <c r="A178" s="69" t="s">
        <v>3270</v>
      </c>
      <c r="B178" s="70" t="s">
        <v>2884</v>
      </c>
      <c r="C178" s="54" t="s">
        <v>2991</v>
      </c>
      <c r="D178" s="117" t="s">
        <v>3357</v>
      </c>
      <c r="E178" s="54" t="s">
        <v>543</v>
      </c>
      <c r="F178" s="79">
        <v>45284</v>
      </c>
      <c r="G178" s="54" t="s">
        <v>133</v>
      </c>
      <c r="H178" s="72">
        <v>7.1999999999275328</v>
      </c>
      <c r="I178" s="70" t="s">
        <v>653</v>
      </c>
      <c r="J178" s="70" t="s">
        <v>135</v>
      </c>
      <c r="K178" s="71">
        <v>4.4500000000000005E-2</v>
      </c>
      <c r="L178" s="71">
        <v>4.6899999999464849E-2</v>
      </c>
      <c r="M178" s="72">
        <v>36262.255638000002</v>
      </c>
      <c r="N178" s="80">
        <v>98.94</v>
      </c>
      <c r="O178" s="72">
        <v>35.877877267999999</v>
      </c>
      <c r="P178" s="73">
        <f t="shared" si="2"/>
        <v>4.0246341602917995E-4</v>
      </c>
      <c r="Q178" s="73">
        <f>O178/'סכום נכסי הקרן'!$C$41</f>
        <v>3.8714912363988635E-5</v>
      </c>
    </row>
    <row r="179" spans="1:17">
      <c r="A179" s="69" t="s">
        <v>3251</v>
      </c>
      <c r="B179" s="70" t="s">
        <v>2884</v>
      </c>
      <c r="C179" s="54" t="s">
        <v>2992</v>
      </c>
      <c r="D179" s="117" t="s">
        <v>3357</v>
      </c>
      <c r="E179" s="54" t="s">
        <v>297</v>
      </c>
      <c r="F179" s="79">
        <v>40742</v>
      </c>
      <c r="G179" s="54" t="s">
        <v>2874</v>
      </c>
      <c r="H179" s="72">
        <v>4.9400000000028443</v>
      </c>
      <c r="I179" s="70" t="s">
        <v>333</v>
      </c>
      <c r="J179" s="70" t="s">
        <v>135</v>
      </c>
      <c r="K179" s="71">
        <v>0.06</v>
      </c>
      <c r="L179" s="71">
        <v>1.9100000000006754E-2</v>
      </c>
      <c r="M179" s="72">
        <v>490565.367692</v>
      </c>
      <c r="N179" s="80">
        <v>141.91999999999999</v>
      </c>
      <c r="O179" s="72">
        <v>696.21035828300001</v>
      </c>
      <c r="P179" s="73">
        <f t="shared" si="2"/>
        <v>7.8098042695348988E-3</v>
      </c>
      <c r="Q179" s="73">
        <f>O179/'סכום נכסי הקרן'!$C$41</f>
        <v>7.512630361737676E-4</v>
      </c>
    </row>
    <row r="180" spans="1:17">
      <c r="A180" s="69" t="s">
        <v>3251</v>
      </c>
      <c r="B180" s="70" t="s">
        <v>2884</v>
      </c>
      <c r="C180" s="54" t="s">
        <v>2993</v>
      </c>
      <c r="D180" s="117" t="s">
        <v>3357</v>
      </c>
      <c r="E180" s="54" t="s">
        <v>297</v>
      </c>
      <c r="F180" s="79">
        <v>42201</v>
      </c>
      <c r="G180" s="54" t="s">
        <v>2874</v>
      </c>
      <c r="H180" s="72">
        <v>4.5699999999676546</v>
      </c>
      <c r="I180" s="70" t="s">
        <v>333</v>
      </c>
      <c r="J180" s="70" t="s">
        <v>135</v>
      </c>
      <c r="K180" s="71">
        <v>4.2030000000000005E-2</v>
      </c>
      <c r="L180" s="71">
        <v>3.0099999999795058E-2</v>
      </c>
      <c r="M180" s="72">
        <v>34047.887577000001</v>
      </c>
      <c r="N180" s="80">
        <v>118.95</v>
      </c>
      <c r="O180" s="72">
        <v>40.499959183000001</v>
      </c>
      <c r="P180" s="73">
        <f t="shared" si="2"/>
        <v>4.5431204862196584E-4</v>
      </c>
      <c r="Q180" s="73">
        <f>O180/'סכום נכסי הקרן'!$C$41</f>
        <v>4.3702484369481952E-5</v>
      </c>
    </row>
    <row r="181" spans="1:17">
      <c r="A181" s="69" t="s">
        <v>3271</v>
      </c>
      <c r="B181" s="70" t="s">
        <v>2884</v>
      </c>
      <c r="C181" s="54" t="s">
        <v>2994</v>
      </c>
      <c r="D181" s="117" t="s">
        <v>3357</v>
      </c>
      <c r="E181" s="54" t="s">
        <v>297</v>
      </c>
      <c r="F181" s="79">
        <v>42521</v>
      </c>
      <c r="G181" s="54" t="s">
        <v>2874</v>
      </c>
      <c r="H181" s="72">
        <v>1.2100000000014184</v>
      </c>
      <c r="I181" s="70" t="s">
        <v>131</v>
      </c>
      <c r="J181" s="70" t="s">
        <v>135</v>
      </c>
      <c r="K181" s="71">
        <v>2.3E-2</v>
      </c>
      <c r="L181" s="71">
        <v>3.2500000000000001E-2</v>
      </c>
      <c r="M181" s="72">
        <v>25162.502648000001</v>
      </c>
      <c r="N181" s="80">
        <v>112.08</v>
      </c>
      <c r="O181" s="72">
        <v>28.202133876000001</v>
      </c>
      <c r="P181" s="73">
        <f t="shared" si="2"/>
        <v>3.1636005258233992E-4</v>
      </c>
      <c r="Q181" s="73">
        <f>O181/'סכום נכסי הקרן'!$C$41</f>
        <v>3.0432211285271494E-5</v>
      </c>
    </row>
    <row r="182" spans="1:17">
      <c r="A182" s="69" t="s">
        <v>3272</v>
      </c>
      <c r="B182" s="70" t="s">
        <v>2884</v>
      </c>
      <c r="C182" s="54" t="s">
        <v>2995</v>
      </c>
      <c r="D182" s="117" t="s">
        <v>3357</v>
      </c>
      <c r="E182" s="54" t="s">
        <v>543</v>
      </c>
      <c r="F182" s="79">
        <v>44592</v>
      </c>
      <c r="G182" s="54" t="s">
        <v>133</v>
      </c>
      <c r="H182" s="72">
        <v>11.079999999941094</v>
      </c>
      <c r="I182" s="70" t="s">
        <v>653</v>
      </c>
      <c r="J182" s="70" t="s">
        <v>135</v>
      </c>
      <c r="K182" s="71">
        <v>2.7473999999999998E-2</v>
      </c>
      <c r="L182" s="71">
        <v>4.2499999999844433E-2</v>
      </c>
      <c r="M182" s="72">
        <v>56271.692983000001</v>
      </c>
      <c r="N182" s="80">
        <v>85.68</v>
      </c>
      <c r="O182" s="72">
        <v>48.213586623000005</v>
      </c>
      <c r="P182" s="73">
        <f t="shared" si="2"/>
        <v>5.4084037989109938E-4</v>
      </c>
      <c r="Q182" s="73">
        <f>O182/'סכום נכסי הקרן'!$C$41</f>
        <v>5.2026065168795652E-5</v>
      </c>
    </row>
    <row r="183" spans="1:17">
      <c r="A183" s="69" t="s">
        <v>3272</v>
      </c>
      <c r="B183" s="70" t="s">
        <v>2884</v>
      </c>
      <c r="C183" s="54" t="s">
        <v>2996</v>
      </c>
      <c r="D183" s="117" t="s">
        <v>3357</v>
      </c>
      <c r="E183" s="54" t="s">
        <v>543</v>
      </c>
      <c r="F183" s="79">
        <v>44837</v>
      </c>
      <c r="G183" s="54" t="s">
        <v>133</v>
      </c>
      <c r="H183" s="72">
        <v>10.899999999985704</v>
      </c>
      <c r="I183" s="70" t="s">
        <v>653</v>
      </c>
      <c r="J183" s="70" t="s">
        <v>135</v>
      </c>
      <c r="K183" s="71">
        <v>3.9636999999999999E-2</v>
      </c>
      <c r="L183" s="71">
        <v>3.9000000000061277E-2</v>
      </c>
      <c r="M183" s="72">
        <v>49719.412334000001</v>
      </c>
      <c r="N183" s="80">
        <v>98.47</v>
      </c>
      <c r="O183" s="72">
        <v>48.958705222999995</v>
      </c>
      <c r="P183" s="73">
        <f t="shared" si="2"/>
        <v>5.4919881689847344E-4</v>
      </c>
      <c r="Q183" s="73">
        <f>O183/'סכום נכסי הקרן'!$C$41</f>
        <v>5.283010385492792E-5</v>
      </c>
    </row>
    <row r="184" spans="1:17">
      <c r="A184" s="69" t="s">
        <v>3272</v>
      </c>
      <c r="B184" s="70" t="s">
        <v>2884</v>
      </c>
      <c r="C184" s="54" t="s">
        <v>2997</v>
      </c>
      <c r="D184" s="117" t="s">
        <v>3357</v>
      </c>
      <c r="E184" s="54" t="s">
        <v>543</v>
      </c>
      <c r="F184" s="79">
        <v>45076</v>
      </c>
      <c r="G184" s="54" t="s">
        <v>133</v>
      </c>
      <c r="H184" s="72">
        <v>10.730000000078897</v>
      </c>
      <c r="I184" s="70" t="s">
        <v>653</v>
      </c>
      <c r="J184" s="70" t="s">
        <v>135</v>
      </c>
      <c r="K184" s="71">
        <v>4.4936999999999998E-2</v>
      </c>
      <c r="L184" s="71">
        <v>4.1700000000266343E-2</v>
      </c>
      <c r="M184" s="72">
        <v>60655.816201000001</v>
      </c>
      <c r="N184" s="80">
        <v>98.42</v>
      </c>
      <c r="O184" s="72">
        <v>59.697454473000001</v>
      </c>
      <c r="P184" s="73">
        <f t="shared" si="2"/>
        <v>6.6966173265995332E-4</v>
      </c>
      <c r="Q184" s="73">
        <f>O184/'סכום נכסי הקרן'!$C$41</f>
        <v>6.4418017292700114E-5</v>
      </c>
    </row>
    <row r="185" spans="1:17">
      <c r="A185" s="69" t="s">
        <v>3272</v>
      </c>
      <c r="B185" s="70" t="s">
        <v>2884</v>
      </c>
      <c r="C185" s="54" t="s">
        <v>2998</v>
      </c>
      <c r="D185" s="117" t="s">
        <v>3357</v>
      </c>
      <c r="E185" s="54" t="s">
        <v>543</v>
      </c>
      <c r="F185" s="79">
        <v>45291</v>
      </c>
      <c r="G185" s="54" t="s">
        <v>133</v>
      </c>
      <c r="H185" s="72">
        <v>10.649999999901171</v>
      </c>
      <c r="I185" s="70" t="s">
        <v>653</v>
      </c>
      <c r="J185" s="70" t="s">
        <v>135</v>
      </c>
      <c r="K185" s="71">
        <v>4.7819E-2</v>
      </c>
      <c r="L185" s="71">
        <v>4.2399999999490783E-2</v>
      </c>
      <c r="M185" s="72">
        <v>29924.096259000002</v>
      </c>
      <c r="N185" s="80">
        <v>99.75</v>
      </c>
      <c r="O185" s="72">
        <v>29.849522723</v>
      </c>
      <c r="P185" s="73">
        <f t="shared" si="2"/>
        <v>3.3483978977357404E-4</v>
      </c>
      <c r="Q185" s="73">
        <f>O185/'סכום נכסי הקרן'!$C$41</f>
        <v>3.2209867035766584E-5</v>
      </c>
    </row>
    <row r="186" spans="1:17">
      <c r="A186" s="69" t="s">
        <v>3273</v>
      </c>
      <c r="B186" s="70" t="s">
        <v>2875</v>
      </c>
      <c r="C186" s="54" t="s">
        <v>2999</v>
      </c>
      <c r="D186" s="117" t="s">
        <v>3357</v>
      </c>
      <c r="E186" s="54" t="s">
        <v>543</v>
      </c>
      <c r="F186" s="79">
        <v>42432</v>
      </c>
      <c r="G186" s="54" t="s">
        <v>133</v>
      </c>
      <c r="H186" s="72">
        <v>4.3700000000065815</v>
      </c>
      <c r="I186" s="70" t="s">
        <v>653</v>
      </c>
      <c r="J186" s="70" t="s">
        <v>135</v>
      </c>
      <c r="K186" s="71">
        <v>2.5399999999999999E-2</v>
      </c>
      <c r="L186" s="71">
        <v>2.1200000000026947E-2</v>
      </c>
      <c r="M186" s="72">
        <v>166462.090146</v>
      </c>
      <c r="N186" s="80">
        <v>115.92</v>
      </c>
      <c r="O186" s="72">
        <v>192.96285522900001</v>
      </c>
      <c r="P186" s="73">
        <f t="shared" si="2"/>
        <v>2.1645787263861894E-3</v>
      </c>
      <c r="Q186" s="73">
        <f>O186/'סכום נכסי הקרן'!$C$41</f>
        <v>2.0822134971621762E-4</v>
      </c>
    </row>
    <row r="187" spans="1:17">
      <c r="A187" s="69" t="s">
        <v>3274</v>
      </c>
      <c r="B187" s="70" t="s">
        <v>2884</v>
      </c>
      <c r="C187" s="54" t="s">
        <v>3000</v>
      </c>
      <c r="D187" s="117" t="s">
        <v>3357</v>
      </c>
      <c r="E187" s="54" t="s">
        <v>543</v>
      </c>
      <c r="F187" s="79">
        <v>42242</v>
      </c>
      <c r="G187" s="54" t="s">
        <v>133</v>
      </c>
      <c r="H187" s="72">
        <v>2.9199999999968678</v>
      </c>
      <c r="I187" s="70" t="s">
        <v>539</v>
      </c>
      <c r="J187" s="70" t="s">
        <v>135</v>
      </c>
      <c r="K187" s="71">
        <v>2.3599999999999999E-2</v>
      </c>
      <c r="L187" s="71">
        <v>2.7799999999956426E-2</v>
      </c>
      <c r="M187" s="72">
        <v>266713.26981799997</v>
      </c>
      <c r="N187" s="80">
        <v>110.13</v>
      </c>
      <c r="O187" s="72">
        <v>293.73136192599998</v>
      </c>
      <c r="P187" s="73">
        <f t="shared" si="2"/>
        <v>3.2949587968260333E-3</v>
      </c>
      <c r="Q187" s="73">
        <f>O187/'סכום נכסי הקרן'!$C$41</f>
        <v>3.1695810347349556E-4</v>
      </c>
    </row>
    <row r="188" spans="1:17">
      <c r="A188" s="69" t="s">
        <v>3275</v>
      </c>
      <c r="B188" s="70" t="s">
        <v>2875</v>
      </c>
      <c r="C188" s="54">
        <v>7134</v>
      </c>
      <c r="D188" s="117" t="s">
        <v>3357</v>
      </c>
      <c r="E188" s="54" t="s">
        <v>543</v>
      </c>
      <c r="F188" s="79">
        <v>43705</v>
      </c>
      <c r="G188" s="54" t="s">
        <v>133</v>
      </c>
      <c r="H188" s="72">
        <v>5.1799999998472774</v>
      </c>
      <c r="I188" s="70" t="s">
        <v>653</v>
      </c>
      <c r="J188" s="70" t="s">
        <v>135</v>
      </c>
      <c r="K188" s="71">
        <v>0.04</v>
      </c>
      <c r="L188" s="71">
        <v>3.469999999885981E-2</v>
      </c>
      <c r="M188" s="72">
        <v>16781.812966000001</v>
      </c>
      <c r="N188" s="80">
        <v>113.93</v>
      </c>
      <c r="O188" s="72">
        <v>19.119518994</v>
      </c>
      <c r="P188" s="73">
        <f t="shared" si="2"/>
        <v>2.1447497770508373E-4</v>
      </c>
      <c r="Q188" s="73">
        <f>O188/'סכום נכסי הקרן'!$C$41</f>
        <v>2.0631390669105464E-5</v>
      </c>
    </row>
    <row r="189" spans="1:17">
      <c r="A189" s="69" t="s">
        <v>3275</v>
      </c>
      <c r="B189" s="70" t="s">
        <v>2875</v>
      </c>
      <c r="C189" s="54" t="s">
        <v>3001</v>
      </c>
      <c r="D189" s="117" t="s">
        <v>3357</v>
      </c>
      <c r="E189" s="54" t="s">
        <v>543</v>
      </c>
      <c r="F189" s="79">
        <v>43256</v>
      </c>
      <c r="G189" s="54" t="s">
        <v>133</v>
      </c>
      <c r="H189" s="72">
        <v>5.1899999999942885</v>
      </c>
      <c r="I189" s="70" t="s">
        <v>653</v>
      </c>
      <c r="J189" s="70" t="s">
        <v>135</v>
      </c>
      <c r="K189" s="71">
        <v>0.04</v>
      </c>
      <c r="L189" s="71">
        <v>3.4099999999969245E-2</v>
      </c>
      <c r="M189" s="72">
        <v>275723.75542200002</v>
      </c>
      <c r="N189" s="80">
        <v>115.56</v>
      </c>
      <c r="O189" s="72">
        <v>318.62634787799999</v>
      </c>
      <c r="P189" s="73">
        <f t="shared" si="2"/>
        <v>3.5742206108235058E-3</v>
      </c>
      <c r="Q189" s="73">
        <f>O189/'סכום נכסי הקרן'!$C$41</f>
        <v>3.4382165485461483E-4</v>
      </c>
    </row>
    <row r="190" spans="1:17">
      <c r="A190" s="69" t="s">
        <v>3276</v>
      </c>
      <c r="B190" s="70" t="s">
        <v>2884</v>
      </c>
      <c r="C190" s="54" t="s">
        <v>3002</v>
      </c>
      <c r="D190" s="117" t="s">
        <v>3357</v>
      </c>
      <c r="E190" s="54" t="s">
        <v>543</v>
      </c>
      <c r="F190" s="79">
        <v>44294</v>
      </c>
      <c r="G190" s="54" t="s">
        <v>133</v>
      </c>
      <c r="H190" s="72">
        <v>7.4899999999898634</v>
      </c>
      <c r="I190" s="70" t="s">
        <v>653</v>
      </c>
      <c r="J190" s="70" t="s">
        <v>135</v>
      </c>
      <c r="K190" s="71">
        <v>0.03</v>
      </c>
      <c r="L190" s="71">
        <v>4.2799999999968252E-2</v>
      </c>
      <c r="M190" s="72">
        <v>160262.36463299999</v>
      </c>
      <c r="N190" s="80">
        <v>102.2</v>
      </c>
      <c r="O190" s="72">
        <v>163.78814313400002</v>
      </c>
      <c r="P190" s="73">
        <f t="shared" si="2"/>
        <v>1.837308687422815E-3</v>
      </c>
      <c r="Q190" s="73">
        <f>O190/'סכום נכסי הקרן'!$C$41</f>
        <v>1.7673965380747057E-4</v>
      </c>
    </row>
    <row r="191" spans="1:17">
      <c r="A191" s="69" t="s">
        <v>3276</v>
      </c>
      <c r="B191" s="70" t="s">
        <v>2884</v>
      </c>
      <c r="C191" s="54" t="s">
        <v>3003</v>
      </c>
      <c r="D191" s="117" t="s">
        <v>3357</v>
      </c>
      <c r="E191" s="54" t="s">
        <v>543</v>
      </c>
      <c r="F191" s="79">
        <v>42326</v>
      </c>
      <c r="G191" s="54" t="s">
        <v>133</v>
      </c>
      <c r="H191" s="72">
        <v>6.1900000000244919</v>
      </c>
      <c r="I191" s="70" t="s">
        <v>653</v>
      </c>
      <c r="J191" s="70" t="s">
        <v>135</v>
      </c>
      <c r="K191" s="71">
        <v>8.0500000000000002E-2</v>
      </c>
      <c r="L191" s="71">
        <v>7.3700000000413546E-2</v>
      </c>
      <c r="M191" s="72">
        <v>46437.648568999997</v>
      </c>
      <c r="N191" s="80">
        <v>107.27</v>
      </c>
      <c r="O191" s="72">
        <v>49.813850561999992</v>
      </c>
      <c r="P191" s="73">
        <f t="shared" si="2"/>
        <v>5.5879148905587381E-4</v>
      </c>
      <c r="Q191" s="73">
        <f>O191/'סכום נכסי הקרן'!$C$41</f>
        <v>5.3752869619762807E-5</v>
      </c>
    </row>
    <row r="192" spans="1:17">
      <c r="A192" s="69" t="s">
        <v>3276</v>
      </c>
      <c r="B192" s="70" t="s">
        <v>2884</v>
      </c>
      <c r="C192" s="54" t="s">
        <v>3004</v>
      </c>
      <c r="D192" s="117" t="s">
        <v>3357</v>
      </c>
      <c r="E192" s="54" t="s">
        <v>543</v>
      </c>
      <c r="F192" s="79">
        <v>42606</v>
      </c>
      <c r="G192" s="54" t="s">
        <v>133</v>
      </c>
      <c r="H192" s="72">
        <v>6.1900000000027688</v>
      </c>
      <c r="I192" s="70" t="s">
        <v>653</v>
      </c>
      <c r="J192" s="70" t="s">
        <v>135</v>
      </c>
      <c r="K192" s="71">
        <v>8.0500000000000002E-2</v>
      </c>
      <c r="L192" s="71">
        <v>7.3700000000063937E-2</v>
      </c>
      <c r="M192" s="72">
        <v>195329.64854699999</v>
      </c>
      <c r="N192" s="80">
        <v>107.27</v>
      </c>
      <c r="O192" s="72">
        <v>209.53088071799999</v>
      </c>
      <c r="P192" s="73">
        <f t="shared" si="2"/>
        <v>2.3504320890406398E-3</v>
      </c>
      <c r="Q192" s="73">
        <f>O192/'סכום נכסי הקרן'!$C$41</f>
        <v>2.2609948810382687E-4</v>
      </c>
    </row>
    <row r="193" spans="1:17">
      <c r="A193" s="69" t="s">
        <v>3276</v>
      </c>
      <c r="B193" s="70" t="s">
        <v>2884</v>
      </c>
      <c r="C193" s="54" t="s">
        <v>3005</v>
      </c>
      <c r="D193" s="117" t="s">
        <v>3357</v>
      </c>
      <c r="E193" s="54" t="s">
        <v>543</v>
      </c>
      <c r="F193" s="79">
        <v>42648</v>
      </c>
      <c r="G193" s="54" t="s">
        <v>133</v>
      </c>
      <c r="H193" s="72">
        <v>6.1899999999823105</v>
      </c>
      <c r="I193" s="70" t="s">
        <v>653</v>
      </c>
      <c r="J193" s="70" t="s">
        <v>135</v>
      </c>
      <c r="K193" s="71">
        <v>8.0500000000000002E-2</v>
      </c>
      <c r="L193" s="71">
        <v>7.369999999983351E-2</v>
      </c>
      <c r="M193" s="72">
        <v>179177.00373699999</v>
      </c>
      <c r="N193" s="80">
        <v>107.27</v>
      </c>
      <c r="O193" s="72">
        <v>192.20387335999999</v>
      </c>
      <c r="P193" s="73">
        <f t="shared" si="2"/>
        <v>2.1560647768729497E-3</v>
      </c>
      <c r="Q193" s="73">
        <f>O193/'סכום נכסי הקרן'!$C$41</f>
        <v>2.0740235152619927E-4</v>
      </c>
    </row>
    <row r="194" spans="1:17">
      <c r="A194" s="69" t="s">
        <v>3276</v>
      </c>
      <c r="B194" s="70" t="s">
        <v>2884</v>
      </c>
      <c r="C194" s="54" t="s">
        <v>3006</v>
      </c>
      <c r="D194" s="117" t="s">
        <v>3357</v>
      </c>
      <c r="E194" s="54" t="s">
        <v>543</v>
      </c>
      <c r="F194" s="79">
        <v>42718</v>
      </c>
      <c r="G194" s="54" t="s">
        <v>133</v>
      </c>
      <c r="H194" s="72">
        <v>6.1900000000178705</v>
      </c>
      <c r="I194" s="70" t="s">
        <v>653</v>
      </c>
      <c r="J194" s="70" t="s">
        <v>135</v>
      </c>
      <c r="K194" s="71">
        <v>8.0500000000000002E-2</v>
      </c>
      <c r="L194" s="71">
        <v>7.3700000000238297E-2</v>
      </c>
      <c r="M194" s="72">
        <v>125186.466482</v>
      </c>
      <c r="N194" s="80">
        <v>107.27</v>
      </c>
      <c r="O194" s="72">
        <v>134.28801224</v>
      </c>
      <c r="P194" s="73">
        <f t="shared" si="2"/>
        <v>1.5063882328981363E-3</v>
      </c>
      <c r="Q194" s="73">
        <f>O194/'סכום נכסי הקרן'!$C$41</f>
        <v>1.4490680668119825E-4</v>
      </c>
    </row>
    <row r="195" spans="1:17">
      <c r="A195" s="69" t="s">
        <v>3276</v>
      </c>
      <c r="B195" s="70" t="s">
        <v>2884</v>
      </c>
      <c r="C195" s="54" t="s">
        <v>3007</v>
      </c>
      <c r="D195" s="117" t="s">
        <v>3357</v>
      </c>
      <c r="E195" s="54" t="s">
        <v>543</v>
      </c>
      <c r="F195" s="79">
        <v>42900</v>
      </c>
      <c r="G195" s="54" t="s">
        <v>133</v>
      </c>
      <c r="H195" s="72">
        <v>6.1900000000153401</v>
      </c>
      <c r="I195" s="70" t="s">
        <v>653</v>
      </c>
      <c r="J195" s="70" t="s">
        <v>135</v>
      </c>
      <c r="K195" s="71">
        <v>8.0500000000000002E-2</v>
      </c>
      <c r="L195" s="71">
        <v>7.370000000019615E-2</v>
      </c>
      <c r="M195" s="72">
        <v>148288.125332</v>
      </c>
      <c r="N195" s="80">
        <v>107.27</v>
      </c>
      <c r="O195" s="72">
        <v>159.069254124</v>
      </c>
      <c r="P195" s="73">
        <f t="shared" si="2"/>
        <v>1.7843741122627323E-3</v>
      </c>
      <c r="Q195" s="73">
        <f>O195/'סכום נכסי הקרן'!$C$41</f>
        <v>1.7164761970765819E-4</v>
      </c>
    </row>
    <row r="196" spans="1:17">
      <c r="A196" s="69" t="s">
        <v>3276</v>
      </c>
      <c r="B196" s="70" t="s">
        <v>2884</v>
      </c>
      <c r="C196" s="54" t="s">
        <v>3008</v>
      </c>
      <c r="D196" s="117" t="s">
        <v>3357</v>
      </c>
      <c r="E196" s="54" t="s">
        <v>543</v>
      </c>
      <c r="F196" s="79">
        <v>43075</v>
      </c>
      <c r="G196" s="54" t="s">
        <v>133</v>
      </c>
      <c r="H196" s="72">
        <v>6.1900000000071929</v>
      </c>
      <c r="I196" s="70" t="s">
        <v>653</v>
      </c>
      <c r="J196" s="70" t="s">
        <v>135</v>
      </c>
      <c r="K196" s="71">
        <v>8.0500000000000002E-2</v>
      </c>
      <c r="L196" s="71">
        <v>7.3700000000033419E-2</v>
      </c>
      <c r="M196" s="72">
        <v>92013.621794000006</v>
      </c>
      <c r="N196" s="80">
        <v>107.27</v>
      </c>
      <c r="O196" s="72">
        <v>98.703370091000025</v>
      </c>
      <c r="P196" s="73">
        <f t="shared" si="2"/>
        <v>1.1072142090147322E-3</v>
      </c>
      <c r="Q196" s="73">
        <f>O196/'סכום נכסי הקרן'!$C$41</f>
        <v>1.065083169374591E-4</v>
      </c>
    </row>
    <row r="197" spans="1:17">
      <c r="A197" s="69" t="s">
        <v>3276</v>
      </c>
      <c r="B197" s="70" t="s">
        <v>2884</v>
      </c>
      <c r="C197" s="54" t="s">
        <v>3009</v>
      </c>
      <c r="D197" s="117" t="s">
        <v>3357</v>
      </c>
      <c r="E197" s="54" t="s">
        <v>543</v>
      </c>
      <c r="F197" s="79">
        <v>43292</v>
      </c>
      <c r="G197" s="54" t="s">
        <v>133</v>
      </c>
      <c r="H197" s="72">
        <v>6.1900000000041615</v>
      </c>
      <c r="I197" s="70" t="s">
        <v>653</v>
      </c>
      <c r="J197" s="70" t="s">
        <v>135</v>
      </c>
      <c r="K197" s="71">
        <v>8.0500000000000002E-2</v>
      </c>
      <c r="L197" s="71">
        <v>7.3700000000028243E-2</v>
      </c>
      <c r="M197" s="72">
        <v>250900.22955299998</v>
      </c>
      <c r="N197" s="80">
        <v>107.27</v>
      </c>
      <c r="O197" s="72">
        <v>269.14165935199998</v>
      </c>
      <c r="P197" s="73">
        <f t="shared" si="2"/>
        <v>3.019121527437179E-3</v>
      </c>
      <c r="Q197" s="73">
        <f>O197/'סכום נכסי הקרן'!$C$41</f>
        <v>2.9042397568500322E-4</v>
      </c>
    </row>
    <row r="198" spans="1:17">
      <c r="A198" s="69" t="s">
        <v>3277</v>
      </c>
      <c r="B198" s="70" t="s">
        <v>2884</v>
      </c>
      <c r="C198" s="54" t="s">
        <v>3010</v>
      </c>
      <c r="D198" s="117" t="s">
        <v>3357</v>
      </c>
      <c r="E198" s="54" t="s">
        <v>526</v>
      </c>
      <c r="F198" s="79">
        <v>44376</v>
      </c>
      <c r="G198" s="54" t="s">
        <v>312</v>
      </c>
      <c r="H198" s="72">
        <v>4.2400000000004177</v>
      </c>
      <c r="I198" s="70" t="s">
        <v>131</v>
      </c>
      <c r="J198" s="70" t="s">
        <v>135</v>
      </c>
      <c r="K198" s="71">
        <v>7.400000000000001E-2</v>
      </c>
      <c r="L198" s="71">
        <v>7.2800000000005888E-2</v>
      </c>
      <c r="M198" s="72">
        <v>3283461.0656980001</v>
      </c>
      <c r="N198" s="80">
        <v>99.42</v>
      </c>
      <c r="O198" s="72">
        <v>3264.4171219109999</v>
      </c>
      <c r="P198" s="73">
        <f t="shared" si="2"/>
        <v>3.6618901849030237E-2</v>
      </c>
      <c r="Q198" s="73">
        <f>O198/'סכום נכסי הקרן'!$C$41</f>
        <v>3.5225501734744485E-3</v>
      </c>
    </row>
    <row r="199" spans="1:17">
      <c r="A199" s="69" t="s">
        <v>3277</v>
      </c>
      <c r="B199" s="70" t="s">
        <v>2884</v>
      </c>
      <c r="C199" s="54" t="s">
        <v>3011</v>
      </c>
      <c r="D199" s="117" t="s">
        <v>3357</v>
      </c>
      <c r="E199" s="54" t="s">
        <v>526</v>
      </c>
      <c r="F199" s="79">
        <v>44431</v>
      </c>
      <c r="G199" s="54" t="s">
        <v>312</v>
      </c>
      <c r="H199" s="72">
        <v>4.2400000000000704</v>
      </c>
      <c r="I199" s="70" t="s">
        <v>131</v>
      </c>
      <c r="J199" s="70" t="s">
        <v>135</v>
      </c>
      <c r="K199" s="71">
        <v>7.400000000000001E-2</v>
      </c>
      <c r="L199" s="71">
        <v>7.2700000000007453E-2</v>
      </c>
      <c r="M199" s="72">
        <v>566752.33948700002</v>
      </c>
      <c r="N199" s="80">
        <v>99.46</v>
      </c>
      <c r="O199" s="72">
        <v>563.69189935400004</v>
      </c>
      <c r="P199" s="73">
        <f t="shared" si="2"/>
        <v>6.3232661650340196E-3</v>
      </c>
      <c r="Q199" s="73">
        <f>O199/'סכום נכסי הקרן'!$C$41</f>
        <v>6.0826570983464839E-4</v>
      </c>
    </row>
    <row r="200" spans="1:17">
      <c r="A200" s="69" t="s">
        <v>3277</v>
      </c>
      <c r="B200" s="70" t="s">
        <v>2884</v>
      </c>
      <c r="C200" s="54" t="s">
        <v>3012</v>
      </c>
      <c r="D200" s="117" t="s">
        <v>3357</v>
      </c>
      <c r="E200" s="54" t="s">
        <v>526</v>
      </c>
      <c r="F200" s="79">
        <v>44859</v>
      </c>
      <c r="G200" s="54" t="s">
        <v>312</v>
      </c>
      <c r="H200" s="72">
        <v>4.2500000000005693</v>
      </c>
      <c r="I200" s="70" t="s">
        <v>131</v>
      </c>
      <c r="J200" s="70" t="s">
        <v>135</v>
      </c>
      <c r="K200" s="71">
        <v>7.400000000000001E-2</v>
      </c>
      <c r="L200" s="71">
        <v>6.7100000000014356E-2</v>
      </c>
      <c r="M200" s="72">
        <v>1725130.0156370001</v>
      </c>
      <c r="N200" s="80">
        <v>101.74</v>
      </c>
      <c r="O200" s="72">
        <v>1755.1473464879998</v>
      </c>
      <c r="P200" s="73">
        <f t="shared" ref="P200:P262" si="3">IFERROR(O200/$O$8,0)</f>
        <v>1.9688528154148743E-2</v>
      </c>
      <c r="Q200" s="73">
        <f>O200/'סכום נכסי הקרן'!$C$41</f>
        <v>1.8939352291551552E-3</v>
      </c>
    </row>
    <row r="201" spans="1:17">
      <c r="A201" s="69" t="s">
        <v>3278</v>
      </c>
      <c r="B201" s="70" t="s">
        <v>2884</v>
      </c>
      <c r="C201" s="54" t="s">
        <v>3013</v>
      </c>
      <c r="D201" s="117" t="s">
        <v>3357</v>
      </c>
      <c r="E201" s="54" t="s">
        <v>526</v>
      </c>
      <c r="F201" s="79">
        <v>42516</v>
      </c>
      <c r="G201" s="54" t="s">
        <v>312</v>
      </c>
      <c r="H201" s="72">
        <v>3.3800000000062536</v>
      </c>
      <c r="I201" s="70" t="s">
        <v>316</v>
      </c>
      <c r="J201" s="70" t="s">
        <v>135</v>
      </c>
      <c r="K201" s="71">
        <v>2.3269999999999999E-2</v>
      </c>
      <c r="L201" s="71">
        <v>3.0800000000062534E-2</v>
      </c>
      <c r="M201" s="72">
        <v>202631.86379599999</v>
      </c>
      <c r="N201" s="80">
        <v>110.49</v>
      </c>
      <c r="O201" s="72">
        <v>223.88795636999998</v>
      </c>
      <c r="P201" s="73">
        <f t="shared" si="3"/>
        <v>2.5114839168266425E-3</v>
      </c>
      <c r="Q201" s="73">
        <f>O201/'סכום נכסי הקרן'!$C$41</f>
        <v>2.415918462920882E-4</v>
      </c>
    </row>
    <row r="202" spans="1:17">
      <c r="A202" s="69" t="s">
        <v>3279</v>
      </c>
      <c r="B202" s="70" t="s">
        <v>2875</v>
      </c>
      <c r="C202" s="54" t="s">
        <v>3014</v>
      </c>
      <c r="D202" s="117" t="s">
        <v>3357</v>
      </c>
      <c r="E202" s="54" t="s">
        <v>297</v>
      </c>
      <c r="F202" s="79">
        <v>42978</v>
      </c>
      <c r="G202" s="54" t="s">
        <v>2874</v>
      </c>
      <c r="H202" s="72">
        <v>0.5599999999944788</v>
      </c>
      <c r="I202" s="70" t="s">
        <v>131</v>
      </c>
      <c r="J202" s="70" t="s">
        <v>135</v>
      </c>
      <c r="K202" s="71">
        <v>2.76E-2</v>
      </c>
      <c r="L202" s="71">
        <v>5.6899999999882676E-2</v>
      </c>
      <c r="M202" s="72">
        <v>102092.15655999999</v>
      </c>
      <c r="N202" s="80">
        <v>99.35</v>
      </c>
      <c r="O202" s="72">
        <v>101.428558151</v>
      </c>
      <c r="P202" s="73">
        <f t="shared" si="3"/>
        <v>1.1377842588467431E-3</v>
      </c>
      <c r="Q202" s="73">
        <f>O202/'סכום נכסי הקרן'!$C$41</f>
        <v>1.094489986319246E-4</v>
      </c>
    </row>
    <row r="203" spans="1:17">
      <c r="A203" s="69" t="s">
        <v>3280</v>
      </c>
      <c r="B203" s="70" t="s">
        <v>2884</v>
      </c>
      <c r="C203" s="54" t="s">
        <v>3015</v>
      </c>
      <c r="D203" s="117" t="s">
        <v>3357</v>
      </c>
      <c r="E203" s="54" t="s">
        <v>543</v>
      </c>
      <c r="F203" s="79">
        <v>42794</v>
      </c>
      <c r="G203" s="54" t="s">
        <v>133</v>
      </c>
      <c r="H203" s="72">
        <v>5.1600000000012498</v>
      </c>
      <c r="I203" s="70" t="s">
        <v>653</v>
      </c>
      <c r="J203" s="70" t="s">
        <v>135</v>
      </c>
      <c r="K203" s="71">
        <v>2.8999999999999998E-2</v>
      </c>
      <c r="L203" s="71">
        <v>2.420000000001328E-2</v>
      </c>
      <c r="M203" s="72">
        <v>439269.60365100001</v>
      </c>
      <c r="N203" s="80">
        <v>116.59</v>
      </c>
      <c r="O203" s="72">
        <v>512.14441364599998</v>
      </c>
      <c r="P203" s="73">
        <f t="shared" si="3"/>
        <v>5.7450274629282875E-3</v>
      </c>
      <c r="Q203" s="73">
        <f>O203/'סכום נכסי הקרן'!$C$41</f>
        <v>5.5264211825864582E-4</v>
      </c>
    </row>
    <row r="204" spans="1:17">
      <c r="A204" s="69" t="s">
        <v>3281</v>
      </c>
      <c r="B204" s="70" t="s">
        <v>2884</v>
      </c>
      <c r="C204" s="54" t="s">
        <v>3016</v>
      </c>
      <c r="D204" s="117" t="s">
        <v>3357</v>
      </c>
      <c r="E204" s="54" t="s">
        <v>543</v>
      </c>
      <c r="F204" s="79">
        <v>44728</v>
      </c>
      <c r="G204" s="54" t="s">
        <v>133</v>
      </c>
      <c r="H204" s="72">
        <v>9.3800000000415302</v>
      </c>
      <c r="I204" s="70" t="s">
        <v>653</v>
      </c>
      <c r="J204" s="70" t="s">
        <v>135</v>
      </c>
      <c r="K204" s="71">
        <v>2.6314999999999998E-2</v>
      </c>
      <c r="L204" s="71">
        <v>3.1700000000150247E-2</v>
      </c>
      <c r="M204" s="72">
        <v>58485.214877999999</v>
      </c>
      <c r="N204" s="80">
        <v>101.28</v>
      </c>
      <c r="O204" s="72">
        <v>59.233826183000005</v>
      </c>
      <c r="P204" s="73">
        <f t="shared" si="3"/>
        <v>6.6446093931403277E-4</v>
      </c>
      <c r="Q204" s="73">
        <f>O204/'סכום נכסי הקרן'!$C$41</f>
        <v>6.3917727699680494E-5</v>
      </c>
    </row>
    <row r="205" spans="1:17">
      <c r="A205" s="69" t="s">
        <v>3281</v>
      </c>
      <c r="B205" s="70" t="s">
        <v>2884</v>
      </c>
      <c r="C205" s="54" t="s">
        <v>3017</v>
      </c>
      <c r="D205" s="117" t="s">
        <v>3357</v>
      </c>
      <c r="E205" s="54" t="s">
        <v>543</v>
      </c>
      <c r="F205" s="79">
        <v>44923</v>
      </c>
      <c r="G205" s="54" t="s">
        <v>133</v>
      </c>
      <c r="H205" s="72">
        <v>9.0900000001470751</v>
      </c>
      <c r="I205" s="70" t="s">
        <v>653</v>
      </c>
      <c r="J205" s="70" t="s">
        <v>135</v>
      </c>
      <c r="K205" s="71">
        <v>3.0750000000000003E-2</v>
      </c>
      <c r="L205" s="71">
        <v>3.6800000000552197E-2</v>
      </c>
      <c r="M205" s="72">
        <v>19033.658147999999</v>
      </c>
      <c r="N205" s="80">
        <v>98.95</v>
      </c>
      <c r="O205" s="72">
        <v>18.833805047000002</v>
      </c>
      <c r="P205" s="73">
        <f t="shared" si="3"/>
        <v>2.1126995500382823E-4</v>
      </c>
      <c r="Q205" s="73">
        <f>O205/'סכום נכסי הקרן'!$C$41</f>
        <v>2.0323083955844587E-5</v>
      </c>
    </row>
    <row r="206" spans="1:17">
      <c r="A206" s="69" t="s">
        <v>3271</v>
      </c>
      <c r="B206" s="70" t="s">
        <v>2884</v>
      </c>
      <c r="C206" s="54" t="s">
        <v>3018</v>
      </c>
      <c r="D206" s="117" t="s">
        <v>3357</v>
      </c>
      <c r="E206" s="54" t="s">
        <v>297</v>
      </c>
      <c r="F206" s="79">
        <v>42474</v>
      </c>
      <c r="G206" s="54" t="s">
        <v>2874</v>
      </c>
      <c r="H206" s="72">
        <v>0.18999999999365988</v>
      </c>
      <c r="I206" s="70" t="s">
        <v>131</v>
      </c>
      <c r="J206" s="70" t="s">
        <v>135</v>
      </c>
      <c r="K206" s="71">
        <v>6.8499999999999991E-2</v>
      </c>
      <c r="L206" s="71">
        <v>6.3100000000165662E-2</v>
      </c>
      <c r="M206" s="72">
        <v>48685.857717999999</v>
      </c>
      <c r="N206" s="80">
        <v>100.43</v>
      </c>
      <c r="O206" s="72">
        <v>48.895183848999999</v>
      </c>
      <c r="P206" s="73">
        <f t="shared" si="3"/>
        <v>5.4848625999383998E-4</v>
      </c>
      <c r="Q206" s="73">
        <f>O206/'סכום נכסי הקרן'!$C$41</f>
        <v>5.2761559542529496E-5</v>
      </c>
    </row>
    <row r="207" spans="1:17">
      <c r="A207" s="69" t="s">
        <v>3271</v>
      </c>
      <c r="B207" s="70" t="s">
        <v>2884</v>
      </c>
      <c r="C207" s="54" t="s">
        <v>3019</v>
      </c>
      <c r="D207" s="117" t="s">
        <v>3357</v>
      </c>
      <c r="E207" s="54" t="s">
        <v>297</v>
      </c>
      <c r="F207" s="79">
        <v>42562</v>
      </c>
      <c r="G207" s="54" t="s">
        <v>2874</v>
      </c>
      <c r="H207" s="72">
        <v>1.2099999999791613</v>
      </c>
      <c r="I207" s="70" t="s">
        <v>131</v>
      </c>
      <c r="J207" s="70" t="s">
        <v>135</v>
      </c>
      <c r="K207" s="71">
        <v>3.3700000000000001E-2</v>
      </c>
      <c r="L207" s="71">
        <v>6.0299999999428963E-2</v>
      </c>
      <c r="M207" s="72">
        <v>38026.991290999998</v>
      </c>
      <c r="N207" s="80">
        <v>97.17</v>
      </c>
      <c r="O207" s="72">
        <v>36.950827037000003</v>
      </c>
      <c r="P207" s="73">
        <f t="shared" si="3"/>
        <v>4.1449932958208713E-4</v>
      </c>
      <c r="Q207" s="73">
        <f>O207/'סכום נכסי הקרן'!$C$41</f>
        <v>3.9872705395262716E-5</v>
      </c>
    </row>
    <row r="208" spans="1:17">
      <c r="A208" s="69" t="s">
        <v>3271</v>
      </c>
      <c r="B208" s="70" t="s">
        <v>2884</v>
      </c>
      <c r="C208" s="54" t="s">
        <v>3020</v>
      </c>
      <c r="D208" s="117" t="s">
        <v>3357</v>
      </c>
      <c r="E208" s="54" t="s">
        <v>297</v>
      </c>
      <c r="F208" s="79">
        <v>42717</v>
      </c>
      <c r="G208" s="54" t="s">
        <v>2874</v>
      </c>
      <c r="H208" s="72">
        <v>1.4300000001042104</v>
      </c>
      <c r="I208" s="70" t="s">
        <v>131</v>
      </c>
      <c r="J208" s="70" t="s">
        <v>135</v>
      </c>
      <c r="K208" s="71">
        <v>3.85E-2</v>
      </c>
      <c r="L208" s="71">
        <v>5.9500000003703854E-2</v>
      </c>
      <c r="M208" s="72">
        <v>8176.4410770000004</v>
      </c>
      <c r="N208" s="80">
        <v>97.41</v>
      </c>
      <c r="O208" s="72">
        <v>7.9646708190000002</v>
      </c>
      <c r="P208" s="73">
        <f t="shared" si="3"/>
        <v>8.934443365805504E-5</v>
      </c>
      <c r="Q208" s="73">
        <f>O208/'סכום נכסי הקרן'!$C$41</f>
        <v>8.5944753771880985E-6</v>
      </c>
    </row>
    <row r="209" spans="1:17">
      <c r="A209" s="69" t="s">
        <v>3271</v>
      </c>
      <c r="B209" s="70" t="s">
        <v>2884</v>
      </c>
      <c r="C209" s="54" t="s">
        <v>3021</v>
      </c>
      <c r="D209" s="117" t="s">
        <v>3357</v>
      </c>
      <c r="E209" s="54" t="s">
        <v>297</v>
      </c>
      <c r="F209" s="79">
        <v>42710</v>
      </c>
      <c r="G209" s="54" t="s">
        <v>2874</v>
      </c>
      <c r="H209" s="72">
        <v>1.4299999999987398</v>
      </c>
      <c r="I209" s="70" t="s">
        <v>131</v>
      </c>
      <c r="J209" s="70" t="s">
        <v>135</v>
      </c>
      <c r="K209" s="71">
        <v>3.8399999999999997E-2</v>
      </c>
      <c r="L209" s="71">
        <v>5.9600000000772868E-2</v>
      </c>
      <c r="M209" s="72">
        <v>24445.296479000001</v>
      </c>
      <c r="N209" s="80">
        <v>97.39</v>
      </c>
      <c r="O209" s="72">
        <v>23.807274021000001</v>
      </c>
      <c r="P209" s="73">
        <f t="shared" si="3"/>
        <v>2.6706030452309794E-4</v>
      </c>
      <c r="Q209" s="73">
        <f>O209/'סכום נכסי הקרן'!$C$41</f>
        <v>2.5689828873196825E-5</v>
      </c>
    </row>
    <row r="210" spans="1:17">
      <c r="A210" s="69" t="s">
        <v>3271</v>
      </c>
      <c r="B210" s="70" t="s">
        <v>2884</v>
      </c>
      <c r="C210" s="54" t="s">
        <v>3022</v>
      </c>
      <c r="D210" s="117" t="s">
        <v>3357</v>
      </c>
      <c r="E210" s="54" t="s">
        <v>297</v>
      </c>
      <c r="F210" s="79">
        <v>42474</v>
      </c>
      <c r="G210" s="54" t="s">
        <v>2874</v>
      </c>
      <c r="H210" s="72">
        <v>0.19000000000343772</v>
      </c>
      <c r="I210" s="70" t="s">
        <v>131</v>
      </c>
      <c r="J210" s="70" t="s">
        <v>135</v>
      </c>
      <c r="K210" s="71">
        <v>3.1800000000000002E-2</v>
      </c>
      <c r="L210" s="71">
        <v>6.5799999999785655E-2</v>
      </c>
      <c r="M210" s="72">
        <v>49679.792658999999</v>
      </c>
      <c r="N210" s="80">
        <v>99.54</v>
      </c>
      <c r="O210" s="72">
        <v>49.451265356999997</v>
      </c>
      <c r="P210" s="73">
        <f t="shared" si="3"/>
        <v>5.5472415588797498E-4</v>
      </c>
      <c r="Q210" s="73">
        <f>O210/'סכום נכסי הקרן'!$C$41</f>
        <v>5.3361613071021175E-5</v>
      </c>
    </row>
    <row r="211" spans="1:17">
      <c r="A211" s="69" t="s">
        <v>3282</v>
      </c>
      <c r="B211" s="70" t="s">
        <v>2875</v>
      </c>
      <c r="C211" s="54">
        <v>7355</v>
      </c>
      <c r="D211" s="117" t="s">
        <v>3357</v>
      </c>
      <c r="E211" s="54" t="s">
        <v>297</v>
      </c>
      <c r="F211" s="79">
        <v>43842</v>
      </c>
      <c r="G211" s="54" t="s">
        <v>2874</v>
      </c>
      <c r="H211" s="72">
        <v>2.9999999997692765E-2</v>
      </c>
      <c r="I211" s="70" t="s">
        <v>131</v>
      </c>
      <c r="J211" s="70" t="s">
        <v>135</v>
      </c>
      <c r="K211" s="71">
        <v>2.0838000000000002E-2</v>
      </c>
      <c r="L211" s="71">
        <v>6.0899999999271578E-2</v>
      </c>
      <c r="M211" s="72">
        <v>30239.512500000001</v>
      </c>
      <c r="N211" s="80">
        <v>100.33</v>
      </c>
      <c r="O211" s="72">
        <v>30.339303568999998</v>
      </c>
      <c r="P211" s="73">
        <f t="shared" si="3"/>
        <v>3.4033395184214862E-4</v>
      </c>
      <c r="Q211" s="73">
        <f>O211/'סכום נכסי הקרן'!$C$41</f>
        <v>3.2738377192284748E-5</v>
      </c>
    </row>
    <row r="212" spans="1:17">
      <c r="A212" s="69" t="s">
        <v>3283</v>
      </c>
      <c r="B212" s="70" t="s">
        <v>2884</v>
      </c>
      <c r="C212" s="54" t="s">
        <v>3023</v>
      </c>
      <c r="D212" s="117" t="s">
        <v>3357</v>
      </c>
      <c r="E212" s="54" t="s">
        <v>543</v>
      </c>
      <c r="F212" s="79">
        <v>45015</v>
      </c>
      <c r="G212" s="54" t="s">
        <v>133</v>
      </c>
      <c r="H212" s="72">
        <v>5.1099999999983874</v>
      </c>
      <c r="I212" s="70" t="s">
        <v>316</v>
      </c>
      <c r="J212" s="70" t="s">
        <v>135</v>
      </c>
      <c r="K212" s="71">
        <v>4.5499999999999999E-2</v>
      </c>
      <c r="L212" s="71">
        <v>3.7699999999993211E-2</v>
      </c>
      <c r="M212" s="72">
        <v>442267.24043200002</v>
      </c>
      <c r="N212" s="80">
        <v>106.58</v>
      </c>
      <c r="O212" s="72">
        <v>471.36840171599999</v>
      </c>
      <c r="P212" s="73">
        <f t="shared" si="3"/>
        <v>5.2876187670121708E-3</v>
      </c>
      <c r="Q212" s="73">
        <f>O212/'סכום נכסי הקרן'!$C$41</f>
        <v>5.0864175233312559E-4</v>
      </c>
    </row>
    <row r="213" spans="1:17">
      <c r="A213" s="69" t="s">
        <v>3281</v>
      </c>
      <c r="B213" s="70" t="s">
        <v>2884</v>
      </c>
      <c r="C213" s="54" t="s">
        <v>3024</v>
      </c>
      <c r="D213" s="117" t="s">
        <v>3357</v>
      </c>
      <c r="E213" s="54" t="s">
        <v>543</v>
      </c>
      <c r="F213" s="79">
        <v>44143</v>
      </c>
      <c r="G213" s="54" t="s">
        <v>133</v>
      </c>
      <c r="H213" s="72">
        <v>6.5599999999930318</v>
      </c>
      <c r="I213" s="70" t="s">
        <v>653</v>
      </c>
      <c r="J213" s="70" t="s">
        <v>135</v>
      </c>
      <c r="K213" s="71">
        <v>2.5243000000000002E-2</v>
      </c>
      <c r="L213" s="71">
        <v>3.1799999999930308E-2</v>
      </c>
      <c r="M213" s="72">
        <v>133195.92713500001</v>
      </c>
      <c r="N213" s="80">
        <v>107.73</v>
      </c>
      <c r="O213" s="72">
        <v>143.49196985</v>
      </c>
      <c r="P213" s="73">
        <f t="shared" si="3"/>
        <v>1.6096344810816164E-3</v>
      </c>
      <c r="Q213" s="73">
        <f>O213/'סכום נכסי הקרן'!$C$41</f>
        <v>1.548385651743584E-4</v>
      </c>
    </row>
    <row r="214" spans="1:17">
      <c r="A214" s="69" t="s">
        <v>3281</v>
      </c>
      <c r="B214" s="70" t="s">
        <v>2884</v>
      </c>
      <c r="C214" s="54" t="s">
        <v>3025</v>
      </c>
      <c r="D214" s="117" t="s">
        <v>3357</v>
      </c>
      <c r="E214" s="54" t="s">
        <v>543</v>
      </c>
      <c r="F214" s="79">
        <v>43779</v>
      </c>
      <c r="G214" s="54" t="s">
        <v>133</v>
      </c>
      <c r="H214" s="72">
        <v>6.8500000000305965</v>
      </c>
      <c r="I214" s="70" t="s">
        <v>653</v>
      </c>
      <c r="J214" s="70" t="s">
        <v>135</v>
      </c>
      <c r="K214" s="71">
        <v>2.5243000000000002E-2</v>
      </c>
      <c r="L214" s="71">
        <v>3.5400000000122382E-2</v>
      </c>
      <c r="M214" s="72">
        <v>42353.760146000001</v>
      </c>
      <c r="N214" s="80">
        <v>104.18</v>
      </c>
      <c r="O214" s="72">
        <v>44.124147448999999</v>
      </c>
      <c r="P214" s="73">
        <f t="shared" si="3"/>
        <v>4.9496671664961357E-4</v>
      </c>
      <c r="Q214" s="73">
        <f>O214/'סכום נכסי הקרן'!$C$41</f>
        <v>4.761325450955182E-5</v>
      </c>
    </row>
    <row r="215" spans="1:17">
      <c r="A215" s="69" t="s">
        <v>3281</v>
      </c>
      <c r="B215" s="70" t="s">
        <v>2884</v>
      </c>
      <c r="C215" s="54" t="s">
        <v>3026</v>
      </c>
      <c r="D215" s="117" t="s">
        <v>3357</v>
      </c>
      <c r="E215" s="54" t="s">
        <v>543</v>
      </c>
      <c r="F215" s="79">
        <v>43835</v>
      </c>
      <c r="G215" s="54" t="s">
        <v>133</v>
      </c>
      <c r="H215" s="72">
        <v>6.8499999999612369</v>
      </c>
      <c r="I215" s="70" t="s">
        <v>653</v>
      </c>
      <c r="J215" s="70" t="s">
        <v>135</v>
      </c>
      <c r="K215" s="71">
        <v>2.5243000000000002E-2</v>
      </c>
      <c r="L215" s="71">
        <v>3.5799999999730693E-2</v>
      </c>
      <c r="M215" s="72">
        <v>23585.082263000004</v>
      </c>
      <c r="N215" s="80">
        <v>103.91</v>
      </c>
      <c r="O215" s="72">
        <v>24.507259027</v>
      </c>
      <c r="P215" s="73">
        <f t="shared" si="3"/>
        <v>2.7491245125350758E-4</v>
      </c>
      <c r="Q215" s="73">
        <f>O215/'סכום נכסי הקרן'!$C$41</f>
        <v>2.6445165036508993E-5</v>
      </c>
    </row>
    <row r="216" spans="1:17">
      <c r="A216" s="69" t="s">
        <v>3281</v>
      </c>
      <c r="B216" s="70" t="s">
        <v>2884</v>
      </c>
      <c r="C216" s="54" t="s">
        <v>3027</v>
      </c>
      <c r="D216" s="117" t="s">
        <v>3357</v>
      </c>
      <c r="E216" s="54" t="s">
        <v>543</v>
      </c>
      <c r="F216" s="79">
        <v>43227</v>
      </c>
      <c r="G216" s="54" t="s">
        <v>133</v>
      </c>
      <c r="H216" s="72">
        <v>6.8799999997687173</v>
      </c>
      <c r="I216" s="70" t="s">
        <v>653</v>
      </c>
      <c r="J216" s="70" t="s">
        <v>135</v>
      </c>
      <c r="K216" s="71">
        <v>2.7806000000000001E-2</v>
      </c>
      <c r="L216" s="71">
        <v>3.1599999998752633E-2</v>
      </c>
      <c r="M216" s="72">
        <v>13931.032534</v>
      </c>
      <c r="N216" s="80">
        <v>110.49</v>
      </c>
      <c r="O216" s="72">
        <v>15.392397811999999</v>
      </c>
      <c r="P216" s="73">
        <f t="shared" si="3"/>
        <v>1.7266565014488458E-4</v>
      </c>
      <c r="Q216" s="73">
        <f>O216/'סכום נכסי הקרן'!$C$41</f>
        <v>1.6609548215795252E-5</v>
      </c>
    </row>
    <row r="217" spans="1:17">
      <c r="A217" s="69" t="s">
        <v>3281</v>
      </c>
      <c r="B217" s="70" t="s">
        <v>2884</v>
      </c>
      <c r="C217" s="54" t="s">
        <v>3028</v>
      </c>
      <c r="D217" s="117" t="s">
        <v>3357</v>
      </c>
      <c r="E217" s="54" t="s">
        <v>543</v>
      </c>
      <c r="F217" s="79">
        <v>43279</v>
      </c>
      <c r="G217" s="54" t="s">
        <v>133</v>
      </c>
      <c r="H217" s="72">
        <v>6.8999999998328976</v>
      </c>
      <c r="I217" s="70" t="s">
        <v>653</v>
      </c>
      <c r="J217" s="70" t="s">
        <v>135</v>
      </c>
      <c r="K217" s="71">
        <v>2.7797000000000002E-2</v>
      </c>
      <c r="L217" s="71">
        <v>3.0699999998941685E-2</v>
      </c>
      <c r="M217" s="72">
        <v>16292.771483</v>
      </c>
      <c r="N217" s="80">
        <v>110.19</v>
      </c>
      <c r="O217" s="72">
        <v>17.95300537</v>
      </c>
      <c r="P217" s="73">
        <f t="shared" si="3"/>
        <v>2.0138950293039986E-4</v>
      </c>
      <c r="Q217" s="73">
        <f>O217/'סכום נכסי הקרן'!$C$41</f>
        <v>1.9372635241987735E-5</v>
      </c>
    </row>
    <row r="218" spans="1:17">
      <c r="A218" s="69" t="s">
        <v>3281</v>
      </c>
      <c r="B218" s="70" t="s">
        <v>2884</v>
      </c>
      <c r="C218" s="54" t="s">
        <v>3029</v>
      </c>
      <c r="D218" s="117" t="s">
        <v>3357</v>
      </c>
      <c r="E218" s="54" t="s">
        <v>543</v>
      </c>
      <c r="F218" s="79">
        <v>43321</v>
      </c>
      <c r="G218" s="54" t="s">
        <v>133</v>
      </c>
      <c r="H218" s="72">
        <v>6.9000000000148187</v>
      </c>
      <c r="I218" s="70" t="s">
        <v>653</v>
      </c>
      <c r="J218" s="70" t="s">
        <v>135</v>
      </c>
      <c r="K218" s="71">
        <v>2.8528999999999999E-2</v>
      </c>
      <c r="L218" s="71">
        <v>3.0400000000059279E-2</v>
      </c>
      <c r="M218" s="72">
        <v>91269.765612000003</v>
      </c>
      <c r="N218" s="80">
        <v>110.9</v>
      </c>
      <c r="O218" s="72">
        <v>101.21816363500001</v>
      </c>
      <c r="P218" s="73">
        <f t="shared" si="3"/>
        <v>1.1354241388488221E-3</v>
      </c>
      <c r="Q218" s="73">
        <f>O218/'סכום נכסי הקרן'!$C$41</f>
        <v>1.0922196721677261E-4</v>
      </c>
    </row>
    <row r="219" spans="1:17">
      <c r="A219" s="69" t="s">
        <v>3281</v>
      </c>
      <c r="B219" s="70" t="s">
        <v>2884</v>
      </c>
      <c r="C219" s="54" t="s">
        <v>3030</v>
      </c>
      <c r="D219" s="117" t="s">
        <v>3357</v>
      </c>
      <c r="E219" s="54" t="s">
        <v>543</v>
      </c>
      <c r="F219" s="79">
        <v>43138</v>
      </c>
      <c r="G219" s="54" t="s">
        <v>133</v>
      </c>
      <c r="H219" s="72">
        <v>6.8299999999772414</v>
      </c>
      <c r="I219" s="70" t="s">
        <v>653</v>
      </c>
      <c r="J219" s="70" t="s">
        <v>135</v>
      </c>
      <c r="K219" s="71">
        <v>2.6242999999999999E-2</v>
      </c>
      <c r="L219" s="71">
        <v>3.5799999999907239E-2</v>
      </c>
      <c r="M219" s="72">
        <v>87349.68153799999</v>
      </c>
      <c r="N219" s="80">
        <v>106.14</v>
      </c>
      <c r="O219" s="72">
        <v>92.712946817000002</v>
      </c>
      <c r="P219" s="73">
        <f t="shared" si="3"/>
        <v>1.0400160803098022E-3</v>
      </c>
      <c r="Q219" s="73">
        <f>O219/'סכום נכסי הקרן'!$C$41</f>
        <v>1.000442022869817E-4</v>
      </c>
    </row>
    <row r="220" spans="1:17">
      <c r="A220" s="69" t="s">
        <v>3281</v>
      </c>
      <c r="B220" s="70" t="s">
        <v>2884</v>
      </c>
      <c r="C220" s="54" t="s">
        <v>3031</v>
      </c>
      <c r="D220" s="117" t="s">
        <v>3357</v>
      </c>
      <c r="E220" s="54" t="s">
        <v>543</v>
      </c>
      <c r="F220" s="79">
        <v>43417</v>
      </c>
      <c r="G220" s="54" t="s">
        <v>133</v>
      </c>
      <c r="H220" s="72">
        <v>6.8499999999982801</v>
      </c>
      <c r="I220" s="70" t="s">
        <v>653</v>
      </c>
      <c r="J220" s="70" t="s">
        <v>135</v>
      </c>
      <c r="K220" s="71">
        <v>3.0796999999999998E-2</v>
      </c>
      <c r="L220" s="71">
        <v>3.1300000000037881E-2</v>
      </c>
      <c r="M220" s="72">
        <v>103914.769121</v>
      </c>
      <c r="N220" s="80">
        <v>111.79</v>
      </c>
      <c r="O220" s="72">
        <v>116.16631811199998</v>
      </c>
      <c r="P220" s="73">
        <f t="shared" si="3"/>
        <v>1.303106448178508E-3</v>
      </c>
      <c r="Q220" s="73">
        <f>O220/'סכום נכסי הקרן'!$C$41</f>
        <v>1.2535214365551594E-4</v>
      </c>
    </row>
    <row r="221" spans="1:17">
      <c r="A221" s="69" t="s">
        <v>3281</v>
      </c>
      <c r="B221" s="70" t="s">
        <v>2884</v>
      </c>
      <c r="C221" s="54" t="s">
        <v>3032</v>
      </c>
      <c r="D221" s="117" t="s">
        <v>3357</v>
      </c>
      <c r="E221" s="54" t="s">
        <v>543</v>
      </c>
      <c r="F221" s="79">
        <v>43485</v>
      </c>
      <c r="G221" s="54" t="s">
        <v>133</v>
      </c>
      <c r="H221" s="72">
        <v>6.8800000000113499</v>
      </c>
      <c r="I221" s="70" t="s">
        <v>653</v>
      </c>
      <c r="J221" s="70" t="s">
        <v>135</v>
      </c>
      <c r="K221" s="71">
        <v>3.0190999999999999E-2</v>
      </c>
      <c r="L221" s="71">
        <v>2.9800000000018912E-2</v>
      </c>
      <c r="M221" s="72">
        <v>131316.932631</v>
      </c>
      <c r="N221" s="80">
        <v>112.72</v>
      </c>
      <c r="O221" s="72">
        <v>148.02045381400001</v>
      </c>
      <c r="P221" s="73">
        <f t="shared" si="3"/>
        <v>1.660433169977583E-3</v>
      </c>
      <c r="Q221" s="73">
        <f>O221/'סכום נכסי הקרן'!$C$41</f>
        <v>1.5972513799187451E-4</v>
      </c>
    </row>
    <row r="222" spans="1:17">
      <c r="A222" s="69" t="s">
        <v>3281</v>
      </c>
      <c r="B222" s="70" t="s">
        <v>2884</v>
      </c>
      <c r="C222" s="54" t="s">
        <v>3033</v>
      </c>
      <c r="D222" s="117" t="s">
        <v>3357</v>
      </c>
      <c r="E222" s="54" t="s">
        <v>543</v>
      </c>
      <c r="F222" s="79">
        <v>43613</v>
      </c>
      <c r="G222" s="54" t="s">
        <v>133</v>
      </c>
      <c r="H222" s="72">
        <v>6.9200000000173283</v>
      </c>
      <c r="I222" s="70" t="s">
        <v>653</v>
      </c>
      <c r="J222" s="70" t="s">
        <v>135</v>
      </c>
      <c r="K222" s="71">
        <v>2.5243000000000002E-2</v>
      </c>
      <c r="L222" s="71">
        <v>3.1700000000240973E-2</v>
      </c>
      <c r="M222" s="72">
        <v>34659.079754999999</v>
      </c>
      <c r="N222" s="80">
        <v>106.56</v>
      </c>
      <c r="O222" s="72">
        <v>36.932715383000001</v>
      </c>
      <c r="P222" s="73">
        <f t="shared" si="3"/>
        <v>4.1429616042343461E-4</v>
      </c>
      <c r="Q222" s="73">
        <f>O222/'סכום נכסי הקרן'!$C$41</f>
        <v>3.9853161566285896E-5</v>
      </c>
    </row>
    <row r="223" spans="1:17">
      <c r="A223" s="69" t="s">
        <v>3281</v>
      </c>
      <c r="B223" s="70" t="s">
        <v>2884</v>
      </c>
      <c r="C223" s="54" t="s">
        <v>3034</v>
      </c>
      <c r="D223" s="117" t="s">
        <v>3357</v>
      </c>
      <c r="E223" s="54" t="s">
        <v>543</v>
      </c>
      <c r="F223" s="79">
        <v>43657</v>
      </c>
      <c r="G223" s="54" t="s">
        <v>133</v>
      </c>
      <c r="H223" s="72">
        <v>6.8499999999431926</v>
      </c>
      <c r="I223" s="70" t="s">
        <v>653</v>
      </c>
      <c r="J223" s="70" t="s">
        <v>135</v>
      </c>
      <c r="K223" s="71">
        <v>2.5243000000000002E-2</v>
      </c>
      <c r="L223" s="71">
        <v>3.5899999999659156E-2</v>
      </c>
      <c r="M223" s="72">
        <v>34194.814437000001</v>
      </c>
      <c r="N223" s="80">
        <v>102.96</v>
      </c>
      <c r="O223" s="72">
        <v>35.20698118</v>
      </c>
      <c r="P223" s="73">
        <f t="shared" si="3"/>
        <v>3.9493757693451534E-4</v>
      </c>
      <c r="Q223" s="73">
        <f>O223/'סכום נכסי הקרן'!$C$41</f>
        <v>3.7990965318341402E-5</v>
      </c>
    </row>
    <row r="224" spans="1:17">
      <c r="A224" s="69" t="s">
        <v>3281</v>
      </c>
      <c r="B224" s="70" t="s">
        <v>2884</v>
      </c>
      <c r="C224" s="54" t="s">
        <v>3035</v>
      </c>
      <c r="D224" s="117" t="s">
        <v>3357</v>
      </c>
      <c r="E224" s="54" t="s">
        <v>543</v>
      </c>
      <c r="F224" s="79">
        <v>43541</v>
      </c>
      <c r="G224" s="54" t="s">
        <v>133</v>
      </c>
      <c r="H224" s="72">
        <v>6.9100000000711148</v>
      </c>
      <c r="I224" s="70" t="s">
        <v>653</v>
      </c>
      <c r="J224" s="70" t="s">
        <v>135</v>
      </c>
      <c r="K224" s="71">
        <v>2.7271E-2</v>
      </c>
      <c r="L224" s="71">
        <v>3.0700000000614184E-2</v>
      </c>
      <c r="M224" s="72">
        <v>11276.804198</v>
      </c>
      <c r="N224" s="80">
        <v>109.73</v>
      </c>
      <c r="O224" s="72">
        <v>12.374037732000003</v>
      </c>
      <c r="P224" s="73">
        <f t="shared" si="3"/>
        <v>1.3880691598598308E-4</v>
      </c>
      <c r="Q224" s="73">
        <f>O224/'סכום נכסי הקרן'!$C$41</f>
        <v>1.3352511989619554E-5</v>
      </c>
    </row>
    <row r="225" spans="1:17">
      <c r="A225" s="69" t="s">
        <v>3284</v>
      </c>
      <c r="B225" s="70" t="s">
        <v>2875</v>
      </c>
      <c r="C225" s="54">
        <v>22333</v>
      </c>
      <c r="D225" s="117" t="s">
        <v>3357</v>
      </c>
      <c r="E225" s="54" t="s">
        <v>526</v>
      </c>
      <c r="F225" s="79">
        <v>41639</v>
      </c>
      <c r="G225" s="54" t="s">
        <v>312</v>
      </c>
      <c r="H225" s="72">
        <v>0</v>
      </c>
      <c r="I225" s="70" t="s">
        <v>130</v>
      </c>
      <c r="J225" s="70" t="s">
        <v>135</v>
      </c>
      <c r="K225" s="71">
        <v>3.7000000000000005E-2</v>
      </c>
      <c r="L225" s="71">
        <v>5.3400000000494427E-2</v>
      </c>
      <c r="M225" s="72">
        <v>54247.18153899999</v>
      </c>
      <c r="N225" s="80">
        <v>113.34</v>
      </c>
      <c r="O225" s="72">
        <v>61.483752894000006</v>
      </c>
      <c r="P225" s="73">
        <f t="shared" si="3"/>
        <v>6.896997008817914E-4</v>
      </c>
      <c r="Q225" s="73">
        <f>O225/'סכום נכסי הקרן'!$C$41</f>
        <v>6.6345566860595765E-5</v>
      </c>
    </row>
    <row r="226" spans="1:17">
      <c r="A226" s="69" t="s">
        <v>3284</v>
      </c>
      <c r="B226" s="70" t="s">
        <v>2875</v>
      </c>
      <c r="C226" s="54">
        <v>22334</v>
      </c>
      <c r="D226" s="117" t="s">
        <v>3357</v>
      </c>
      <c r="E226" s="54" t="s">
        <v>526</v>
      </c>
      <c r="F226" s="79">
        <v>42004</v>
      </c>
      <c r="G226" s="54" t="s">
        <v>312</v>
      </c>
      <c r="H226" s="72">
        <v>0.47999999999731952</v>
      </c>
      <c r="I226" s="70" t="s">
        <v>130</v>
      </c>
      <c r="J226" s="70" t="s">
        <v>135</v>
      </c>
      <c r="K226" s="71">
        <v>3.7000000000000005E-2</v>
      </c>
      <c r="L226" s="71">
        <v>0.10489999999977717</v>
      </c>
      <c r="M226" s="72">
        <v>54247.181671999999</v>
      </c>
      <c r="N226" s="80">
        <v>110.03</v>
      </c>
      <c r="O226" s="72">
        <v>59.688172316999996</v>
      </c>
      <c r="P226" s="73">
        <f t="shared" si="3"/>
        <v>6.6955760921407685E-4</v>
      </c>
      <c r="Q226" s="73">
        <f>O226/'סכום נכסי הקרן'!$C$41</f>
        <v>6.4408001152296815E-5</v>
      </c>
    </row>
    <row r="227" spans="1:17">
      <c r="A227" s="69" t="s">
        <v>3284</v>
      </c>
      <c r="B227" s="70" t="s">
        <v>2875</v>
      </c>
      <c r="C227" s="54" t="s">
        <v>3036</v>
      </c>
      <c r="D227" s="117" t="s">
        <v>3357</v>
      </c>
      <c r="E227" s="54" t="s">
        <v>526</v>
      </c>
      <c r="F227" s="79">
        <v>42759</v>
      </c>
      <c r="G227" s="54" t="s">
        <v>312</v>
      </c>
      <c r="H227" s="72">
        <v>1.4299999999959048</v>
      </c>
      <c r="I227" s="70" t="s">
        <v>130</v>
      </c>
      <c r="J227" s="70" t="s">
        <v>135</v>
      </c>
      <c r="K227" s="71">
        <v>7.0499999999999993E-2</v>
      </c>
      <c r="L227" s="71">
        <v>7.1699999999855685E-2</v>
      </c>
      <c r="M227" s="72">
        <v>199008.60341099999</v>
      </c>
      <c r="N227" s="80">
        <v>103.07</v>
      </c>
      <c r="O227" s="72">
        <v>205.116624288</v>
      </c>
      <c r="P227" s="73">
        <f t="shared" si="3"/>
        <v>2.3009147581022475E-3</v>
      </c>
      <c r="Q227" s="73">
        <f>O227/'סכום נכסי הקרן'!$C$41</f>
        <v>2.2133617533693557E-4</v>
      </c>
    </row>
    <row r="228" spans="1:17">
      <c r="A228" s="69" t="s">
        <v>3284</v>
      </c>
      <c r="B228" s="70" t="s">
        <v>2875</v>
      </c>
      <c r="C228" s="54" t="s">
        <v>3037</v>
      </c>
      <c r="D228" s="117" t="s">
        <v>3357</v>
      </c>
      <c r="E228" s="54" t="s">
        <v>526</v>
      </c>
      <c r="F228" s="79">
        <v>42759</v>
      </c>
      <c r="G228" s="54" t="s">
        <v>312</v>
      </c>
      <c r="H228" s="72">
        <v>1.4800000000010038</v>
      </c>
      <c r="I228" s="70" t="s">
        <v>130</v>
      </c>
      <c r="J228" s="70" t="s">
        <v>135</v>
      </c>
      <c r="K228" s="71">
        <v>3.8800000000000001E-2</v>
      </c>
      <c r="L228" s="71">
        <v>5.0300000000122989E-2</v>
      </c>
      <c r="M228" s="72">
        <v>199008.60341099999</v>
      </c>
      <c r="N228" s="80">
        <v>100.09</v>
      </c>
      <c r="O228" s="72">
        <v>199.18771528500002</v>
      </c>
      <c r="P228" s="73">
        <f t="shared" si="3"/>
        <v>2.2344066714378844E-3</v>
      </c>
      <c r="Q228" s="73">
        <f>O228/'סכום נכסי הקרן'!$C$41</f>
        <v>2.1493843918463722E-4</v>
      </c>
    </row>
    <row r="229" spans="1:17">
      <c r="A229" s="69" t="s">
        <v>3285</v>
      </c>
      <c r="B229" s="70" t="s">
        <v>2884</v>
      </c>
      <c r="C229" s="54">
        <v>9806</v>
      </c>
      <c r="D229" s="117" t="s">
        <v>3357</v>
      </c>
      <c r="E229" s="54" t="s">
        <v>590</v>
      </c>
      <c r="F229" s="79">
        <v>45216</v>
      </c>
      <c r="G229" s="54" t="s">
        <v>133</v>
      </c>
      <c r="H229" s="72">
        <v>5.8199999999973082</v>
      </c>
      <c r="I229" s="70" t="s">
        <v>159</v>
      </c>
      <c r="J229" s="70" t="s">
        <v>135</v>
      </c>
      <c r="K229" s="71">
        <v>7.3617000000000002E-2</v>
      </c>
      <c r="L229" s="71">
        <v>6.5999999999961548E-2</v>
      </c>
      <c r="M229" s="72">
        <v>437764.07014500001</v>
      </c>
      <c r="N229" s="80">
        <v>106.9</v>
      </c>
      <c r="O229" s="72">
        <v>467.96979664299994</v>
      </c>
      <c r="P229" s="73">
        <f t="shared" si="3"/>
        <v>5.2494945993754837E-3</v>
      </c>
      <c r="Q229" s="73">
        <f>O229/'סכום נכסי הקרן'!$C$41</f>
        <v>5.0497440332643393E-4</v>
      </c>
    </row>
    <row r="230" spans="1:17">
      <c r="A230" s="69" t="s">
        <v>3285</v>
      </c>
      <c r="B230" s="70" t="s">
        <v>2875</v>
      </c>
      <c r="C230" s="54">
        <v>7561</v>
      </c>
      <c r="D230" s="117" t="s">
        <v>3357</v>
      </c>
      <c r="E230" s="54" t="s">
        <v>590</v>
      </c>
      <c r="F230" s="79">
        <v>43920</v>
      </c>
      <c r="G230" s="54" t="s">
        <v>133</v>
      </c>
      <c r="H230" s="72">
        <v>4.0300000000023228</v>
      </c>
      <c r="I230" s="70" t="s">
        <v>159</v>
      </c>
      <c r="J230" s="70" t="s">
        <v>135</v>
      </c>
      <c r="K230" s="71">
        <v>4.8917999999999996E-2</v>
      </c>
      <c r="L230" s="71">
        <v>5.3700000000034401E-2</v>
      </c>
      <c r="M230" s="72">
        <v>557953.53082600003</v>
      </c>
      <c r="N230" s="80">
        <v>99.52</v>
      </c>
      <c r="O230" s="72">
        <v>555.27535925699999</v>
      </c>
      <c r="P230" s="73">
        <f t="shared" si="3"/>
        <v>6.2288528458378347E-3</v>
      </c>
      <c r="Q230" s="73">
        <f>O230/'סכום נכסי הקרן'!$C$41</f>
        <v>5.9918363371767641E-4</v>
      </c>
    </row>
    <row r="231" spans="1:17">
      <c r="A231" s="69" t="s">
        <v>3285</v>
      </c>
      <c r="B231" s="70" t="s">
        <v>2875</v>
      </c>
      <c r="C231" s="54">
        <v>8991</v>
      </c>
      <c r="D231" s="117" t="s">
        <v>3357</v>
      </c>
      <c r="E231" s="54" t="s">
        <v>590</v>
      </c>
      <c r="F231" s="79">
        <v>44636</v>
      </c>
      <c r="G231" s="54" t="s">
        <v>133</v>
      </c>
      <c r="H231" s="72">
        <v>4.2499999999962457</v>
      </c>
      <c r="I231" s="70" t="s">
        <v>159</v>
      </c>
      <c r="J231" s="70" t="s">
        <v>135</v>
      </c>
      <c r="K231" s="71">
        <v>4.2824000000000001E-2</v>
      </c>
      <c r="L231" s="71">
        <v>7.1299999999947017E-2</v>
      </c>
      <c r="M231" s="72">
        <v>517600.80004900001</v>
      </c>
      <c r="N231" s="80">
        <v>90.07</v>
      </c>
      <c r="O231" s="72">
        <v>466.20305181900005</v>
      </c>
      <c r="P231" s="73">
        <f t="shared" si="3"/>
        <v>5.2296759754416463E-3</v>
      </c>
      <c r="Q231" s="73">
        <f>O231/'סכום נכסי הקרן'!$C$41</f>
        <v>5.0306795355183444E-4</v>
      </c>
    </row>
    <row r="232" spans="1:17">
      <c r="A232" s="69" t="s">
        <v>3285</v>
      </c>
      <c r="B232" s="70" t="s">
        <v>2875</v>
      </c>
      <c r="C232" s="54">
        <v>9112</v>
      </c>
      <c r="D232" s="117" t="s">
        <v>3357</v>
      </c>
      <c r="E232" s="54" t="s">
        <v>590</v>
      </c>
      <c r="F232" s="79">
        <v>44722</v>
      </c>
      <c r="G232" s="54" t="s">
        <v>133</v>
      </c>
      <c r="H232" s="72">
        <v>4.2099999999984021</v>
      </c>
      <c r="I232" s="70" t="s">
        <v>159</v>
      </c>
      <c r="J232" s="70" t="s">
        <v>135</v>
      </c>
      <c r="K232" s="71">
        <v>5.2750000000000005E-2</v>
      </c>
      <c r="L232" s="71">
        <v>6.5699999999990502E-2</v>
      </c>
      <c r="M232" s="72">
        <v>830809.76002699998</v>
      </c>
      <c r="N232" s="80">
        <v>96.4</v>
      </c>
      <c r="O232" s="72">
        <v>800.90062866799997</v>
      </c>
      <c r="P232" s="73">
        <f t="shared" si="3"/>
        <v>8.9841770878996436E-3</v>
      </c>
      <c r="Q232" s="73">
        <f>O232/'סכום נכסי הקרן'!$C$41</f>
        <v>8.6423166620285083E-4</v>
      </c>
    </row>
    <row r="233" spans="1:17">
      <c r="A233" s="69" t="s">
        <v>3285</v>
      </c>
      <c r="B233" s="70" t="s">
        <v>2875</v>
      </c>
      <c r="C233" s="54">
        <v>9247</v>
      </c>
      <c r="D233" s="117" t="s">
        <v>3357</v>
      </c>
      <c r="E233" s="54" t="s">
        <v>590</v>
      </c>
      <c r="F233" s="79">
        <v>44816</v>
      </c>
      <c r="G233" s="54" t="s">
        <v>133</v>
      </c>
      <c r="H233" s="72">
        <v>4.1200000000018795</v>
      </c>
      <c r="I233" s="70" t="s">
        <v>159</v>
      </c>
      <c r="J233" s="70" t="s">
        <v>135</v>
      </c>
      <c r="K233" s="71">
        <v>5.6036999999999997E-2</v>
      </c>
      <c r="L233" s="71">
        <v>7.8300000000030803E-2</v>
      </c>
      <c r="M233" s="72">
        <v>1028222.620203</v>
      </c>
      <c r="N233" s="80">
        <v>93.15</v>
      </c>
      <c r="O233" s="72">
        <v>957.78940163499999</v>
      </c>
      <c r="P233" s="73">
        <f t="shared" si="3"/>
        <v>1.0744091450537886E-2</v>
      </c>
      <c r="Q233" s="73">
        <f>O233/'סכום נכסי הקרן'!$C$41</f>
        <v>1.0335263836951966E-3</v>
      </c>
    </row>
    <row r="234" spans="1:17">
      <c r="A234" s="69" t="s">
        <v>3285</v>
      </c>
      <c r="B234" s="70" t="s">
        <v>2875</v>
      </c>
      <c r="C234" s="54">
        <v>9486</v>
      </c>
      <c r="D234" s="117" t="s">
        <v>3357</v>
      </c>
      <c r="E234" s="54" t="s">
        <v>590</v>
      </c>
      <c r="F234" s="79">
        <v>44976</v>
      </c>
      <c r="G234" s="54" t="s">
        <v>133</v>
      </c>
      <c r="H234" s="72">
        <v>4.1499999999984416</v>
      </c>
      <c r="I234" s="70" t="s">
        <v>159</v>
      </c>
      <c r="J234" s="70" t="s">
        <v>135</v>
      </c>
      <c r="K234" s="71">
        <v>6.1999000000000005E-2</v>
      </c>
      <c r="L234" s="71">
        <v>6.1799999999979358E-2</v>
      </c>
      <c r="M234" s="72">
        <v>1007300.8586209998</v>
      </c>
      <c r="N234" s="80">
        <v>101.95</v>
      </c>
      <c r="O234" s="72">
        <v>1026.9432266839999</v>
      </c>
      <c r="P234" s="73">
        <f t="shared" si="3"/>
        <v>1.1519830897239446E-2</v>
      </c>
      <c r="Q234" s="73">
        <f>O234/'סכום נכסי הקרן'!$C$41</f>
        <v>1.108148531945716E-3</v>
      </c>
    </row>
    <row r="235" spans="1:17">
      <c r="A235" s="69" t="s">
        <v>3285</v>
      </c>
      <c r="B235" s="70" t="s">
        <v>2875</v>
      </c>
      <c r="C235" s="54">
        <v>9567</v>
      </c>
      <c r="D235" s="117" t="s">
        <v>3357</v>
      </c>
      <c r="E235" s="54" t="s">
        <v>590</v>
      </c>
      <c r="F235" s="79">
        <v>45056</v>
      </c>
      <c r="G235" s="54" t="s">
        <v>133</v>
      </c>
      <c r="H235" s="72">
        <v>4.1399999999984116</v>
      </c>
      <c r="I235" s="70" t="s">
        <v>159</v>
      </c>
      <c r="J235" s="70" t="s">
        <v>135</v>
      </c>
      <c r="K235" s="71">
        <v>6.3411999999999996E-2</v>
      </c>
      <c r="L235" s="71">
        <v>6.1999999999978579E-2</v>
      </c>
      <c r="M235" s="72">
        <v>1093844.094641</v>
      </c>
      <c r="N235" s="80">
        <v>102.47</v>
      </c>
      <c r="O235" s="72">
        <v>1120.861997277</v>
      </c>
      <c r="P235" s="73">
        <f t="shared" si="3"/>
        <v>1.2573373417600122E-2</v>
      </c>
      <c r="Q235" s="73">
        <f>O235/'סכום נכסי הקרן'!$C$41</f>
        <v>1.2094939082532659E-3</v>
      </c>
    </row>
    <row r="236" spans="1:17">
      <c r="A236" s="69" t="s">
        <v>3285</v>
      </c>
      <c r="B236" s="70" t="s">
        <v>2875</v>
      </c>
      <c r="C236" s="54">
        <v>7894</v>
      </c>
      <c r="D236" s="117" t="s">
        <v>3357</v>
      </c>
      <c r="E236" s="54" t="s">
        <v>590</v>
      </c>
      <c r="F236" s="79">
        <v>44068</v>
      </c>
      <c r="G236" s="54" t="s">
        <v>133</v>
      </c>
      <c r="H236" s="72">
        <v>3.9900000000014866</v>
      </c>
      <c r="I236" s="70" t="s">
        <v>159</v>
      </c>
      <c r="J236" s="70" t="s">
        <v>135</v>
      </c>
      <c r="K236" s="71">
        <v>4.5102999999999997E-2</v>
      </c>
      <c r="L236" s="71">
        <v>6.3500000000016085E-2</v>
      </c>
      <c r="M236" s="72">
        <v>691484.62232900003</v>
      </c>
      <c r="N236" s="80">
        <v>94.34</v>
      </c>
      <c r="O236" s="72">
        <v>652.34662689699996</v>
      </c>
      <c r="P236" s="73">
        <f t="shared" si="3"/>
        <v>7.317758794226319E-3</v>
      </c>
      <c r="Q236" s="73">
        <f>O236/'סכום נכסי הקרן'!$C$41</f>
        <v>7.0393079006897473E-4</v>
      </c>
    </row>
    <row r="237" spans="1:17">
      <c r="A237" s="69" t="s">
        <v>3285</v>
      </c>
      <c r="B237" s="70" t="s">
        <v>2875</v>
      </c>
      <c r="C237" s="54">
        <v>8076</v>
      </c>
      <c r="D237" s="117" t="s">
        <v>3357</v>
      </c>
      <c r="E237" s="54" t="s">
        <v>590</v>
      </c>
      <c r="F237" s="79">
        <v>44160</v>
      </c>
      <c r="G237" s="54" t="s">
        <v>133</v>
      </c>
      <c r="H237" s="72">
        <v>3.8399999999966896</v>
      </c>
      <c r="I237" s="70" t="s">
        <v>159</v>
      </c>
      <c r="J237" s="70" t="s">
        <v>135</v>
      </c>
      <c r="K237" s="71">
        <v>4.5465999999999999E-2</v>
      </c>
      <c r="L237" s="71">
        <v>9.0599999999950359E-2</v>
      </c>
      <c r="M237" s="72">
        <v>635097.26444599999</v>
      </c>
      <c r="N237" s="80">
        <v>85.62</v>
      </c>
      <c r="O237" s="72">
        <v>543.77029179499993</v>
      </c>
      <c r="P237" s="73">
        <f t="shared" si="3"/>
        <v>6.0997936844550456E-3</v>
      </c>
      <c r="Q237" s="73">
        <f>O237/'סכום נכסי הקרן'!$C$41</f>
        <v>5.8676880562720903E-4</v>
      </c>
    </row>
    <row r="238" spans="1:17">
      <c r="A238" s="69" t="s">
        <v>3285</v>
      </c>
      <c r="B238" s="70" t="s">
        <v>2875</v>
      </c>
      <c r="C238" s="54">
        <v>9311</v>
      </c>
      <c r="D238" s="117" t="s">
        <v>3357</v>
      </c>
      <c r="E238" s="54" t="s">
        <v>590</v>
      </c>
      <c r="F238" s="79">
        <v>44880</v>
      </c>
      <c r="G238" s="54" t="s">
        <v>133</v>
      </c>
      <c r="H238" s="72">
        <v>3.660000000000831</v>
      </c>
      <c r="I238" s="70" t="s">
        <v>159</v>
      </c>
      <c r="J238" s="70" t="s">
        <v>135</v>
      </c>
      <c r="K238" s="71">
        <v>7.2695999999999997E-2</v>
      </c>
      <c r="L238" s="71">
        <v>9.7100000000021544E-2</v>
      </c>
      <c r="M238" s="72">
        <v>563180.68225099996</v>
      </c>
      <c r="N238" s="80">
        <v>93.99</v>
      </c>
      <c r="O238" s="72">
        <v>529.33354336600007</v>
      </c>
      <c r="P238" s="73">
        <f t="shared" si="3"/>
        <v>5.9378481199031698E-3</v>
      </c>
      <c r="Q238" s="73">
        <f>O238/'סכום נכסי הקרן'!$C$41</f>
        <v>5.7119047455498066E-4</v>
      </c>
    </row>
    <row r="239" spans="1:17">
      <c r="A239" s="69" t="s">
        <v>3286</v>
      </c>
      <c r="B239" s="70" t="s">
        <v>2875</v>
      </c>
      <c r="C239" s="54">
        <v>8811</v>
      </c>
      <c r="D239" s="117" t="s">
        <v>3357</v>
      </c>
      <c r="E239" s="54" t="s">
        <v>835</v>
      </c>
      <c r="F239" s="79">
        <v>44550</v>
      </c>
      <c r="G239" s="54" t="s">
        <v>2874</v>
      </c>
      <c r="H239" s="72">
        <v>4.8900000000022983</v>
      </c>
      <c r="I239" s="70" t="s">
        <v>333</v>
      </c>
      <c r="J239" s="70" t="s">
        <v>135</v>
      </c>
      <c r="K239" s="71">
        <v>7.85E-2</v>
      </c>
      <c r="L239" s="71">
        <v>7.9500000000038304E-2</v>
      </c>
      <c r="M239" s="72">
        <v>844711.69795299997</v>
      </c>
      <c r="N239" s="80">
        <v>100.43</v>
      </c>
      <c r="O239" s="72">
        <v>848.34363874500013</v>
      </c>
      <c r="P239" s="73">
        <f t="shared" si="3"/>
        <v>9.5163734539128186E-3</v>
      </c>
      <c r="Q239" s="73">
        <f>O239/'סכום נכסי הקרן'!$C$41</f>
        <v>9.1542622165814572E-4</v>
      </c>
    </row>
    <row r="240" spans="1:17">
      <c r="A240" s="69" t="s">
        <v>3287</v>
      </c>
      <c r="B240" s="70" t="s">
        <v>2884</v>
      </c>
      <c r="C240" s="54" t="s">
        <v>3038</v>
      </c>
      <c r="D240" s="117" t="s">
        <v>3357</v>
      </c>
      <c r="E240" s="54" t="s">
        <v>835</v>
      </c>
      <c r="F240" s="79">
        <v>42732</v>
      </c>
      <c r="G240" s="54" t="s">
        <v>2874</v>
      </c>
      <c r="H240" s="72">
        <v>2.2899999999993472</v>
      </c>
      <c r="I240" s="70" t="s">
        <v>131</v>
      </c>
      <c r="J240" s="70" t="s">
        <v>135</v>
      </c>
      <c r="K240" s="71">
        <v>2.1613000000000004E-2</v>
      </c>
      <c r="L240" s="71">
        <v>2.3700000000045671E-2</v>
      </c>
      <c r="M240" s="72">
        <v>136480.06266600001</v>
      </c>
      <c r="N240" s="80">
        <v>112.3</v>
      </c>
      <c r="O240" s="72">
        <v>153.26712359000001</v>
      </c>
      <c r="P240" s="73">
        <f t="shared" si="3"/>
        <v>1.7192881748334409E-3</v>
      </c>
      <c r="Q240" s="73">
        <f>O240/'סכום נכסי הקרן'!$C$41</f>
        <v>1.65386687003354E-4</v>
      </c>
    </row>
    <row r="241" spans="1:17">
      <c r="A241" s="69" t="s">
        <v>3288</v>
      </c>
      <c r="B241" s="70" t="s">
        <v>2875</v>
      </c>
      <c r="C241" s="54">
        <v>9533</v>
      </c>
      <c r="D241" s="117" t="s">
        <v>3357</v>
      </c>
      <c r="E241" s="54" t="s">
        <v>603</v>
      </c>
      <c r="F241" s="79">
        <v>45015</v>
      </c>
      <c r="G241" s="54" t="s">
        <v>312</v>
      </c>
      <c r="H241" s="72">
        <v>3.8000000000005909</v>
      </c>
      <c r="I241" s="70" t="s">
        <v>602</v>
      </c>
      <c r="J241" s="70" t="s">
        <v>135</v>
      </c>
      <c r="K241" s="71">
        <v>3.3593000000000005E-2</v>
      </c>
      <c r="L241" s="71">
        <v>2.9800000000000593E-2</v>
      </c>
      <c r="M241" s="72">
        <v>326125.74427199998</v>
      </c>
      <c r="N241" s="80">
        <v>103.78</v>
      </c>
      <c r="O241" s="72">
        <v>338.45329655099999</v>
      </c>
      <c r="P241" s="73">
        <f t="shared" si="3"/>
        <v>3.7966312465688916E-3</v>
      </c>
      <c r="Q241" s="73">
        <f>O241/'סכום נכסי הקרן'!$C$41</f>
        <v>3.6521641504587974E-4</v>
      </c>
    </row>
    <row r="242" spans="1:17">
      <c r="A242" s="69" t="s">
        <v>3264</v>
      </c>
      <c r="B242" s="70" t="s">
        <v>2884</v>
      </c>
      <c r="C242" s="54" t="s">
        <v>3039</v>
      </c>
      <c r="D242" s="117" t="s">
        <v>3357</v>
      </c>
      <c r="E242" s="54" t="s">
        <v>590</v>
      </c>
      <c r="F242" s="79">
        <v>45286</v>
      </c>
      <c r="G242" s="54" t="s">
        <v>133</v>
      </c>
      <c r="H242" s="72">
        <v>1.7299999999999895</v>
      </c>
      <c r="I242" s="70" t="s">
        <v>131</v>
      </c>
      <c r="J242" s="70" t="s">
        <v>135</v>
      </c>
      <c r="K242" s="71">
        <v>6.7500000000000004E-2</v>
      </c>
      <c r="L242" s="71">
        <v>7.1699999999996947E-2</v>
      </c>
      <c r="M242" s="72">
        <v>2868847.0235919999</v>
      </c>
      <c r="N242" s="80">
        <v>99.67</v>
      </c>
      <c r="O242" s="72">
        <v>2859.3803704110001</v>
      </c>
      <c r="P242" s="73">
        <f t="shared" si="3"/>
        <v>3.207536452076569E-2</v>
      </c>
      <c r="Q242" s="73">
        <f>O242/'סכום נכסי הקרן'!$C$41</f>
        <v>3.0854852317170607E-3</v>
      </c>
    </row>
    <row r="243" spans="1:17">
      <c r="A243" s="69" t="s">
        <v>3264</v>
      </c>
      <c r="B243" s="70" t="s">
        <v>2884</v>
      </c>
      <c r="C243" s="54" t="s">
        <v>3040</v>
      </c>
      <c r="D243" s="117" t="s">
        <v>3357</v>
      </c>
      <c r="E243" s="54" t="s">
        <v>590</v>
      </c>
      <c r="F243" s="79">
        <v>45169</v>
      </c>
      <c r="G243" s="54" t="s">
        <v>133</v>
      </c>
      <c r="H243" s="72">
        <v>1.8200000000015315</v>
      </c>
      <c r="I243" s="70" t="s">
        <v>131</v>
      </c>
      <c r="J243" s="70" t="s">
        <v>135</v>
      </c>
      <c r="K243" s="71">
        <v>6.9500000000000006E-2</v>
      </c>
      <c r="L243" s="71">
        <v>7.1400000000158254E-2</v>
      </c>
      <c r="M243" s="72">
        <v>195798.17026499996</v>
      </c>
      <c r="N243" s="80">
        <v>100.05</v>
      </c>
      <c r="O243" s="72">
        <v>195.89608193500001</v>
      </c>
      <c r="P243" s="73">
        <f t="shared" si="3"/>
        <v>2.197482469025883E-3</v>
      </c>
      <c r="Q243" s="73">
        <f>O243/'סכום נכסי הקרן'!$C$41</f>
        <v>2.113865206659434E-4</v>
      </c>
    </row>
    <row r="244" spans="1:17">
      <c r="A244" s="69" t="s">
        <v>3264</v>
      </c>
      <c r="B244" s="70" t="s">
        <v>2884</v>
      </c>
      <c r="C244" s="54" t="s">
        <v>3041</v>
      </c>
      <c r="D244" s="117" t="s">
        <v>3357</v>
      </c>
      <c r="E244" s="54" t="s">
        <v>590</v>
      </c>
      <c r="F244" s="79">
        <v>45195</v>
      </c>
      <c r="G244" s="54" t="s">
        <v>133</v>
      </c>
      <c r="H244" s="72">
        <v>1.8199999999988381</v>
      </c>
      <c r="I244" s="70" t="s">
        <v>131</v>
      </c>
      <c r="J244" s="70" t="s">
        <v>135</v>
      </c>
      <c r="K244" s="71">
        <v>6.9500000000000006E-2</v>
      </c>
      <c r="L244" s="71">
        <v>7.139999999997676E-2</v>
      </c>
      <c r="M244" s="72">
        <v>103232.063771</v>
      </c>
      <c r="N244" s="80">
        <v>100.06</v>
      </c>
      <c r="O244" s="72">
        <v>103.294010066</v>
      </c>
      <c r="P244" s="73">
        <f t="shared" si="3"/>
        <v>1.1587101387292382E-3</v>
      </c>
      <c r="Q244" s="73">
        <f>O244/'סכום נכסי הקרן'!$C$41</f>
        <v>1.1146196073860069E-4</v>
      </c>
    </row>
    <row r="245" spans="1:17">
      <c r="A245" s="69" t="s">
        <v>3264</v>
      </c>
      <c r="B245" s="70" t="s">
        <v>2884</v>
      </c>
      <c r="C245" s="54" t="s">
        <v>3042</v>
      </c>
      <c r="D245" s="117" t="s">
        <v>3357</v>
      </c>
      <c r="E245" s="54" t="s">
        <v>590</v>
      </c>
      <c r="F245" s="79">
        <v>45230</v>
      </c>
      <c r="G245" s="54" t="s">
        <v>133</v>
      </c>
      <c r="H245" s="72">
        <v>1.8199999999945093</v>
      </c>
      <c r="I245" s="70" t="s">
        <v>131</v>
      </c>
      <c r="J245" s="70" t="s">
        <v>135</v>
      </c>
      <c r="K245" s="71">
        <v>6.9500000000000006E-2</v>
      </c>
      <c r="L245" s="71">
        <v>6.3499999999897055E-2</v>
      </c>
      <c r="M245" s="72">
        <v>201144.16248999999</v>
      </c>
      <c r="N245" s="80">
        <v>101.41</v>
      </c>
      <c r="O245" s="72">
        <v>203.980308466</v>
      </c>
      <c r="P245" s="73">
        <f t="shared" si="3"/>
        <v>2.2881680299724309E-3</v>
      </c>
      <c r="Q245" s="73">
        <f>O245/'סכום נכסי הקרן'!$C$41</f>
        <v>2.2011000559623632E-4</v>
      </c>
    </row>
    <row r="246" spans="1:17">
      <c r="A246" s="69" t="s">
        <v>3264</v>
      </c>
      <c r="B246" s="70" t="s">
        <v>2884</v>
      </c>
      <c r="C246" s="54" t="s">
        <v>3043</v>
      </c>
      <c r="D246" s="117" t="s">
        <v>3357</v>
      </c>
      <c r="E246" s="54" t="s">
        <v>590</v>
      </c>
      <c r="F246" s="79">
        <v>45257</v>
      </c>
      <c r="G246" s="54" t="s">
        <v>133</v>
      </c>
      <c r="H246" s="72">
        <v>1.8199999999934111</v>
      </c>
      <c r="I246" s="70" t="s">
        <v>131</v>
      </c>
      <c r="J246" s="70" t="s">
        <v>135</v>
      </c>
      <c r="K246" s="71">
        <v>6.9500000000000006E-2</v>
      </c>
      <c r="L246" s="71">
        <v>6.8099999999786651E-2</v>
      </c>
      <c r="M246" s="72">
        <v>126704.78679300001</v>
      </c>
      <c r="N246" s="80">
        <v>100.62</v>
      </c>
      <c r="O246" s="72">
        <v>127.490364912</v>
      </c>
      <c r="P246" s="73">
        <f t="shared" si="3"/>
        <v>1.4301349934951293E-3</v>
      </c>
      <c r="Q246" s="73">
        <f>O246/'סכום נכסי הקרן'!$C$41</f>
        <v>1.3757163691574653E-4</v>
      </c>
    </row>
    <row r="247" spans="1:17">
      <c r="A247" s="69" t="s">
        <v>3261</v>
      </c>
      <c r="B247" s="70" t="s">
        <v>2884</v>
      </c>
      <c r="C247" s="54" t="s">
        <v>3044</v>
      </c>
      <c r="D247" s="117" t="s">
        <v>3357</v>
      </c>
      <c r="E247" s="54" t="s">
        <v>625</v>
      </c>
      <c r="F247" s="79">
        <v>44858</v>
      </c>
      <c r="G247" s="54" t="s">
        <v>133</v>
      </c>
      <c r="H247" s="72">
        <v>5.4000000000000012</v>
      </c>
      <c r="I247" s="70" t="s">
        <v>653</v>
      </c>
      <c r="J247" s="70" t="s">
        <v>135</v>
      </c>
      <c r="K247" s="71">
        <v>3.49E-2</v>
      </c>
      <c r="L247" s="71">
        <v>4.4700000000339753E-2</v>
      </c>
      <c r="M247" s="72">
        <v>20617.316273</v>
      </c>
      <c r="N247" s="80">
        <v>99.93</v>
      </c>
      <c r="O247" s="72">
        <v>20.602882789999999</v>
      </c>
      <c r="P247" s="73">
        <f t="shared" si="3"/>
        <v>2.3111474867293429E-4</v>
      </c>
      <c r="Q247" s="73">
        <f>O247/'סכום נכסי הקרן'!$C$41</f>
        <v>2.2232051124490725E-5</v>
      </c>
    </row>
    <row r="248" spans="1:17">
      <c r="A248" s="69" t="s">
        <v>3261</v>
      </c>
      <c r="B248" s="70" t="s">
        <v>2884</v>
      </c>
      <c r="C248" s="54" t="s">
        <v>3045</v>
      </c>
      <c r="D248" s="117" t="s">
        <v>3357</v>
      </c>
      <c r="E248" s="54" t="s">
        <v>625</v>
      </c>
      <c r="F248" s="79">
        <v>44858</v>
      </c>
      <c r="G248" s="54" t="s">
        <v>133</v>
      </c>
      <c r="H248" s="72">
        <v>5.4300000000252053</v>
      </c>
      <c r="I248" s="70" t="s">
        <v>653</v>
      </c>
      <c r="J248" s="70" t="s">
        <v>135</v>
      </c>
      <c r="K248" s="71">
        <v>3.49E-2</v>
      </c>
      <c r="L248" s="71">
        <v>4.4600000000269632E-2</v>
      </c>
      <c r="M248" s="72">
        <v>17070.133854</v>
      </c>
      <c r="N248" s="80">
        <v>99.94</v>
      </c>
      <c r="O248" s="72">
        <v>17.059890699</v>
      </c>
      <c r="P248" s="73">
        <f t="shared" si="3"/>
        <v>1.9137090626952571E-4</v>
      </c>
      <c r="Q248" s="73">
        <f>O248/'סכום נכסי הקרן'!$C$41</f>
        <v>1.8408897728743127E-5</v>
      </c>
    </row>
    <row r="249" spans="1:17">
      <c r="A249" s="69" t="s">
        <v>3261</v>
      </c>
      <c r="B249" s="70" t="s">
        <v>2884</v>
      </c>
      <c r="C249" s="54" t="s">
        <v>3046</v>
      </c>
      <c r="D249" s="117" t="s">
        <v>3357</v>
      </c>
      <c r="E249" s="54" t="s">
        <v>625</v>
      </c>
      <c r="F249" s="79">
        <v>44858</v>
      </c>
      <c r="G249" s="54" t="s">
        <v>133</v>
      </c>
      <c r="H249" s="72">
        <v>5.3200000001255576</v>
      </c>
      <c r="I249" s="70" t="s">
        <v>653</v>
      </c>
      <c r="J249" s="70" t="s">
        <v>135</v>
      </c>
      <c r="K249" s="71">
        <v>3.49E-2</v>
      </c>
      <c r="L249" s="71">
        <v>4.4700000000833934E-2</v>
      </c>
      <c r="M249" s="72">
        <v>21349.082847000001</v>
      </c>
      <c r="N249" s="80">
        <v>99.98</v>
      </c>
      <c r="O249" s="72">
        <v>21.344811625999998</v>
      </c>
      <c r="P249" s="73">
        <f t="shared" si="3"/>
        <v>2.3943740420677876E-4</v>
      </c>
      <c r="Q249" s="73">
        <f>O249/'סכום נכסי הקרן'!$C$41</f>
        <v>2.3032647816750309E-5</v>
      </c>
    </row>
    <row r="250" spans="1:17">
      <c r="A250" s="69" t="s">
        <v>3261</v>
      </c>
      <c r="B250" s="70" t="s">
        <v>2884</v>
      </c>
      <c r="C250" s="54" t="s">
        <v>3047</v>
      </c>
      <c r="D250" s="117" t="s">
        <v>3357</v>
      </c>
      <c r="E250" s="54" t="s">
        <v>625</v>
      </c>
      <c r="F250" s="79">
        <v>44858</v>
      </c>
      <c r="G250" s="54" t="s">
        <v>133</v>
      </c>
      <c r="H250" s="72">
        <v>5.3599999999430086</v>
      </c>
      <c r="I250" s="70" t="s">
        <v>653</v>
      </c>
      <c r="J250" s="70" t="s">
        <v>135</v>
      </c>
      <c r="K250" s="71">
        <v>3.49E-2</v>
      </c>
      <c r="L250" s="71">
        <v>4.4699999999341516E-2</v>
      </c>
      <c r="M250" s="72">
        <v>25976.809931</v>
      </c>
      <c r="N250" s="80">
        <v>99.97</v>
      </c>
      <c r="O250" s="72">
        <v>25.969015093000003</v>
      </c>
      <c r="P250" s="73">
        <f t="shared" si="3"/>
        <v>2.913098355059046E-4</v>
      </c>
      <c r="Q250" s="73">
        <f>O250/'סכום נכסי הקרן'!$C$41</f>
        <v>2.8022509135492074E-5</v>
      </c>
    </row>
    <row r="251" spans="1:17">
      <c r="A251" s="69" t="s">
        <v>3261</v>
      </c>
      <c r="B251" s="70" t="s">
        <v>2884</v>
      </c>
      <c r="C251" s="54" t="s">
        <v>3048</v>
      </c>
      <c r="D251" s="117" t="s">
        <v>3357</v>
      </c>
      <c r="E251" s="54" t="s">
        <v>625</v>
      </c>
      <c r="F251" s="79">
        <v>44858</v>
      </c>
      <c r="G251" s="54" t="s">
        <v>133</v>
      </c>
      <c r="H251" s="72">
        <v>5.5199999998678342</v>
      </c>
      <c r="I251" s="70" t="s">
        <v>653</v>
      </c>
      <c r="J251" s="70" t="s">
        <v>135</v>
      </c>
      <c r="K251" s="71">
        <v>3.49E-2</v>
      </c>
      <c r="L251" s="71">
        <v>4.449999999893102E-2</v>
      </c>
      <c r="M251" s="72">
        <v>15450.678925</v>
      </c>
      <c r="N251" s="80">
        <v>99.9</v>
      </c>
      <c r="O251" s="72">
        <v>15.435227177</v>
      </c>
      <c r="P251" s="73">
        <f t="shared" si="3"/>
        <v>1.7314609251931778E-4</v>
      </c>
      <c r="Q251" s="73">
        <f>O251/'סכום נכסי הקרן'!$C$41</f>
        <v>1.6655764303224126E-5</v>
      </c>
    </row>
    <row r="252" spans="1:17">
      <c r="A252" s="69" t="s">
        <v>3289</v>
      </c>
      <c r="B252" s="70" t="s">
        <v>2875</v>
      </c>
      <c r="C252" s="54">
        <v>9637</v>
      </c>
      <c r="D252" s="117" t="s">
        <v>3357</v>
      </c>
      <c r="E252" s="54" t="s">
        <v>625</v>
      </c>
      <c r="F252" s="79">
        <v>45104</v>
      </c>
      <c r="G252" s="54" t="s">
        <v>133</v>
      </c>
      <c r="H252" s="72">
        <v>2.3000000000090326</v>
      </c>
      <c r="I252" s="70" t="s">
        <v>333</v>
      </c>
      <c r="J252" s="70" t="s">
        <v>135</v>
      </c>
      <c r="K252" s="71">
        <v>5.2159000000000004E-2</v>
      </c>
      <c r="L252" s="71">
        <v>5.7900000000147528E-2</v>
      </c>
      <c r="M252" s="72">
        <v>166377.9</v>
      </c>
      <c r="N252" s="80">
        <v>99.81</v>
      </c>
      <c r="O252" s="72">
        <v>166.06178844500002</v>
      </c>
      <c r="P252" s="73">
        <f t="shared" si="3"/>
        <v>1.8628135145860414E-3</v>
      </c>
      <c r="Q252" s="73">
        <f>O252/'סכום נכסי הקרן'!$C$41</f>
        <v>1.7919308711135973E-4</v>
      </c>
    </row>
    <row r="253" spans="1:17">
      <c r="A253" s="69" t="s">
        <v>3290</v>
      </c>
      <c r="B253" s="70" t="s">
        <v>2875</v>
      </c>
      <c r="C253" s="54">
        <v>9577</v>
      </c>
      <c r="D253" s="117" t="s">
        <v>3357</v>
      </c>
      <c r="E253" s="54" t="s">
        <v>625</v>
      </c>
      <c r="F253" s="79">
        <v>45063</v>
      </c>
      <c r="G253" s="54" t="s">
        <v>133</v>
      </c>
      <c r="H253" s="72">
        <v>3.3700000000009762</v>
      </c>
      <c r="I253" s="70" t="s">
        <v>333</v>
      </c>
      <c r="J253" s="70" t="s">
        <v>135</v>
      </c>
      <c r="K253" s="71">
        <v>4.4344000000000001E-2</v>
      </c>
      <c r="L253" s="71">
        <v>4.1900000000029275E-2</v>
      </c>
      <c r="M253" s="72">
        <v>249566.85</v>
      </c>
      <c r="N253" s="80">
        <v>102.62</v>
      </c>
      <c r="O253" s="72">
        <v>256.10549847499999</v>
      </c>
      <c r="P253" s="73">
        <f t="shared" si="3"/>
        <v>2.8728871836583496E-3</v>
      </c>
      <c r="Q253" s="73">
        <f>O253/'סכום נכסי הקרן'!$C$41</f>
        <v>2.7635698331123605E-4</v>
      </c>
    </row>
    <row r="254" spans="1:17">
      <c r="A254" s="69" t="s">
        <v>3291</v>
      </c>
      <c r="B254" s="70" t="s">
        <v>2884</v>
      </c>
      <c r="C254" s="54" t="s">
        <v>3049</v>
      </c>
      <c r="D254" s="117" t="s">
        <v>3357</v>
      </c>
      <c r="E254" s="54" t="s">
        <v>625</v>
      </c>
      <c r="F254" s="79">
        <v>42372</v>
      </c>
      <c r="G254" s="54" t="s">
        <v>133</v>
      </c>
      <c r="H254" s="72">
        <v>9.3599999999947538</v>
      </c>
      <c r="I254" s="70" t="s">
        <v>131</v>
      </c>
      <c r="J254" s="70" t="s">
        <v>135</v>
      </c>
      <c r="K254" s="71">
        <v>6.7000000000000004E-2</v>
      </c>
      <c r="L254" s="71">
        <v>3.4099999999988521E-2</v>
      </c>
      <c r="M254" s="72">
        <v>201374.67990700004</v>
      </c>
      <c r="N254" s="80">
        <v>151.47999999999999</v>
      </c>
      <c r="O254" s="72">
        <v>305.04236503500005</v>
      </c>
      <c r="P254" s="73">
        <f t="shared" si="3"/>
        <v>3.4218410233290229E-3</v>
      </c>
      <c r="Q254" s="73">
        <f>O254/'סכום נכסי הקרן'!$C$41</f>
        <v>3.2916352161578663E-4</v>
      </c>
    </row>
    <row r="255" spans="1:17">
      <c r="A255" s="69" t="s">
        <v>3292</v>
      </c>
      <c r="B255" s="70" t="s">
        <v>2884</v>
      </c>
      <c r="C255" s="54" t="s">
        <v>3050</v>
      </c>
      <c r="D255" s="117" t="s">
        <v>3357</v>
      </c>
      <c r="E255" s="54" t="s">
        <v>646</v>
      </c>
      <c r="F255" s="79">
        <v>44871</v>
      </c>
      <c r="G255" s="117" t="s">
        <v>3357</v>
      </c>
      <c r="H255" s="72">
        <v>4.6900000000076609</v>
      </c>
      <c r="I255" s="70" t="s">
        <v>333</v>
      </c>
      <c r="J255" s="70" t="s">
        <v>135</v>
      </c>
      <c r="K255" s="71">
        <v>0.05</v>
      </c>
      <c r="L255" s="71">
        <v>6.990000000012267E-2</v>
      </c>
      <c r="M255" s="72">
        <v>249223.73621100001</v>
      </c>
      <c r="N255" s="80">
        <v>95.84</v>
      </c>
      <c r="O255" s="72">
        <v>238.85601959300001</v>
      </c>
      <c r="P255" s="73">
        <f t="shared" si="3"/>
        <v>2.6793895543611771E-3</v>
      </c>
      <c r="Q255" s="73">
        <f>O255/'סכום נכסי הקרן'!$C$41</f>
        <v>2.5774350575645511E-4</v>
      </c>
    </row>
    <row r="256" spans="1:17">
      <c r="A256" s="69" t="s">
        <v>3292</v>
      </c>
      <c r="B256" s="70" t="s">
        <v>2884</v>
      </c>
      <c r="C256" s="54" t="s">
        <v>3051</v>
      </c>
      <c r="D256" s="117" t="s">
        <v>3357</v>
      </c>
      <c r="E256" s="54" t="s">
        <v>646</v>
      </c>
      <c r="F256" s="79">
        <v>44969</v>
      </c>
      <c r="G256" s="117" t="s">
        <v>3357</v>
      </c>
      <c r="H256" s="72">
        <v>4.6899999999926623</v>
      </c>
      <c r="I256" s="70" t="s">
        <v>333</v>
      </c>
      <c r="J256" s="70" t="s">
        <v>135</v>
      </c>
      <c r="K256" s="71">
        <v>0.05</v>
      </c>
      <c r="L256" s="71">
        <v>6.7099999999855553E-2</v>
      </c>
      <c r="M256" s="72">
        <v>180686.89537300001</v>
      </c>
      <c r="N256" s="80">
        <v>96.56</v>
      </c>
      <c r="O256" s="72">
        <v>174.47127641200004</v>
      </c>
      <c r="P256" s="73">
        <f t="shared" si="3"/>
        <v>1.9571477258598451E-3</v>
      </c>
      <c r="Q256" s="73">
        <f>O256/'סכום נכסי הקרן'!$C$41</f>
        <v>1.8826755345273399E-4</v>
      </c>
    </row>
    <row r="257" spans="1:17">
      <c r="A257" s="69" t="s">
        <v>3292</v>
      </c>
      <c r="B257" s="70" t="s">
        <v>2884</v>
      </c>
      <c r="C257" s="54" t="s">
        <v>3052</v>
      </c>
      <c r="D257" s="117" t="s">
        <v>3357</v>
      </c>
      <c r="E257" s="54" t="s">
        <v>646</v>
      </c>
      <c r="F257" s="79">
        <v>45018</v>
      </c>
      <c r="G257" s="117" t="s">
        <v>3357</v>
      </c>
      <c r="H257" s="72">
        <v>4.6900000000081841</v>
      </c>
      <c r="I257" s="70" t="s">
        <v>333</v>
      </c>
      <c r="J257" s="70" t="s">
        <v>135</v>
      </c>
      <c r="K257" s="71">
        <v>0.05</v>
      </c>
      <c r="L257" s="71">
        <v>4.1800000000077525E-2</v>
      </c>
      <c r="M257" s="72">
        <v>86167.838354000007</v>
      </c>
      <c r="N257" s="80">
        <v>107.78</v>
      </c>
      <c r="O257" s="72">
        <v>92.871692796000005</v>
      </c>
      <c r="P257" s="73">
        <f t="shared" si="3"/>
        <v>1.0417968280533767E-3</v>
      </c>
      <c r="Q257" s="73">
        <f>O257/'סכום נכסי הקרן'!$C$41</f>
        <v>1.0021550106865746E-4</v>
      </c>
    </row>
    <row r="258" spans="1:17">
      <c r="A258" s="69" t="s">
        <v>3292</v>
      </c>
      <c r="B258" s="70" t="s">
        <v>2884</v>
      </c>
      <c r="C258" s="54" t="s">
        <v>3053</v>
      </c>
      <c r="D258" s="117" t="s">
        <v>3357</v>
      </c>
      <c r="E258" s="54" t="s">
        <v>646</v>
      </c>
      <c r="F258" s="79">
        <v>45109</v>
      </c>
      <c r="G258" s="117" t="s">
        <v>3357</v>
      </c>
      <c r="H258" s="72">
        <v>4.6900000000221862</v>
      </c>
      <c r="I258" s="70" t="s">
        <v>333</v>
      </c>
      <c r="J258" s="70" t="s">
        <v>135</v>
      </c>
      <c r="K258" s="71">
        <v>0.05</v>
      </c>
      <c r="L258" s="71">
        <v>5.2500000000221848E-2</v>
      </c>
      <c r="M258" s="72">
        <v>77810.536047000001</v>
      </c>
      <c r="N258" s="80">
        <v>101.37</v>
      </c>
      <c r="O258" s="72">
        <v>78.876534724999999</v>
      </c>
      <c r="P258" s="73">
        <f t="shared" si="3"/>
        <v>8.8480484430112846E-4</v>
      </c>
      <c r="Q258" s="73">
        <f>O258/'סכום נכסי הקרן'!$C$41</f>
        <v>8.511367901291974E-5</v>
      </c>
    </row>
    <row r="259" spans="1:17">
      <c r="A259" s="69" t="s">
        <v>3292</v>
      </c>
      <c r="B259" s="70" t="s">
        <v>2884</v>
      </c>
      <c r="C259" s="54" t="s">
        <v>3054</v>
      </c>
      <c r="D259" s="117" t="s">
        <v>3357</v>
      </c>
      <c r="E259" s="54" t="s">
        <v>646</v>
      </c>
      <c r="F259" s="79">
        <v>45200</v>
      </c>
      <c r="G259" s="117" t="s">
        <v>3357</v>
      </c>
      <c r="H259" s="72">
        <v>4.6900000000148188</v>
      </c>
      <c r="I259" s="70" t="s">
        <v>333</v>
      </c>
      <c r="J259" s="70" t="s">
        <v>135</v>
      </c>
      <c r="K259" s="71">
        <v>0.05</v>
      </c>
      <c r="L259" s="71">
        <v>4.9200000000127017E-2</v>
      </c>
      <c r="M259" s="72">
        <v>92978.490537000005</v>
      </c>
      <c r="N259" s="80">
        <v>101.61</v>
      </c>
      <c r="O259" s="72">
        <v>94.475448139999997</v>
      </c>
      <c r="P259" s="73">
        <f t="shared" si="3"/>
        <v>1.0597871023775764E-3</v>
      </c>
      <c r="Q259" s="73">
        <f>O259/'סכום נכסי הקרן'!$C$41</f>
        <v>1.0194607300669172E-4</v>
      </c>
    </row>
    <row r="260" spans="1:17">
      <c r="A260" s="69" t="s">
        <v>3293</v>
      </c>
      <c r="B260" s="70" t="s">
        <v>2884</v>
      </c>
      <c r="C260" s="54" t="s">
        <v>3055</v>
      </c>
      <c r="D260" s="117" t="s">
        <v>3357</v>
      </c>
      <c r="E260" s="54" t="s">
        <v>646</v>
      </c>
      <c r="F260" s="79">
        <v>41816</v>
      </c>
      <c r="G260" s="117" t="s">
        <v>3357</v>
      </c>
      <c r="H260" s="72">
        <v>5.5399999999855645</v>
      </c>
      <c r="I260" s="70" t="s">
        <v>653</v>
      </c>
      <c r="J260" s="70" t="s">
        <v>135</v>
      </c>
      <c r="K260" s="71">
        <v>4.4999999999999998E-2</v>
      </c>
      <c r="L260" s="71">
        <v>9.0499999999935202E-2</v>
      </c>
      <c r="M260" s="72">
        <v>61950.875818999993</v>
      </c>
      <c r="N260" s="80">
        <v>87.22</v>
      </c>
      <c r="O260" s="72">
        <v>54.033557307000002</v>
      </c>
      <c r="P260" s="73">
        <f t="shared" si="3"/>
        <v>6.0612644085774063E-4</v>
      </c>
      <c r="Q260" s="73">
        <f>O260/'סכום נכסי הקרן'!$C$41</f>
        <v>5.8306248728958749E-5</v>
      </c>
    </row>
    <row r="261" spans="1:17">
      <c r="A261" s="69" t="s">
        <v>3293</v>
      </c>
      <c r="B261" s="70" t="s">
        <v>2884</v>
      </c>
      <c r="C261" s="54" t="s">
        <v>3056</v>
      </c>
      <c r="D261" s="117" t="s">
        <v>3357</v>
      </c>
      <c r="E261" s="54" t="s">
        <v>646</v>
      </c>
      <c r="F261" s="79">
        <v>42625</v>
      </c>
      <c r="G261" s="117" t="s">
        <v>3357</v>
      </c>
      <c r="H261" s="72">
        <v>5.5399999999034506</v>
      </c>
      <c r="I261" s="70" t="s">
        <v>653</v>
      </c>
      <c r="J261" s="70" t="s">
        <v>135</v>
      </c>
      <c r="K261" s="71">
        <v>4.4999999999999998E-2</v>
      </c>
      <c r="L261" s="71">
        <v>9.0499999998049196E-2</v>
      </c>
      <c r="M261" s="72">
        <v>17250.752937000001</v>
      </c>
      <c r="N261" s="80">
        <v>87.66</v>
      </c>
      <c r="O261" s="72">
        <v>15.122009899000002</v>
      </c>
      <c r="P261" s="73">
        <f t="shared" si="3"/>
        <v>1.6963254865155742E-4</v>
      </c>
      <c r="Q261" s="73">
        <f>O261/'סכום נכסי הקרן'!$C$41</f>
        <v>1.6317779439234624E-5</v>
      </c>
    </row>
    <row r="262" spans="1:17">
      <c r="A262" s="69" t="s">
        <v>3293</v>
      </c>
      <c r="B262" s="70" t="s">
        <v>2884</v>
      </c>
      <c r="C262" s="54" t="s">
        <v>3057</v>
      </c>
      <c r="D262" s="117" t="s">
        <v>3357</v>
      </c>
      <c r="E262" s="54" t="s">
        <v>646</v>
      </c>
      <c r="F262" s="79">
        <v>42716</v>
      </c>
      <c r="G262" s="117" t="s">
        <v>3357</v>
      </c>
      <c r="H262" s="72">
        <v>5.5399999997470379</v>
      </c>
      <c r="I262" s="70" t="s">
        <v>653</v>
      </c>
      <c r="J262" s="70" t="s">
        <v>135</v>
      </c>
      <c r="K262" s="71">
        <v>4.4999999999999998E-2</v>
      </c>
      <c r="L262" s="71">
        <v>9.0499999996292782E-2</v>
      </c>
      <c r="M262" s="72">
        <v>13051.208130000001</v>
      </c>
      <c r="N262" s="80">
        <v>87.84</v>
      </c>
      <c r="O262" s="72">
        <v>11.464181785000001</v>
      </c>
      <c r="P262" s="73">
        <f t="shared" si="3"/>
        <v>1.2860052250877784E-4</v>
      </c>
      <c r="Q262" s="73">
        <f>O262/'סכום נכסי הקרן'!$C$41</f>
        <v>1.2370709387731046E-5</v>
      </c>
    </row>
    <row r="263" spans="1:17">
      <c r="A263" s="69" t="s">
        <v>3293</v>
      </c>
      <c r="B263" s="70" t="s">
        <v>2884</v>
      </c>
      <c r="C263" s="54" t="s">
        <v>3058</v>
      </c>
      <c r="D263" s="117" t="s">
        <v>3357</v>
      </c>
      <c r="E263" s="54" t="s">
        <v>646</v>
      </c>
      <c r="F263" s="79">
        <v>42803</v>
      </c>
      <c r="G263" s="117" t="s">
        <v>3357</v>
      </c>
      <c r="H263" s="72">
        <v>5.5400000000018936</v>
      </c>
      <c r="I263" s="70" t="s">
        <v>653</v>
      </c>
      <c r="J263" s="70" t="s">
        <v>135</v>
      </c>
      <c r="K263" s="71">
        <v>4.4999999999999998E-2</v>
      </c>
      <c r="L263" s="71">
        <v>9.0499999999939115E-2</v>
      </c>
      <c r="M263" s="72">
        <v>83641.937091999993</v>
      </c>
      <c r="N263" s="80">
        <v>88.37</v>
      </c>
      <c r="O263" s="72">
        <v>73.914380409000003</v>
      </c>
      <c r="P263" s="73">
        <f t="shared" ref="P263:P327" si="4">IFERROR(O263/$O$8,0)</f>
        <v>8.2914141800744065E-4</v>
      </c>
      <c r="Q263" s="73">
        <f>O263/'סכום נכסי הקרן'!$C$41</f>
        <v>7.9759143457610476E-5</v>
      </c>
    </row>
    <row r="264" spans="1:17">
      <c r="A264" s="69" t="s">
        <v>3293</v>
      </c>
      <c r="B264" s="70" t="s">
        <v>2884</v>
      </c>
      <c r="C264" s="54" t="s">
        <v>3059</v>
      </c>
      <c r="D264" s="117" t="s">
        <v>3357</v>
      </c>
      <c r="E264" s="54" t="s">
        <v>646</v>
      </c>
      <c r="F264" s="79">
        <v>42898</v>
      </c>
      <c r="G264" s="117" t="s">
        <v>3357</v>
      </c>
      <c r="H264" s="72">
        <v>5.5400000000028919</v>
      </c>
      <c r="I264" s="70" t="s">
        <v>653</v>
      </c>
      <c r="J264" s="70" t="s">
        <v>135</v>
      </c>
      <c r="K264" s="71">
        <v>4.4999999999999998E-2</v>
      </c>
      <c r="L264" s="71">
        <v>9.0500000000578437E-2</v>
      </c>
      <c r="M264" s="72">
        <v>15730.904995999999</v>
      </c>
      <c r="N264" s="80">
        <v>87.92</v>
      </c>
      <c r="O264" s="72">
        <v>13.830612424000002</v>
      </c>
      <c r="P264" s="73">
        <f t="shared" si="4"/>
        <v>1.5514617769494786E-4</v>
      </c>
      <c r="Q264" s="73">
        <f>O264/'סכום נכסי הקרן'!$C$41</f>
        <v>1.4924264998615985E-5</v>
      </c>
    </row>
    <row r="265" spans="1:17">
      <c r="A265" s="69" t="s">
        <v>3293</v>
      </c>
      <c r="B265" s="70" t="s">
        <v>2884</v>
      </c>
      <c r="C265" s="54" t="s">
        <v>3060</v>
      </c>
      <c r="D265" s="117" t="s">
        <v>3357</v>
      </c>
      <c r="E265" s="54" t="s">
        <v>646</v>
      </c>
      <c r="F265" s="79">
        <v>42989</v>
      </c>
      <c r="G265" s="117" t="s">
        <v>3357</v>
      </c>
      <c r="H265" s="72">
        <v>5.5400000001005729</v>
      </c>
      <c r="I265" s="70" t="s">
        <v>653</v>
      </c>
      <c r="J265" s="70" t="s">
        <v>135</v>
      </c>
      <c r="K265" s="71">
        <v>4.4999999999999998E-2</v>
      </c>
      <c r="L265" s="71">
        <v>9.0500000001542874E-2</v>
      </c>
      <c r="M265" s="72">
        <v>19822.920565</v>
      </c>
      <c r="N265" s="80">
        <v>88.28</v>
      </c>
      <c r="O265" s="72">
        <v>17.499675006</v>
      </c>
      <c r="P265" s="73">
        <f t="shared" si="4"/>
        <v>1.9630422752454633E-4</v>
      </c>
      <c r="Q265" s="73">
        <f>O265/'סכום נכסי הקרן'!$C$41</f>
        <v>1.8883457881156282E-5</v>
      </c>
    </row>
    <row r="266" spans="1:17">
      <c r="A266" s="69" t="s">
        <v>3293</v>
      </c>
      <c r="B266" s="70" t="s">
        <v>2884</v>
      </c>
      <c r="C266" s="54" t="s">
        <v>3061</v>
      </c>
      <c r="D266" s="117" t="s">
        <v>3357</v>
      </c>
      <c r="E266" s="54" t="s">
        <v>646</v>
      </c>
      <c r="F266" s="79">
        <v>43080</v>
      </c>
      <c r="G266" s="117" t="s">
        <v>3357</v>
      </c>
      <c r="H266" s="72">
        <v>5.5400000002080025</v>
      </c>
      <c r="I266" s="70" t="s">
        <v>653</v>
      </c>
      <c r="J266" s="70" t="s">
        <v>135</v>
      </c>
      <c r="K266" s="71">
        <v>4.4999999999999998E-2</v>
      </c>
      <c r="L266" s="71">
        <v>9.05000000053858E-2</v>
      </c>
      <c r="M266" s="72">
        <v>6141.8259369999996</v>
      </c>
      <c r="N266" s="80">
        <v>87.67</v>
      </c>
      <c r="O266" s="72">
        <v>5.3845391220000005</v>
      </c>
      <c r="P266" s="73">
        <f t="shared" si="4"/>
        <v>6.0401567032387725E-5</v>
      </c>
      <c r="Q266" s="73">
        <f>O266/'סכום נכסי הקרן'!$C$41</f>
        <v>5.8103203450843116E-6</v>
      </c>
    </row>
    <row r="267" spans="1:17">
      <c r="A267" s="69" t="s">
        <v>3293</v>
      </c>
      <c r="B267" s="70" t="s">
        <v>2884</v>
      </c>
      <c r="C267" s="54" t="s">
        <v>3062</v>
      </c>
      <c r="D267" s="117" t="s">
        <v>3357</v>
      </c>
      <c r="E267" s="54" t="s">
        <v>646</v>
      </c>
      <c r="F267" s="79">
        <v>43171</v>
      </c>
      <c r="G267" s="117" t="s">
        <v>3357</v>
      </c>
      <c r="H267" s="72">
        <v>5.4300000005282332</v>
      </c>
      <c r="I267" s="70" t="s">
        <v>653</v>
      </c>
      <c r="J267" s="70" t="s">
        <v>135</v>
      </c>
      <c r="K267" s="71">
        <v>4.4999999999999998E-2</v>
      </c>
      <c r="L267" s="71">
        <v>9.1500000009132984E-2</v>
      </c>
      <c r="M267" s="72">
        <v>4589.0821230000001</v>
      </c>
      <c r="N267" s="80">
        <v>88.28</v>
      </c>
      <c r="O267" s="72">
        <v>4.0512419020000001</v>
      </c>
      <c r="P267" s="73">
        <f t="shared" si="4"/>
        <v>4.5445181799919868E-5</v>
      </c>
      <c r="Q267" s="73">
        <f>O267/'סכום נכסי הקרן'!$C$41</f>
        <v>4.371592946529744E-6</v>
      </c>
    </row>
    <row r="268" spans="1:17">
      <c r="A268" s="69" t="s">
        <v>3293</v>
      </c>
      <c r="B268" s="70" t="s">
        <v>2884</v>
      </c>
      <c r="C268" s="54" t="s">
        <v>3063</v>
      </c>
      <c r="D268" s="117" t="s">
        <v>3357</v>
      </c>
      <c r="E268" s="54" t="s">
        <v>646</v>
      </c>
      <c r="F268" s="79">
        <v>43341</v>
      </c>
      <c r="G268" s="117" t="s">
        <v>3357</v>
      </c>
      <c r="H268" s="72">
        <v>5.5800000001593917</v>
      </c>
      <c r="I268" s="70" t="s">
        <v>653</v>
      </c>
      <c r="J268" s="70" t="s">
        <v>135</v>
      </c>
      <c r="K268" s="71">
        <v>4.4999999999999998E-2</v>
      </c>
      <c r="L268" s="71">
        <v>8.7800000002381043E-2</v>
      </c>
      <c r="M268" s="72">
        <v>11512.895703</v>
      </c>
      <c r="N268" s="80">
        <v>88.28</v>
      </c>
      <c r="O268" s="72">
        <v>10.163584011000001</v>
      </c>
      <c r="P268" s="73">
        <f t="shared" si="4"/>
        <v>1.1401094634478182E-4</v>
      </c>
      <c r="Q268" s="73">
        <f>O268/'סכום נכסי הקרן'!$C$41</f>
        <v>1.0967267136533011E-5</v>
      </c>
    </row>
    <row r="269" spans="1:17">
      <c r="A269" s="69" t="s">
        <v>3293</v>
      </c>
      <c r="B269" s="70" t="s">
        <v>2884</v>
      </c>
      <c r="C269" s="54" t="s">
        <v>3064</v>
      </c>
      <c r="D269" s="117" t="s">
        <v>3357</v>
      </c>
      <c r="E269" s="54" t="s">
        <v>646</v>
      </c>
      <c r="F269" s="79">
        <v>43990</v>
      </c>
      <c r="G269" s="117" t="s">
        <v>3357</v>
      </c>
      <c r="H269" s="72">
        <v>5.5400000002014123</v>
      </c>
      <c r="I269" s="70" t="s">
        <v>653</v>
      </c>
      <c r="J269" s="70" t="s">
        <v>135</v>
      </c>
      <c r="K269" s="71">
        <v>4.4999999999999998E-2</v>
      </c>
      <c r="L269" s="71">
        <v>9.050000000251765E-2</v>
      </c>
      <c r="M269" s="72">
        <v>11874.256356</v>
      </c>
      <c r="N269" s="80">
        <v>86.97</v>
      </c>
      <c r="O269" s="72">
        <v>10.327040548000001</v>
      </c>
      <c r="P269" s="73">
        <f t="shared" si="4"/>
        <v>1.1584453520963907E-4</v>
      </c>
      <c r="Q269" s="73">
        <f>O269/'סכום נכסי הקרן'!$C$41</f>
        <v>1.1143648962525829E-5</v>
      </c>
    </row>
    <row r="270" spans="1:17">
      <c r="A270" s="69" t="s">
        <v>3293</v>
      </c>
      <c r="B270" s="70" t="s">
        <v>2884</v>
      </c>
      <c r="C270" s="54" t="s">
        <v>3065</v>
      </c>
      <c r="D270" s="117" t="s">
        <v>3357</v>
      </c>
      <c r="E270" s="54" t="s">
        <v>646</v>
      </c>
      <c r="F270" s="79">
        <v>41893</v>
      </c>
      <c r="G270" s="117" t="s">
        <v>3357</v>
      </c>
      <c r="H270" s="72">
        <v>5.5400000001193241</v>
      </c>
      <c r="I270" s="70" t="s">
        <v>653</v>
      </c>
      <c r="J270" s="70" t="s">
        <v>135</v>
      </c>
      <c r="K270" s="71">
        <v>4.4999999999999998E-2</v>
      </c>
      <c r="L270" s="71">
        <v>9.0500000002320197E-2</v>
      </c>
      <c r="M270" s="72">
        <v>12154.137459</v>
      </c>
      <c r="N270" s="80">
        <v>86.88</v>
      </c>
      <c r="O270" s="72">
        <v>10.559514631000001</v>
      </c>
      <c r="P270" s="73">
        <f t="shared" si="4"/>
        <v>1.1845233479832545E-4</v>
      </c>
      <c r="Q270" s="73">
        <f>O270/'סכום נכסי הקרן'!$C$41</f>
        <v>1.1394505881484941E-5</v>
      </c>
    </row>
    <row r="271" spans="1:17">
      <c r="A271" s="69" t="s">
        <v>3293</v>
      </c>
      <c r="B271" s="70" t="s">
        <v>2884</v>
      </c>
      <c r="C271" s="54" t="s">
        <v>3066</v>
      </c>
      <c r="D271" s="117" t="s">
        <v>3357</v>
      </c>
      <c r="E271" s="54" t="s">
        <v>646</v>
      </c>
      <c r="F271" s="79">
        <v>42151</v>
      </c>
      <c r="G271" s="117" t="s">
        <v>3357</v>
      </c>
      <c r="H271" s="72">
        <v>5.5400000000184342</v>
      </c>
      <c r="I271" s="70" t="s">
        <v>653</v>
      </c>
      <c r="J271" s="70" t="s">
        <v>135</v>
      </c>
      <c r="K271" s="71">
        <v>4.4999999999999998E-2</v>
      </c>
      <c r="L271" s="71">
        <v>9.0500000000230424E-2</v>
      </c>
      <c r="M271" s="72">
        <v>44510.522055000001</v>
      </c>
      <c r="N271" s="80">
        <v>87.75</v>
      </c>
      <c r="O271" s="72">
        <v>39.057985782000003</v>
      </c>
      <c r="P271" s="73">
        <f t="shared" si="4"/>
        <v>4.381365782491049E-4</v>
      </c>
      <c r="Q271" s="73">
        <f>O271/'סכום נכסי הקרן'!$C$41</f>
        <v>4.2146487245295637E-5</v>
      </c>
    </row>
    <row r="272" spans="1:17">
      <c r="A272" s="69" t="s">
        <v>3293</v>
      </c>
      <c r="B272" s="70" t="s">
        <v>2884</v>
      </c>
      <c r="C272" s="54" t="s">
        <v>3067</v>
      </c>
      <c r="D272" s="117" t="s">
        <v>3357</v>
      </c>
      <c r="E272" s="54" t="s">
        <v>646</v>
      </c>
      <c r="F272" s="79">
        <v>42166</v>
      </c>
      <c r="G272" s="117" t="s">
        <v>3357</v>
      </c>
      <c r="H272" s="72">
        <v>5.5400000000103402</v>
      </c>
      <c r="I272" s="70" t="s">
        <v>653</v>
      </c>
      <c r="J272" s="70" t="s">
        <v>135</v>
      </c>
      <c r="K272" s="71">
        <v>4.4999999999999998E-2</v>
      </c>
      <c r="L272" s="71">
        <v>9.0499999999959183E-2</v>
      </c>
      <c r="M272" s="72">
        <v>41879.508793000001</v>
      </c>
      <c r="N272" s="80">
        <v>87.75</v>
      </c>
      <c r="O272" s="72">
        <v>36.749271503000003</v>
      </c>
      <c r="P272" s="73">
        <f t="shared" si="4"/>
        <v>4.1223836168459183E-4</v>
      </c>
      <c r="Q272" s="73">
        <f>O272/'סכום נכסי הקרן'!$C$41</f>
        <v>3.9655211902629394E-5</v>
      </c>
    </row>
    <row r="273" spans="1:17">
      <c r="A273" s="69" t="s">
        <v>3293</v>
      </c>
      <c r="B273" s="70" t="s">
        <v>2884</v>
      </c>
      <c r="C273" s="54" t="s">
        <v>3068</v>
      </c>
      <c r="D273" s="117" t="s">
        <v>3357</v>
      </c>
      <c r="E273" s="54" t="s">
        <v>646</v>
      </c>
      <c r="F273" s="79">
        <v>42257</v>
      </c>
      <c r="G273" s="117" t="s">
        <v>3357</v>
      </c>
      <c r="H273" s="72">
        <v>5.5400000000474456</v>
      </c>
      <c r="I273" s="70" t="s">
        <v>653</v>
      </c>
      <c r="J273" s="70" t="s">
        <v>135</v>
      </c>
      <c r="K273" s="71">
        <v>4.4999999999999998E-2</v>
      </c>
      <c r="L273" s="71">
        <v>9.0500000000721975E-2</v>
      </c>
      <c r="M273" s="72">
        <v>22254.957902999999</v>
      </c>
      <c r="N273" s="80">
        <v>87.13</v>
      </c>
      <c r="O273" s="72">
        <v>19.390744752</v>
      </c>
      <c r="P273" s="73">
        <f t="shared" si="4"/>
        <v>2.1751747780241094E-4</v>
      </c>
      <c r="Q273" s="73">
        <f>O273/'סכום נכסי הקרן'!$C$41</f>
        <v>2.0924063543071502E-5</v>
      </c>
    </row>
    <row r="274" spans="1:17">
      <c r="A274" s="69" t="s">
        <v>3293</v>
      </c>
      <c r="B274" s="70" t="s">
        <v>2884</v>
      </c>
      <c r="C274" s="54" t="s">
        <v>3069</v>
      </c>
      <c r="D274" s="117" t="s">
        <v>3357</v>
      </c>
      <c r="E274" s="54" t="s">
        <v>646</v>
      </c>
      <c r="F274" s="79">
        <v>42348</v>
      </c>
      <c r="G274" s="117" t="s">
        <v>3357</v>
      </c>
      <c r="H274" s="72">
        <v>5.5399999999988152</v>
      </c>
      <c r="I274" s="70" t="s">
        <v>653</v>
      </c>
      <c r="J274" s="70" t="s">
        <v>135</v>
      </c>
      <c r="K274" s="71">
        <v>4.4999999999999998E-2</v>
      </c>
      <c r="L274" s="71">
        <v>9.0499999999762964E-2</v>
      </c>
      <c r="M274" s="72">
        <v>38538.632575000003</v>
      </c>
      <c r="N274" s="80">
        <v>87.57</v>
      </c>
      <c r="O274" s="72">
        <v>33.748281475999995</v>
      </c>
      <c r="P274" s="73">
        <f t="shared" si="4"/>
        <v>3.7857447770633961E-4</v>
      </c>
      <c r="Q274" s="73">
        <f>O274/'סכום נכסי הקרן'!$C$41</f>
        <v>3.6416919262497793E-5</v>
      </c>
    </row>
    <row r="275" spans="1:17">
      <c r="A275" s="69" t="s">
        <v>3293</v>
      </c>
      <c r="B275" s="70" t="s">
        <v>2884</v>
      </c>
      <c r="C275" s="54" t="s">
        <v>3070</v>
      </c>
      <c r="D275" s="117" t="s">
        <v>3357</v>
      </c>
      <c r="E275" s="54" t="s">
        <v>646</v>
      </c>
      <c r="F275" s="79">
        <v>42439</v>
      </c>
      <c r="G275" s="117" t="s">
        <v>3357</v>
      </c>
      <c r="H275" s="72">
        <v>5.5400000000370468</v>
      </c>
      <c r="I275" s="70" t="s">
        <v>653</v>
      </c>
      <c r="J275" s="70" t="s">
        <v>135</v>
      </c>
      <c r="K275" s="71">
        <v>4.4999999999999998E-2</v>
      </c>
      <c r="L275" s="71">
        <v>9.0500000000802674E-2</v>
      </c>
      <c r="M275" s="72">
        <v>45771.768759000006</v>
      </c>
      <c r="N275" s="80">
        <v>88.46</v>
      </c>
      <c r="O275" s="72">
        <v>40.489707674999998</v>
      </c>
      <c r="P275" s="73">
        <f t="shared" si="4"/>
        <v>4.5419705138011917E-4</v>
      </c>
      <c r="Q275" s="73">
        <f>O275/'סכום נכסי הקרן'!$C$41</f>
        <v>4.3691422225786715E-5</v>
      </c>
    </row>
    <row r="276" spans="1:17">
      <c r="A276" s="69" t="s">
        <v>3293</v>
      </c>
      <c r="B276" s="70" t="s">
        <v>2884</v>
      </c>
      <c r="C276" s="54" t="s">
        <v>3071</v>
      </c>
      <c r="D276" s="117" t="s">
        <v>3357</v>
      </c>
      <c r="E276" s="54" t="s">
        <v>646</v>
      </c>
      <c r="F276" s="79">
        <v>42549</v>
      </c>
      <c r="G276" s="117" t="s">
        <v>3357</v>
      </c>
      <c r="H276" s="72">
        <v>5.569999999967493</v>
      </c>
      <c r="I276" s="70" t="s">
        <v>653</v>
      </c>
      <c r="J276" s="70" t="s">
        <v>135</v>
      </c>
      <c r="K276" s="71">
        <v>4.4999999999999998E-2</v>
      </c>
      <c r="L276" s="71">
        <v>8.9199999999622484E-2</v>
      </c>
      <c r="M276" s="72">
        <v>32195.327893000001</v>
      </c>
      <c r="N276" s="80">
        <v>88.86</v>
      </c>
      <c r="O276" s="72">
        <v>28.608769849000002</v>
      </c>
      <c r="P276" s="73">
        <f t="shared" si="4"/>
        <v>3.2092152932611311E-4</v>
      </c>
      <c r="Q276" s="73">
        <f>O276/'סכום נכסי הקרן'!$C$41</f>
        <v>3.0871001906610222E-5</v>
      </c>
    </row>
    <row r="277" spans="1:17">
      <c r="A277" s="69" t="s">
        <v>3293</v>
      </c>
      <c r="B277" s="70" t="s">
        <v>2884</v>
      </c>
      <c r="C277" s="54" t="s">
        <v>3072</v>
      </c>
      <c r="D277" s="117" t="s">
        <v>3357</v>
      </c>
      <c r="E277" s="54" t="s">
        <v>646</v>
      </c>
      <c r="F277" s="79">
        <v>42604</v>
      </c>
      <c r="G277" s="117" t="s">
        <v>3357</v>
      </c>
      <c r="H277" s="72">
        <v>5.5399999999875362</v>
      </c>
      <c r="I277" s="70" t="s">
        <v>653</v>
      </c>
      <c r="J277" s="70" t="s">
        <v>135</v>
      </c>
      <c r="K277" s="71">
        <v>4.4999999999999998E-2</v>
      </c>
      <c r="L277" s="71">
        <v>9.0499999999878067E-2</v>
      </c>
      <c r="M277" s="72">
        <v>42100.995080000001</v>
      </c>
      <c r="N277" s="80">
        <v>87.66</v>
      </c>
      <c r="O277" s="72">
        <v>36.905732049000001</v>
      </c>
      <c r="P277" s="73">
        <f t="shared" si="4"/>
        <v>4.1399347237150842E-4</v>
      </c>
      <c r="Q277" s="73">
        <f>O277/'סכום נכסי הקרן'!$C$41</f>
        <v>3.9824044531203388E-5</v>
      </c>
    </row>
    <row r="278" spans="1:17">
      <c r="A278" s="69" t="s">
        <v>3262</v>
      </c>
      <c r="B278" s="70" t="s">
        <v>2884</v>
      </c>
      <c r="C278" s="54" t="s">
        <v>2958</v>
      </c>
      <c r="D278" s="117" t="s">
        <v>3357</v>
      </c>
      <c r="E278" s="54" t="s">
        <v>646</v>
      </c>
      <c r="F278" s="79">
        <v>44748</v>
      </c>
      <c r="G278" s="117" t="s">
        <v>3357</v>
      </c>
      <c r="H278" s="72">
        <v>1.420000000000101</v>
      </c>
      <c r="I278" s="70" t="s">
        <v>333</v>
      </c>
      <c r="J278" s="70" t="s">
        <v>135</v>
      </c>
      <c r="K278" s="71">
        <v>7.5660000000000005E-2</v>
      </c>
      <c r="L278" s="71">
        <v>7.8400000000008324E-2</v>
      </c>
      <c r="M278" s="72">
        <v>3119964.7396860002</v>
      </c>
      <c r="N278" s="80">
        <v>101.68</v>
      </c>
      <c r="O278" s="72">
        <v>3172.3801495039997</v>
      </c>
      <c r="P278" s="73">
        <f>IFERROR(O278/$O$8,0)</f>
        <v>3.5586468574363164E-2</v>
      </c>
      <c r="Q278" s="73">
        <f>O278/'סכום נכסי הקרן'!$C$41</f>
        <v>3.4232353981222866E-3</v>
      </c>
    </row>
    <row r="279" spans="1:17">
      <c r="A279" s="122" t="s">
        <v>3357</v>
      </c>
      <c r="B279" s="117" t="s">
        <v>3357</v>
      </c>
      <c r="C279" s="117" t="s">
        <v>3357</v>
      </c>
      <c r="D279" s="117" t="s">
        <v>3357</v>
      </c>
      <c r="E279" s="117" t="s">
        <v>3357</v>
      </c>
      <c r="F279" s="117" t="s">
        <v>3357</v>
      </c>
      <c r="G279" s="117" t="s">
        <v>3357</v>
      </c>
      <c r="H279" s="117" t="s">
        <v>3357</v>
      </c>
      <c r="I279" s="117" t="s">
        <v>3357</v>
      </c>
      <c r="J279" s="117" t="s">
        <v>3357</v>
      </c>
      <c r="K279" s="117" t="s">
        <v>3357</v>
      </c>
      <c r="L279" s="117" t="s">
        <v>3357</v>
      </c>
      <c r="M279" s="117" t="s">
        <v>3357</v>
      </c>
      <c r="N279" s="117" t="s">
        <v>3357</v>
      </c>
      <c r="O279" s="117" t="s">
        <v>3357</v>
      </c>
      <c r="P279" s="117" t="s">
        <v>3357</v>
      </c>
      <c r="Q279" s="117" t="s">
        <v>3357</v>
      </c>
    </row>
    <row r="280" spans="1:17">
      <c r="A280" s="68" t="s">
        <v>38</v>
      </c>
      <c r="B280" s="116" t="s">
        <v>3357</v>
      </c>
      <c r="C280" s="116" t="s">
        <v>3357</v>
      </c>
      <c r="D280" s="116" t="s">
        <v>3357</v>
      </c>
      <c r="E280" s="116" t="s">
        <v>3357</v>
      </c>
      <c r="F280" s="116" t="s">
        <v>3357</v>
      </c>
      <c r="G280" s="116" t="s">
        <v>3357</v>
      </c>
      <c r="H280" s="116" t="s">
        <v>3357</v>
      </c>
      <c r="I280" s="116" t="s">
        <v>3357</v>
      </c>
      <c r="J280" s="116" t="s">
        <v>3357</v>
      </c>
      <c r="K280" s="116" t="s">
        <v>3357</v>
      </c>
      <c r="L280" s="116" t="s">
        <v>3357</v>
      </c>
      <c r="M280" s="116" t="s">
        <v>3357</v>
      </c>
      <c r="N280" s="116" t="s">
        <v>3357</v>
      </c>
      <c r="O280" s="66">
        <v>1183.219326787</v>
      </c>
      <c r="P280" s="67">
        <f t="shared" si="4"/>
        <v>1.3272872545198613E-2</v>
      </c>
      <c r="Q280" s="67">
        <f>O280/'סכום נכסי הקרן'!$C$41</f>
        <v>1.2767821296047904E-3</v>
      </c>
    </row>
    <row r="281" spans="1:17">
      <c r="A281" s="69" t="s">
        <v>3294</v>
      </c>
      <c r="B281" s="70" t="s">
        <v>2875</v>
      </c>
      <c r="C281" s="54">
        <v>9915</v>
      </c>
      <c r="D281" s="117" t="s">
        <v>3357</v>
      </c>
      <c r="E281" s="54" t="s">
        <v>646</v>
      </c>
      <c r="F281" s="79">
        <v>45291</v>
      </c>
      <c r="G281" s="117" t="s">
        <v>3357</v>
      </c>
      <c r="H281" s="72">
        <v>3</v>
      </c>
      <c r="I281" s="70" t="s">
        <v>564</v>
      </c>
      <c r="J281" s="70" t="s">
        <v>135</v>
      </c>
      <c r="K281" s="71">
        <v>6.5000000000000002E-2</v>
      </c>
      <c r="L281" s="71">
        <v>6.5000000000000002E-2</v>
      </c>
      <c r="M281" s="72">
        <v>1098526.636157</v>
      </c>
      <c r="N281" s="80">
        <v>107.70966199999999</v>
      </c>
      <c r="O281" s="72">
        <v>1183.219326787</v>
      </c>
      <c r="P281" s="73">
        <f t="shared" si="4"/>
        <v>1.3272872545198613E-2</v>
      </c>
      <c r="Q281" s="73">
        <f>O281/'סכום נכסי הקרן'!$C$41</f>
        <v>1.2767821296047904E-3</v>
      </c>
    </row>
    <row r="282" spans="1:17">
      <c r="A282" s="118" t="s">
        <v>3357</v>
      </c>
      <c r="B282" s="117" t="s">
        <v>3357</v>
      </c>
      <c r="C282" s="117" t="s">
        <v>3357</v>
      </c>
      <c r="D282" s="117" t="s">
        <v>3357</v>
      </c>
      <c r="E282" s="117" t="s">
        <v>3357</v>
      </c>
      <c r="F282" s="117" t="s">
        <v>3357</v>
      </c>
      <c r="G282" s="117" t="s">
        <v>3357</v>
      </c>
      <c r="H282" s="117" t="s">
        <v>3357</v>
      </c>
      <c r="I282" s="117" t="s">
        <v>3357</v>
      </c>
      <c r="J282" s="117" t="s">
        <v>3357</v>
      </c>
      <c r="K282" s="117" t="s">
        <v>3357</v>
      </c>
      <c r="L282" s="117" t="s">
        <v>3357</v>
      </c>
      <c r="M282" s="117" t="s">
        <v>3357</v>
      </c>
      <c r="N282" s="117" t="s">
        <v>3357</v>
      </c>
      <c r="O282" s="117" t="s">
        <v>3357</v>
      </c>
      <c r="P282" s="117" t="s">
        <v>3357</v>
      </c>
      <c r="Q282" s="117" t="s">
        <v>3357</v>
      </c>
    </row>
    <row r="283" spans="1:17">
      <c r="A283" s="63" t="s">
        <v>41</v>
      </c>
      <c r="B283" s="116" t="s">
        <v>3357</v>
      </c>
      <c r="C283" s="116" t="s">
        <v>3357</v>
      </c>
      <c r="D283" s="116" t="s">
        <v>3357</v>
      </c>
      <c r="E283" s="116" t="s">
        <v>3357</v>
      </c>
      <c r="F283" s="116" t="s">
        <v>3357</v>
      </c>
      <c r="G283" s="116" t="s">
        <v>3357</v>
      </c>
      <c r="H283" s="66">
        <v>2.0133228817556659</v>
      </c>
      <c r="I283" s="116" t="s">
        <v>3357</v>
      </c>
      <c r="J283" s="116" t="s">
        <v>3357</v>
      </c>
      <c r="K283" s="116" t="s">
        <v>3357</v>
      </c>
      <c r="L283" s="65">
        <v>0.16567692011703705</v>
      </c>
      <c r="M283" s="116" t="s">
        <v>3357</v>
      </c>
      <c r="N283" s="116" t="s">
        <v>3357</v>
      </c>
      <c r="O283" s="66">
        <v>29975.739117564997</v>
      </c>
      <c r="P283" s="67">
        <f t="shared" si="4"/>
        <v>0.33625563388653729</v>
      </c>
      <c r="Q283" s="67">
        <f>O283/'סכום נכסי הקרן'!$C$41</f>
        <v>3.2346063963415946E-2</v>
      </c>
    </row>
    <row r="284" spans="1:17">
      <c r="A284" s="68" t="s">
        <v>39</v>
      </c>
      <c r="B284" s="116" t="s">
        <v>3357</v>
      </c>
      <c r="C284" s="116" t="s">
        <v>3357</v>
      </c>
      <c r="D284" s="116" t="s">
        <v>3357</v>
      </c>
      <c r="E284" s="116" t="s">
        <v>3357</v>
      </c>
      <c r="F284" s="116" t="s">
        <v>3357</v>
      </c>
      <c r="G284" s="116" t="s">
        <v>3357</v>
      </c>
      <c r="H284" s="66">
        <v>2.0133228817556659</v>
      </c>
      <c r="I284" s="116" t="s">
        <v>3357</v>
      </c>
      <c r="J284" s="116" t="s">
        <v>3357</v>
      </c>
      <c r="K284" s="116" t="s">
        <v>3357</v>
      </c>
      <c r="L284" s="65">
        <v>0.16567692011703708</v>
      </c>
      <c r="M284" s="116" t="s">
        <v>3357</v>
      </c>
      <c r="N284" s="116" t="s">
        <v>3357</v>
      </c>
      <c r="O284" s="66">
        <v>29975.739117564997</v>
      </c>
      <c r="P284" s="67">
        <f t="shared" si="4"/>
        <v>0.33625563388653729</v>
      </c>
      <c r="Q284" s="67">
        <f>O284/'סכום נכסי הקרן'!$C$41</f>
        <v>3.2346063963415946E-2</v>
      </c>
    </row>
    <row r="285" spans="1:17">
      <c r="A285" s="69" t="s">
        <v>3295</v>
      </c>
      <c r="B285" s="70" t="s">
        <v>2884</v>
      </c>
      <c r="C285" s="54">
        <v>9645</v>
      </c>
      <c r="D285" s="117" t="s">
        <v>3357</v>
      </c>
      <c r="E285" s="54" t="s">
        <v>2913</v>
      </c>
      <c r="F285" s="79">
        <v>45114</v>
      </c>
      <c r="G285" s="54" t="s">
        <v>2874</v>
      </c>
      <c r="H285" s="72">
        <v>0.60000000000324893</v>
      </c>
      <c r="I285" s="70" t="s">
        <v>3238</v>
      </c>
      <c r="J285" s="70" t="s">
        <v>2823</v>
      </c>
      <c r="K285" s="71">
        <v>7.7199999999999991E-2</v>
      </c>
      <c r="L285" s="71">
        <v>8.1499999999683215E-2</v>
      </c>
      <c r="M285" s="72">
        <v>170809.12906899999</v>
      </c>
      <c r="N285" s="80">
        <v>101.26</v>
      </c>
      <c r="O285" s="72">
        <v>61.556932553000003</v>
      </c>
      <c r="P285" s="73">
        <f t="shared" si="4"/>
        <v>6.9052060049424582E-4</v>
      </c>
      <c r="Q285" s="73">
        <f>O285/'סכום נכסי הקרן'!$C$41</f>
        <v>6.6424533184713787E-5</v>
      </c>
    </row>
    <row r="286" spans="1:17">
      <c r="A286" s="69" t="s">
        <v>3295</v>
      </c>
      <c r="B286" s="70" t="s">
        <v>2884</v>
      </c>
      <c r="C286" s="54">
        <v>9722</v>
      </c>
      <c r="D286" s="117" t="s">
        <v>3357</v>
      </c>
      <c r="E286" s="54" t="s">
        <v>2913</v>
      </c>
      <c r="F286" s="79">
        <v>45169</v>
      </c>
      <c r="G286" s="54" t="s">
        <v>2874</v>
      </c>
      <c r="H286" s="72">
        <v>0.5999999999923219</v>
      </c>
      <c r="I286" s="70" t="s">
        <v>3238</v>
      </c>
      <c r="J286" s="70" t="s">
        <v>2823</v>
      </c>
      <c r="K286" s="71">
        <v>7.7199999999999991E-2</v>
      </c>
      <c r="L286" s="71">
        <v>8.1300000000226511E-2</v>
      </c>
      <c r="M286" s="72">
        <v>72271.378507999994</v>
      </c>
      <c r="N286" s="80">
        <v>101.27</v>
      </c>
      <c r="O286" s="72">
        <v>26.048044056999998</v>
      </c>
      <c r="P286" s="73">
        <f t="shared" si="4"/>
        <v>2.9219635023973624E-4</v>
      </c>
      <c r="Q286" s="73">
        <f>O286/'סכום נכסי הקרן'!$C$41</f>
        <v>2.8107787297090711E-5</v>
      </c>
    </row>
    <row r="287" spans="1:17">
      <c r="A287" s="69" t="s">
        <v>3295</v>
      </c>
      <c r="B287" s="70" t="s">
        <v>2884</v>
      </c>
      <c r="C287" s="54">
        <v>9788</v>
      </c>
      <c r="D287" s="117" t="s">
        <v>3357</v>
      </c>
      <c r="E287" s="54" t="s">
        <v>2913</v>
      </c>
      <c r="F287" s="79">
        <v>45198</v>
      </c>
      <c r="G287" s="54" t="s">
        <v>2874</v>
      </c>
      <c r="H287" s="72">
        <v>0.61000000000829113</v>
      </c>
      <c r="I287" s="70" t="s">
        <v>3238</v>
      </c>
      <c r="J287" s="70" t="s">
        <v>2823</v>
      </c>
      <c r="K287" s="71">
        <v>7.7499999999999999E-2</v>
      </c>
      <c r="L287" s="71">
        <v>8.06999999994749E-2</v>
      </c>
      <c r="M287" s="72">
        <v>50201.409205000004</v>
      </c>
      <c r="N287" s="80">
        <v>101.26</v>
      </c>
      <c r="O287" s="72">
        <v>18.091801785000001</v>
      </c>
      <c r="P287" s="73">
        <f t="shared" si="4"/>
        <v>2.0294646458942552E-4</v>
      </c>
      <c r="Q287" s="73">
        <f>O287/'סכום נכסי הקרן'!$C$41</f>
        <v>1.9522406952365747E-5</v>
      </c>
    </row>
    <row r="288" spans="1:17">
      <c r="A288" s="69" t="s">
        <v>3295</v>
      </c>
      <c r="B288" s="70" t="s">
        <v>2884</v>
      </c>
      <c r="C288" s="54">
        <v>9813</v>
      </c>
      <c r="D288" s="117" t="s">
        <v>3357</v>
      </c>
      <c r="E288" s="54" t="s">
        <v>2913</v>
      </c>
      <c r="F288" s="79">
        <v>45229</v>
      </c>
      <c r="G288" s="54" t="s">
        <v>2874</v>
      </c>
      <c r="H288" s="72">
        <v>0.6</v>
      </c>
      <c r="I288" s="70" t="s">
        <v>3238</v>
      </c>
      <c r="J288" s="70" t="s">
        <v>2823</v>
      </c>
      <c r="K288" s="71">
        <v>7.7199999999999991E-2</v>
      </c>
      <c r="L288" s="71">
        <v>8.1499999998852851E-2</v>
      </c>
      <c r="M288" s="72">
        <v>30229.641125999995</v>
      </c>
      <c r="N288" s="80">
        <v>101.28</v>
      </c>
      <c r="O288" s="72">
        <v>10.896440995000001</v>
      </c>
      <c r="P288" s="73">
        <f t="shared" si="4"/>
        <v>1.2223183753737617E-4</v>
      </c>
      <c r="Q288" s="73">
        <f>O288/'סכום נכסי הקרן'!$C$41</f>
        <v>1.1758074622130908E-5</v>
      </c>
    </row>
    <row r="289" spans="1:17">
      <c r="A289" s="69" t="s">
        <v>3295</v>
      </c>
      <c r="B289" s="70" t="s">
        <v>2884</v>
      </c>
      <c r="C289" s="54">
        <v>9848</v>
      </c>
      <c r="D289" s="117" t="s">
        <v>3357</v>
      </c>
      <c r="E289" s="54" t="s">
        <v>2913</v>
      </c>
      <c r="F289" s="79">
        <v>45267</v>
      </c>
      <c r="G289" s="54" t="s">
        <v>2874</v>
      </c>
      <c r="H289" s="72">
        <v>0.60000000008279586</v>
      </c>
      <c r="I289" s="70" t="s">
        <v>3238</v>
      </c>
      <c r="J289" s="70" t="s">
        <v>2823</v>
      </c>
      <c r="K289" s="71">
        <v>7.6700000000000004E-2</v>
      </c>
      <c r="L289" s="71">
        <v>8.2799999995694595E-2</v>
      </c>
      <c r="M289" s="72">
        <v>6760.8709070000004</v>
      </c>
      <c r="N289" s="80">
        <v>100.39</v>
      </c>
      <c r="O289" s="72">
        <v>2.4155780930000001</v>
      </c>
      <c r="P289" s="73">
        <f t="shared" si="4"/>
        <v>2.7096971309981467E-5</v>
      </c>
      <c r="Q289" s="73">
        <f>O289/'סכום נכסי הקרן'!$C$41</f>
        <v>2.6065893887840643E-6</v>
      </c>
    </row>
    <row r="290" spans="1:17">
      <c r="A290" s="69" t="s">
        <v>3296</v>
      </c>
      <c r="B290" s="70" t="s">
        <v>2884</v>
      </c>
      <c r="C290" s="54">
        <v>8763</v>
      </c>
      <c r="D290" s="117" t="s">
        <v>3357</v>
      </c>
      <c r="E290" s="54" t="s">
        <v>2913</v>
      </c>
      <c r="F290" s="79">
        <v>44529</v>
      </c>
      <c r="G290" s="54" t="s">
        <v>2874</v>
      </c>
      <c r="H290" s="72">
        <v>0.6</v>
      </c>
      <c r="I290" s="70" t="s">
        <v>3238</v>
      </c>
      <c r="J290" s="70" t="s">
        <v>2823</v>
      </c>
      <c r="K290" s="71">
        <v>7.7199999999999991E-2</v>
      </c>
      <c r="L290" s="71">
        <v>7.9899999999999152E-2</v>
      </c>
      <c r="M290" s="72">
        <v>1651369.0847459999</v>
      </c>
      <c r="N290" s="80">
        <v>101.35</v>
      </c>
      <c r="O290" s="72">
        <v>595.65648159500006</v>
      </c>
      <c r="P290" s="73">
        <f t="shared" si="4"/>
        <v>6.6818318311285575E-3</v>
      </c>
      <c r="Q290" s="73">
        <f>O290/'סכום נכסי הקרן'!$C$41</f>
        <v>6.4275788424530045E-4</v>
      </c>
    </row>
    <row r="291" spans="1:17">
      <c r="A291" s="69" t="s">
        <v>3296</v>
      </c>
      <c r="B291" s="70" t="s">
        <v>2884</v>
      </c>
      <c r="C291" s="54">
        <v>9327</v>
      </c>
      <c r="D291" s="117" t="s">
        <v>3357</v>
      </c>
      <c r="E291" s="54" t="s">
        <v>2913</v>
      </c>
      <c r="F291" s="79">
        <v>44880</v>
      </c>
      <c r="G291" s="54" t="s">
        <v>2874</v>
      </c>
      <c r="H291" s="72">
        <v>0.6</v>
      </c>
      <c r="I291" s="70" t="s">
        <v>3238</v>
      </c>
      <c r="J291" s="70" t="s">
        <v>140</v>
      </c>
      <c r="K291" s="71">
        <v>7.1160000000000001E-2</v>
      </c>
      <c r="L291" s="71">
        <v>6.9599999999879897E-2</v>
      </c>
      <c r="M291" s="72">
        <v>45266.750543999995</v>
      </c>
      <c r="N291" s="80">
        <v>101.43</v>
      </c>
      <c r="O291" s="72">
        <v>16.653031970000001</v>
      </c>
      <c r="P291" s="73">
        <f t="shared" si="4"/>
        <v>1.8680693073966131E-4</v>
      </c>
      <c r="Q291" s="73">
        <f>O291/'סכום נכסי הקרן'!$C$41</f>
        <v>1.7969866737023675E-5</v>
      </c>
    </row>
    <row r="292" spans="1:17">
      <c r="A292" s="69" t="s">
        <v>3296</v>
      </c>
      <c r="B292" s="70" t="s">
        <v>2884</v>
      </c>
      <c r="C292" s="54">
        <v>9474</v>
      </c>
      <c r="D292" s="117" t="s">
        <v>3357</v>
      </c>
      <c r="E292" s="54" t="s">
        <v>2913</v>
      </c>
      <c r="F292" s="79">
        <v>44977</v>
      </c>
      <c r="G292" s="54" t="s">
        <v>2874</v>
      </c>
      <c r="H292" s="72">
        <v>0.59999999993795361</v>
      </c>
      <c r="I292" s="70" t="s">
        <v>3238</v>
      </c>
      <c r="J292" s="70" t="s">
        <v>140</v>
      </c>
      <c r="K292" s="71">
        <v>7.1160000000000001E-2</v>
      </c>
      <c r="L292" s="71">
        <v>6.9599999997145875E-2</v>
      </c>
      <c r="M292" s="72">
        <v>17523.866549999999</v>
      </c>
      <c r="N292" s="80">
        <v>101.43</v>
      </c>
      <c r="O292" s="72">
        <v>6.4467960039999994</v>
      </c>
      <c r="P292" s="73">
        <f t="shared" si="4"/>
        <v>7.2317532133576589E-5</v>
      </c>
      <c r="Q292" s="73">
        <f>O292/'סכום נכסי הקרן'!$C$41</f>
        <v>6.9565749517177409E-6</v>
      </c>
    </row>
    <row r="293" spans="1:17">
      <c r="A293" s="69" t="s">
        <v>3296</v>
      </c>
      <c r="B293" s="70" t="s">
        <v>2884</v>
      </c>
      <c r="C293" s="54">
        <v>9571</v>
      </c>
      <c r="D293" s="117" t="s">
        <v>3357</v>
      </c>
      <c r="E293" s="54" t="s">
        <v>2913</v>
      </c>
      <c r="F293" s="79">
        <v>45069</v>
      </c>
      <c r="G293" s="54" t="s">
        <v>2874</v>
      </c>
      <c r="H293" s="72">
        <v>0.60000000001890752</v>
      </c>
      <c r="I293" s="70" t="s">
        <v>3238</v>
      </c>
      <c r="J293" s="70" t="s">
        <v>140</v>
      </c>
      <c r="K293" s="71">
        <v>7.1160000000000001E-2</v>
      </c>
      <c r="L293" s="71">
        <v>6.9600000000869744E-2</v>
      </c>
      <c r="M293" s="72">
        <v>28753.129124999999</v>
      </c>
      <c r="N293" s="80">
        <v>101.43</v>
      </c>
      <c r="O293" s="72">
        <v>10.577891548</v>
      </c>
      <c r="P293" s="73">
        <f t="shared" si="4"/>
        <v>1.1865847956928439E-4</v>
      </c>
      <c r="Q293" s="73">
        <f>O293/'סכום נכסי הקרן'!$C$41</f>
        <v>1.1414335949073969E-5</v>
      </c>
    </row>
    <row r="294" spans="1:17">
      <c r="A294" s="69" t="s">
        <v>3296</v>
      </c>
      <c r="B294" s="70" t="s">
        <v>2884</v>
      </c>
      <c r="C294" s="54">
        <v>9849</v>
      </c>
      <c r="D294" s="117" t="s">
        <v>3357</v>
      </c>
      <c r="E294" s="54" t="s">
        <v>2913</v>
      </c>
      <c r="F294" s="79">
        <v>45267</v>
      </c>
      <c r="G294" s="54" t="s">
        <v>2874</v>
      </c>
      <c r="H294" s="72">
        <v>0.6</v>
      </c>
      <c r="I294" s="70" t="s">
        <v>3238</v>
      </c>
      <c r="J294" s="70" t="s">
        <v>140</v>
      </c>
      <c r="K294" s="71">
        <v>7.0110000000000006E-2</v>
      </c>
      <c r="L294" s="71">
        <v>7.0300000000586615E-2</v>
      </c>
      <c r="M294" s="72">
        <v>25683.538313000001</v>
      </c>
      <c r="N294" s="80">
        <v>100.65</v>
      </c>
      <c r="O294" s="72">
        <v>9.3759691150000002</v>
      </c>
      <c r="P294" s="73">
        <f t="shared" si="4"/>
        <v>1.0517580319537503E-4</v>
      </c>
      <c r="Q294" s="73">
        <f>O294/'סכום נכסי הקרן'!$C$41</f>
        <v>1.0117371769328309E-5</v>
      </c>
    </row>
    <row r="295" spans="1:17">
      <c r="A295" s="69" t="s">
        <v>3297</v>
      </c>
      <c r="B295" s="70" t="s">
        <v>2884</v>
      </c>
      <c r="C295" s="54">
        <v>9382</v>
      </c>
      <c r="D295" s="117" t="s">
        <v>3357</v>
      </c>
      <c r="E295" s="54" t="s">
        <v>2913</v>
      </c>
      <c r="F295" s="79">
        <v>44341</v>
      </c>
      <c r="G295" s="54" t="s">
        <v>2874</v>
      </c>
      <c r="H295" s="72">
        <v>0.23000000000030821</v>
      </c>
      <c r="I295" s="70" t="s">
        <v>3238</v>
      </c>
      <c r="J295" s="70" t="s">
        <v>134</v>
      </c>
      <c r="K295" s="71">
        <v>7.9724000000000003E-2</v>
      </c>
      <c r="L295" s="71">
        <v>8.8600000000041826E-2</v>
      </c>
      <c r="M295" s="72">
        <v>169722.07680000001</v>
      </c>
      <c r="N295" s="80">
        <v>100.14</v>
      </c>
      <c r="O295" s="72">
        <v>616.44376664699996</v>
      </c>
      <c r="P295" s="73">
        <f t="shared" si="4"/>
        <v>6.9150151292793113E-3</v>
      </c>
      <c r="Q295" s="73">
        <f>O295/'סכום נכסי הקרן'!$C$41</f>
        <v>6.6518891919928921E-4</v>
      </c>
    </row>
    <row r="296" spans="1:17">
      <c r="A296" s="69" t="s">
        <v>3297</v>
      </c>
      <c r="B296" s="70" t="s">
        <v>2884</v>
      </c>
      <c r="C296" s="54">
        <v>9410</v>
      </c>
      <c r="D296" s="117" t="s">
        <v>3357</v>
      </c>
      <c r="E296" s="54" t="s">
        <v>2913</v>
      </c>
      <c r="F296" s="79">
        <v>44946</v>
      </c>
      <c r="G296" s="54" t="s">
        <v>2874</v>
      </c>
      <c r="H296" s="72">
        <v>0.23000000011632676</v>
      </c>
      <c r="I296" s="70" t="s">
        <v>3238</v>
      </c>
      <c r="J296" s="70" t="s">
        <v>134</v>
      </c>
      <c r="K296" s="71">
        <v>7.9724000000000003E-2</v>
      </c>
      <c r="L296" s="71">
        <v>8.8600000025591874E-2</v>
      </c>
      <c r="M296" s="72">
        <v>473.36402699999996</v>
      </c>
      <c r="N296" s="80">
        <v>100.14</v>
      </c>
      <c r="O296" s="72">
        <v>1.7192950599999999</v>
      </c>
      <c r="P296" s="73">
        <f t="shared" si="4"/>
        <v>1.9286351805067833E-5</v>
      </c>
      <c r="Q296" s="73">
        <f>O296/'סכום נכסי הקרן'!$C$41</f>
        <v>1.855247931156354E-6</v>
      </c>
    </row>
    <row r="297" spans="1:17">
      <c r="A297" s="69" t="s">
        <v>3297</v>
      </c>
      <c r="B297" s="70" t="s">
        <v>2884</v>
      </c>
      <c r="C297" s="54">
        <v>9460</v>
      </c>
      <c r="D297" s="117" t="s">
        <v>3357</v>
      </c>
      <c r="E297" s="54" t="s">
        <v>2913</v>
      </c>
      <c r="F297" s="79">
        <v>44978</v>
      </c>
      <c r="G297" s="54" t="s">
        <v>2874</v>
      </c>
      <c r="H297" s="72">
        <v>0.22999999974871888</v>
      </c>
      <c r="I297" s="70" t="s">
        <v>3238</v>
      </c>
      <c r="J297" s="70" t="s">
        <v>134</v>
      </c>
      <c r="K297" s="71">
        <v>7.9724000000000003E-2</v>
      </c>
      <c r="L297" s="71">
        <v>8.8599999981345559E-2</v>
      </c>
      <c r="M297" s="72">
        <v>646.45312100000001</v>
      </c>
      <c r="N297" s="80">
        <v>100.14</v>
      </c>
      <c r="O297" s="72">
        <v>2.3479680329999999</v>
      </c>
      <c r="P297" s="73">
        <f t="shared" si="4"/>
        <v>2.6338549190905671E-5</v>
      </c>
      <c r="Q297" s="73">
        <f>O297/'סכום נכסי הקרן'!$C$41</f>
        <v>2.5336330784574606E-6</v>
      </c>
    </row>
    <row r="298" spans="1:17">
      <c r="A298" s="69" t="s">
        <v>3297</v>
      </c>
      <c r="B298" s="70" t="s">
        <v>2884</v>
      </c>
      <c r="C298" s="54">
        <v>9511</v>
      </c>
      <c r="D298" s="117" t="s">
        <v>3357</v>
      </c>
      <c r="E298" s="54" t="s">
        <v>2913</v>
      </c>
      <c r="F298" s="79">
        <v>45005</v>
      </c>
      <c r="G298" s="54" t="s">
        <v>2874</v>
      </c>
      <c r="H298" s="72">
        <v>0.23000000004921214</v>
      </c>
      <c r="I298" s="70" t="s">
        <v>3238</v>
      </c>
      <c r="J298" s="70" t="s">
        <v>134</v>
      </c>
      <c r="K298" s="71">
        <v>7.9660000000000009E-2</v>
      </c>
      <c r="L298" s="71">
        <v>8.8599999966535739E-2</v>
      </c>
      <c r="M298" s="72">
        <v>335.67874300000005</v>
      </c>
      <c r="N298" s="80">
        <v>100.14</v>
      </c>
      <c r="O298" s="72">
        <v>1.219211278</v>
      </c>
      <c r="P298" s="73">
        <f t="shared" si="4"/>
        <v>1.3676615596286514E-5</v>
      </c>
      <c r="Q298" s="73">
        <f>O298/'סכום נכסי הקרן'!$C$41</f>
        <v>1.315620136285388E-6</v>
      </c>
    </row>
    <row r="299" spans="1:17">
      <c r="A299" s="69" t="s">
        <v>3297</v>
      </c>
      <c r="B299" s="70" t="s">
        <v>2884</v>
      </c>
      <c r="C299" s="54">
        <v>9540</v>
      </c>
      <c r="D299" s="117" t="s">
        <v>3357</v>
      </c>
      <c r="E299" s="54" t="s">
        <v>2913</v>
      </c>
      <c r="F299" s="79">
        <v>45036</v>
      </c>
      <c r="G299" s="54" t="s">
        <v>2874</v>
      </c>
      <c r="H299" s="72">
        <v>0.23000000006060811</v>
      </c>
      <c r="I299" s="70" t="s">
        <v>3238</v>
      </c>
      <c r="J299" s="70" t="s">
        <v>134</v>
      </c>
      <c r="K299" s="71">
        <v>7.9724000000000003E-2</v>
      </c>
      <c r="L299" s="71">
        <v>8.8600000002558993E-2</v>
      </c>
      <c r="M299" s="72">
        <v>1226.5282830000001</v>
      </c>
      <c r="N299" s="80">
        <v>100.14</v>
      </c>
      <c r="O299" s="72">
        <v>4.4548460510000005</v>
      </c>
      <c r="P299" s="73">
        <f t="shared" si="4"/>
        <v>4.9972648776762709E-5</v>
      </c>
      <c r="Q299" s="73">
        <f>O299/'סכום נכסי הקרן'!$C$41</f>
        <v>4.8071120030658413E-6</v>
      </c>
    </row>
    <row r="300" spans="1:17">
      <c r="A300" s="69" t="s">
        <v>3297</v>
      </c>
      <c r="B300" s="70" t="s">
        <v>2884</v>
      </c>
      <c r="C300" s="54">
        <v>9562</v>
      </c>
      <c r="D300" s="117" t="s">
        <v>3357</v>
      </c>
      <c r="E300" s="54" t="s">
        <v>2913</v>
      </c>
      <c r="F300" s="79">
        <v>45068</v>
      </c>
      <c r="G300" s="54" t="s">
        <v>2874</v>
      </c>
      <c r="H300" s="72">
        <v>0.23000000006645938</v>
      </c>
      <c r="I300" s="70" t="s">
        <v>3238</v>
      </c>
      <c r="J300" s="70" t="s">
        <v>134</v>
      </c>
      <c r="K300" s="71">
        <v>7.9724000000000003E-2</v>
      </c>
      <c r="L300" s="71">
        <v>8.8600000008805871E-2</v>
      </c>
      <c r="M300" s="72">
        <v>662.83964000000003</v>
      </c>
      <c r="N300" s="80">
        <v>100.14</v>
      </c>
      <c r="O300" s="72">
        <v>2.4074850080000001</v>
      </c>
      <c r="P300" s="73">
        <f t="shared" si="4"/>
        <v>2.7006186378337262E-5</v>
      </c>
      <c r="Q300" s="73">
        <f>O300/'סכום נכסי הקרן'!$C$41</f>
        <v>2.5978563449033227E-6</v>
      </c>
    </row>
    <row r="301" spans="1:17">
      <c r="A301" s="69" t="s">
        <v>3297</v>
      </c>
      <c r="B301" s="70" t="s">
        <v>2884</v>
      </c>
      <c r="C301" s="54">
        <v>9603</v>
      </c>
      <c r="D301" s="117" t="s">
        <v>3357</v>
      </c>
      <c r="E301" s="54" t="s">
        <v>2913</v>
      </c>
      <c r="F301" s="79">
        <v>45097</v>
      </c>
      <c r="G301" s="54" t="s">
        <v>2874</v>
      </c>
      <c r="H301" s="72">
        <v>0.22999999992553369</v>
      </c>
      <c r="I301" s="70" t="s">
        <v>3238</v>
      </c>
      <c r="J301" s="70" t="s">
        <v>134</v>
      </c>
      <c r="K301" s="71">
        <v>7.9724000000000003E-2</v>
      </c>
      <c r="L301" s="71">
        <v>8.8599999976170768E-2</v>
      </c>
      <c r="M301" s="72">
        <v>517.6223</v>
      </c>
      <c r="N301" s="80">
        <v>100.14</v>
      </c>
      <c r="O301" s="72">
        <v>1.880044418</v>
      </c>
      <c r="P301" s="73">
        <f t="shared" si="4"/>
        <v>2.108957263839402E-5</v>
      </c>
      <c r="Q301" s="73">
        <f>O301/'סכום נכסי הקרן'!$C$41</f>
        <v>2.0287085085770862E-6</v>
      </c>
    </row>
    <row r="302" spans="1:17">
      <c r="A302" s="69" t="s">
        <v>3297</v>
      </c>
      <c r="B302" s="70" t="s">
        <v>2884</v>
      </c>
      <c r="C302" s="54">
        <v>9659</v>
      </c>
      <c r="D302" s="117" t="s">
        <v>3357</v>
      </c>
      <c r="E302" s="54" t="s">
        <v>2913</v>
      </c>
      <c r="F302" s="79">
        <v>45159</v>
      </c>
      <c r="G302" s="54" t="s">
        <v>2874</v>
      </c>
      <c r="H302" s="72">
        <v>0.23000000008669597</v>
      </c>
      <c r="I302" s="70" t="s">
        <v>3238</v>
      </c>
      <c r="J302" s="70" t="s">
        <v>134</v>
      </c>
      <c r="K302" s="71">
        <v>7.9724000000000003E-2</v>
      </c>
      <c r="L302" s="71">
        <v>8.8599999995231715E-2</v>
      </c>
      <c r="M302" s="72">
        <v>1270.2990319999999</v>
      </c>
      <c r="N302" s="80">
        <v>100.14</v>
      </c>
      <c r="O302" s="72">
        <v>4.6138247199999993</v>
      </c>
      <c r="P302" s="73">
        <f t="shared" si="4"/>
        <v>5.1756006741994926E-5</v>
      </c>
      <c r="Q302" s="73">
        <f>O302/'סכום נכסי הקרן'!$C$41</f>
        <v>4.9786618746511395E-6</v>
      </c>
    </row>
    <row r="303" spans="1:17">
      <c r="A303" s="69" t="s">
        <v>3297</v>
      </c>
      <c r="B303" s="70" t="s">
        <v>2884</v>
      </c>
      <c r="C303" s="54">
        <v>9749</v>
      </c>
      <c r="D303" s="117" t="s">
        <v>3357</v>
      </c>
      <c r="E303" s="54" t="s">
        <v>2913</v>
      </c>
      <c r="F303" s="79">
        <v>45189</v>
      </c>
      <c r="G303" s="54" t="s">
        <v>2874</v>
      </c>
      <c r="H303" s="72">
        <v>0.22999999981098654</v>
      </c>
      <c r="I303" s="70" t="s">
        <v>3238</v>
      </c>
      <c r="J303" s="70" t="s">
        <v>134</v>
      </c>
      <c r="K303" s="71">
        <v>7.9724000000000003E-2</v>
      </c>
      <c r="L303" s="71">
        <v>8.8599999999656343E-2</v>
      </c>
      <c r="M303" s="72">
        <v>640.92138399999999</v>
      </c>
      <c r="N303" s="80">
        <v>100.14</v>
      </c>
      <c r="O303" s="72">
        <v>2.3278763279999999</v>
      </c>
      <c r="P303" s="73">
        <f t="shared" si="4"/>
        <v>2.6113168626505258E-5</v>
      </c>
      <c r="Q303" s="73">
        <f>O303/'סכום נכסי הקרן'!$C$41</f>
        <v>2.5119526263920345E-6</v>
      </c>
    </row>
    <row r="304" spans="1:17">
      <c r="A304" s="69" t="s">
        <v>3297</v>
      </c>
      <c r="B304" s="70" t="s">
        <v>2884</v>
      </c>
      <c r="C304" s="54">
        <v>9805</v>
      </c>
      <c r="D304" s="117" t="s">
        <v>3357</v>
      </c>
      <c r="E304" s="54" t="s">
        <v>2913</v>
      </c>
      <c r="F304" s="79">
        <v>45219</v>
      </c>
      <c r="G304" s="54" t="s">
        <v>2874</v>
      </c>
      <c r="H304" s="72">
        <v>0.2299999999577759</v>
      </c>
      <c r="I304" s="70" t="s">
        <v>3238</v>
      </c>
      <c r="J304" s="70" t="s">
        <v>134</v>
      </c>
      <c r="K304" s="71">
        <v>7.9724000000000003E-2</v>
      </c>
      <c r="L304" s="71">
        <v>8.8599999994933121E-2</v>
      </c>
      <c r="M304" s="72">
        <v>652.05518099999995</v>
      </c>
      <c r="N304" s="80">
        <v>100.14</v>
      </c>
      <c r="O304" s="72">
        <v>2.3683151699999998</v>
      </c>
      <c r="P304" s="73">
        <f t="shared" si="4"/>
        <v>2.6566795087458128E-5</v>
      </c>
      <c r="Q304" s="73">
        <f>O304/'סכום נכסי הקרן'!$C$41</f>
        <v>2.5555891607509817E-6</v>
      </c>
    </row>
    <row r="305" spans="1:17">
      <c r="A305" s="69" t="s">
        <v>3297</v>
      </c>
      <c r="B305" s="70" t="s">
        <v>2884</v>
      </c>
      <c r="C305" s="54">
        <v>9824</v>
      </c>
      <c r="D305" s="117" t="s">
        <v>3357</v>
      </c>
      <c r="E305" s="54" t="s">
        <v>2913</v>
      </c>
      <c r="F305" s="79">
        <v>45250</v>
      </c>
      <c r="G305" s="54" t="s">
        <v>2874</v>
      </c>
      <c r="H305" s="72">
        <v>0.22999999990350034</v>
      </c>
      <c r="I305" s="70" t="s">
        <v>3238</v>
      </c>
      <c r="J305" s="70" t="s">
        <v>134</v>
      </c>
      <c r="K305" s="71">
        <v>7.9724000000000003E-2</v>
      </c>
      <c r="L305" s="71">
        <v>8.8599999988987682E-2</v>
      </c>
      <c r="M305" s="72">
        <v>485.02926999999994</v>
      </c>
      <c r="N305" s="80">
        <v>100.14</v>
      </c>
      <c r="O305" s="72">
        <v>1.761664079</v>
      </c>
      <c r="P305" s="73">
        <f t="shared" si="4"/>
        <v>1.9761630205547621E-5</v>
      </c>
      <c r="Q305" s="73">
        <f>O305/'סכום נכסי הקרן'!$C$41</f>
        <v>1.9009672708285534E-6</v>
      </c>
    </row>
    <row r="306" spans="1:17">
      <c r="A306" s="69" t="s">
        <v>3298</v>
      </c>
      <c r="B306" s="70" t="s">
        <v>2875</v>
      </c>
      <c r="C306" s="54">
        <v>6211</v>
      </c>
      <c r="D306" s="117" t="s">
        <v>3357</v>
      </c>
      <c r="E306" s="54" t="s">
        <v>453</v>
      </c>
      <c r="F306" s="79">
        <v>43186</v>
      </c>
      <c r="G306" s="54" t="s">
        <v>312</v>
      </c>
      <c r="H306" s="72">
        <v>3.3300000000007706</v>
      </c>
      <c r="I306" s="70" t="s">
        <v>653</v>
      </c>
      <c r="J306" s="70" t="s">
        <v>134</v>
      </c>
      <c r="K306" s="71">
        <v>4.8000000000000001E-2</v>
      </c>
      <c r="L306" s="71">
        <v>6.0100000000009812E-2</v>
      </c>
      <c r="M306" s="72">
        <v>428193.99086899997</v>
      </c>
      <c r="N306" s="80">
        <v>97.74</v>
      </c>
      <c r="O306" s="72">
        <v>1517.960519451</v>
      </c>
      <c r="P306" s="73">
        <f t="shared" si="4"/>
        <v>1.7027862922106864E-2</v>
      </c>
      <c r="Q306" s="73">
        <f>O306/'סכום נכסי הקרן'!$C$41</f>
        <v>1.6379929069815929E-3</v>
      </c>
    </row>
    <row r="307" spans="1:17">
      <c r="A307" s="69" t="s">
        <v>3298</v>
      </c>
      <c r="B307" s="70" t="s">
        <v>2875</v>
      </c>
      <c r="C307" s="54">
        <v>6831</v>
      </c>
      <c r="D307" s="117" t="s">
        <v>3357</v>
      </c>
      <c r="E307" s="54" t="s">
        <v>453</v>
      </c>
      <c r="F307" s="79">
        <v>43552</v>
      </c>
      <c r="G307" s="54" t="s">
        <v>312</v>
      </c>
      <c r="H307" s="72">
        <v>3.329999999998813</v>
      </c>
      <c r="I307" s="70" t="s">
        <v>653</v>
      </c>
      <c r="J307" s="70" t="s">
        <v>134</v>
      </c>
      <c r="K307" s="71">
        <v>4.5999999999999999E-2</v>
      </c>
      <c r="L307" s="71">
        <v>6.4399999999975185E-2</v>
      </c>
      <c r="M307" s="72">
        <v>213551.99544599999</v>
      </c>
      <c r="N307" s="80">
        <v>95.72</v>
      </c>
      <c r="O307" s="72">
        <v>741.40218343599997</v>
      </c>
      <c r="P307" s="73">
        <f t="shared" si="4"/>
        <v>8.3167477598592825E-3</v>
      </c>
      <c r="Q307" s="73">
        <f>O307/'סכום נכסי הקרן'!$C$41</f>
        <v>8.0002839476223629E-4</v>
      </c>
    </row>
    <row r="308" spans="1:17">
      <c r="A308" s="69" t="s">
        <v>3298</v>
      </c>
      <c r="B308" s="70" t="s">
        <v>2875</v>
      </c>
      <c r="C308" s="54">
        <v>7598</v>
      </c>
      <c r="D308" s="117" t="s">
        <v>3357</v>
      </c>
      <c r="E308" s="54" t="s">
        <v>453</v>
      </c>
      <c r="F308" s="79">
        <v>43942</v>
      </c>
      <c r="G308" s="54" t="s">
        <v>312</v>
      </c>
      <c r="H308" s="72">
        <v>3.2599999999996534</v>
      </c>
      <c r="I308" s="70" t="s">
        <v>653</v>
      </c>
      <c r="J308" s="70" t="s">
        <v>134</v>
      </c>
      <c r="K308" s="71">
        <v>5.4400000000000004E-2</v>
      </c>
      <c r="L308" s="71">
        <v>7.5999999999991991E-2</v>
      </c>
      <c r="M308" s="72">
        <v>217005.46457099999</v>
      </c>
      <c r="N308" s="80">
        <v>95.24</v>
      </c>
      <c r="O308" s="72">
        <v>749.61389820099998</v>
      </c>
      <c r="P308" s="73">
        <f t="shared" si="4"/>
        <v>8.4088634318956225E-3</v>
      </c>
      <c r="Q308" s="73">
        <f>O308/'סכום נכסי הקרן'!$C$41</f>
        <v>8.0888944903003161E-4</v>
      </c>
    </row>
    <row r="309" spans="1:17">
      <c r="A309" s="69" t="s">
        <v>3299</v>
      </c>
      <c r="B309" s="70" t="s">
        <v>2884</v>
      </c>
      <c r="C309" s="54">
        <v>9459</v>
      </c>
      <c r="D309" s="117" t="s">
        <v>3357</v>
      </c>
      <c r="E309" s="54" t="s">
        <v>297</v>
      </c>
      <c r="F309" s="79">
        <v>44195</v>
      </c>
      <c r="G309" s="54" t="s">
        <v>2874</v>
      </c>
      <c r="H309" s="72">
        <v>2.61</v>
      </c>
      <c r="I309" s="70" t="s">
        <v>3238</v>
      </c>
      <c r="J309" s="70" t="s">
        <v>137</v>
      </c>
      <c r="K309" s="71">
        <v>7.3550000000000004E-2</v>
      </c>
      <c r="L309" s="71">
        <v>7.4099999999999999E-2</v>
      </c>
      <c r="M309" s="72">
        <v>31676.75</v>
      </c>
      <c r="N309" s="80">
        <v>100.53</v>
      </c>
      <c r="O309" s="72">
        <v>147.15090000000001</v>
      </c>
      <c r="P309" s="73">
        <f t="shared" si="4"/>
        <v>1.6506788694154431E-3</v>
      </c>
      <c r="Q309" s="73">
        <f>O309/'סכום נכסי הקרן'!$C$41</f>
        <v>1.5878682440511146E-4</v>
      </c>
    </row>
    <row r="310" spans="1:17">
      <c r="A310" s="69" t="s">
        <v>3299</v>
      </c>
      <c r="B310" s="70" t="s">
        <v>2884</v>
      </c>
      <c r="C310" s="54">
        <v>9448</v>
      </c>
      <c r="D310" s="117" t="s">
        <v>3357</v>
      </c>
      <c r="E310" s="54" t="s">
        <v>297</v>
      </c>
      <c r="F310" s="79">
        <v>43788</v>
      </c>
      <c r="G310" s="54" t="s">
        <v>2874</v>
      </c>
      <c r="H310" s="72">
        <v>2.67</v>
      </c>
      <c r="I310" s="70" t="s">
        <v>3238</v>
      </c>
      <c r="J310" s="70" t="s">
        <v>136</v>
      </c>
      <c r="K310" s="71">
        <v>6.0560000000000003E-2</v>
      </c>
      <c r="L310" s="71">
        <v>6.0499999999999998E-2</v>
      </c>
      <c r="M310" s="72">
        <v>123811.34</v>
      </c>
      <c r="N310" s="80">
        <v>100.52</v>
      </c>
      <c r="O310" s="72">
        <v>499.26427000000001</v>
      </c>
      <c r="P310" s="73">
        <f t="shared" si="4"/>
        <v>5.6005432569092442E-3</v>
      </c>
      <c r="Q310" s="73">
        <f>O310/'סכום נכסי הקרן'!$C$41</f>
        <v>5.3874348014341846E-4</v>
      </c>
    </row>
    <row r="311" spans="1:17">
      <c r="A311" s="69" t="s">
        <v>3299</v>
      </c>
      <c r="B311" s="70" t="s">
        <v>2884</v>
      </c>
      <c r="C311" s="54">
        <v>9617</v>
      </c>
      <c r="D311" s="117" t="s">
        <v>3357</v>
      </c>
      <c r="E311" s="54" t="s">
        <v>297</v>
      </c>
      <c r="F311" s="79">
        <v>45099</v>
      </c>
      <c r="G311" s="54" t="s">
        <v>2874</v>
      </c>
      <c r="H311" s="72">
        <v>2.67</v>
      </c>
      <c r="I311" s="70" t="s">
        <v>3238</v>
      </c>
      <c r="J311" s="70" t="s">
        <v>136</v>
      </c>
      <c r="K311" s="71">
        <v>6.0560000000000003E-2</v>
      </c>
      <c r="L311" s="71">
        <v>5.9399999999999994E-2</v>
      </c>
      <c r="M311" s="72">
        <v>2171.8000000000002</v>
      </c>
      <c r="N311" s="80">
        <v>100.8</v>
      </c>
      <c r="O311" s="72">
        <v>8.7821100000000012</v>
      </c>
      <c r="P311" s="73">
        <f t="shared" si="4"/>
        <v>9.8514133490736774E-5</v>
      </c>
      <c r="Q311" s="73">
        <f>O311/'סכום נכסי הקרן'!$C$41</f>
        <v>9.4765533780382818E-6</v>
      </c>
    </row>
    <row r="312" spans="1:17">
      <c r="A312" s="69" t="s">
        <v>3299</v>
      </c>
      <c r="B312" s="70" t="s">
        <v>2884</v>
      </c>
      <c r="C312" s="54">
        <v>9802</v>
      </c>
      <c r="D312" s="117" t="s">
        <v>3357</v>
      </c>
      <c r="E312" s="54" t="s">
        <v>297</v>
      </c>
      <c r="F312" s="79">
        <v>45210</v>
      </c>
      <c r="G312" s="54" t="s">
        <v>2874</v>
      </c>
      <c r="H312" s="72">
        <v>2.67</v>
      </c>
      <c r="I312" s="70" t="s">
        <v>3238</v>
      </c>
      <c r="J312" s="70" t="s">
        <v>136</v>
      </c>
      <c r="K312" s="71">
        <v>6.0560000000000003E-2</v>
      </c>
      <c r="L312" s="71">
        <v>5.9400000000000001E-2</v>
      </c>
      <c r="M312" s="72">
        <v>1978.34</v>
      </c>
      <c r="N312" s="80">
        <v>100.8</v>
      </c>
      <c r="O312" s="72">
        <v>7.9998100000000001</v>
      </c>
      <c r="P312" s="73">
        <f t="shared" si="4"/>
        <v>8.9738610680181743E-5</v>
      </c>
      <c r="Q312" s="73">
        <f>O312/'סכום נכסי הקרן'!$C$41</f>
        <v>8.632393181042418E-6</v>
      </c>
    </row>
    <row r="313" spans="1:17">
      <c r="A313" s="69" t="s">
        <v>3299</v>
      </c>
      <c r="B313" s="70" t="s">
        <v>2884</v>
      </c>
      <c r="C313" s="54">
        <v>9887</v>
      </c>
      <c r="D313" s="117" t="s">
        <v>3357</v>
      </c>
      <c r="E313" s="54" t="s">
        <v>297</v>
      </c>
      <c r="F313" s="79">
        <v>45282</v>
      </c>
      <c r="G313" s="54" t="s">
        <v>2874</v>
      </c>
      <c r="H313" s="72">
        <v>2.6700000000000004</v>
      </c>
      <c r="I313" s="70" t="s">
        <v>3238</v>
      </c>
      <c r="J313" s="70" t="s">
        <v>136</v>
      </c>
      <c r="K313" s="71">
        <v>6.0479999999999999E-2</v>
      </c>
      <c r="L313" s="71">
        <v>5.9500000000000011E-2</v>
      </c>
      <c r="M313" s="72">
        <v>1537.18</v>
      </c>
      <c r="N313" s="80">
        <v>100.9</v>
      </c>
      <c r="O313" s="72">
        <v>6.2220300000000002</v>
      </c>
      <c r="P313" s="73">
        <f t="shared" si="4"/>
        <v>6.9796198636019004E-5</v>
      </c>
      <c r="Q313" s="73">
        <f>O313/'סכום נכסי הקרן'!$C$41</f>
        <v>6.7140356263762951E-6</v>
      </c>
    </row>
    <row r="314" spans="1:17">
      <c r="A314" s="69" t="s">
        <v>3300</v>
      </c>
      <c r="B314" s="70" t="s">
        <v>2884</v>
      </c>
      <c r="C314" s="54">
        <v>9047</v>
      </c>
      <c r="D314" s="117" t="s">
        <v>3357</v>
      </c>
      <c r="E314" s="54" t="s">
        <v>297</v>
      </c>
      <c r="F314" s="79">
        <v>44677</v>
      </c>
      <c r="G314" s="54" t="s">
        <v>2874</v>
      </c>
      <c r="H314" s="72">
        <v>2.6300000000054129</v>
      </c>
      <c r="I314" s="70" t="s">
        <v>3238</v>
      </c>
      <c r="J314" s="70" t="s">
        <v>2823</v>
      </c>
      <c r="K314" s="71">
        <v>0.1148</v>
      </c>
      <c r="L314" s="71">
        <v>0.12210000000033425</v>
      </c>
      <c r="M314" s="72">
        <v>503531.87933500001</v>
      </c>
      <c r="N314" s="80">
        <v>100</v>
      </c>
      <c r="O314" s="72">
        <v>179.206989881</v>
      </c>
      <c r="P314" s="73">
        <f t="shared" si="4"/>
        <v>2.0102710309492758E-3</v>
      </c>
      <c r="Q314" s="73">
        <f>O314/'סכום נכסי הקרן'!$C$41</f>
        <v>1.9337774240186728E-4</v>
      </c>
    </row>
    <row r="315" spans="1:17">
      <c r="A315" s="69" t="s">
        <v>3300</v>
      </c>
      <c r="B315" s="70" t="s">
        <v>2884</v>
      </c>
      <c r="C315" s="54">
        <v>9048</v>
      </c>
      <c r="D315" s="117" t="s">
        <v>3357</v>
      </c>
      <c r="E315" s="54" t="s">
        <v>297</v>
      </c>
      <c r="F315" s="79">
        <v>44677</v>
      </c>
      <c r="G315" s="54" t="s">
        <v>2874</v>
      </c>
      <c r="H315" s="72">
        <v>2.7799999999996872</v>
      </c>
      <c r="I315" s="70" t="s">
        <v>3238</v>
      </c>
      <c r="J315" s="70" t="s">
        <v>2823</v>
      </c>
      <c r="K315" s="71">
        <v>7.5600000000000001E-2</v>
      </c>
      <c r="L315" s="71">
        <v>7.9299999999994264E-2</v>
      </c>
      <c r="M315" s="72">
        <v>1616504.5871880001</v>
      </c>
      <c r="N315" s="80">
        <v>100</v>
      </c>
      <c r="O315" s="72">
        <v>575.313982581</v>
      </c>
      <c r="P315" s="73">
        <f t="shared" si="4"/>
        <v>6.4536379616142404E-3</v>
      </c>
      <c r="Q315" s="73">
        <f>O315/'סכום נכסי הקרן'!$C$41</f>
        <v>6.2080680668548133E-4</v>
      </c>
    </row>
    <row r="316" spans="1:17">
      <c r="A316" s="69" t="s">
        <v>3300</v>
      </c>
      <c r="B316" s="70" t="s">
        <v>2884</v>
      </c>
      <c r="C316" s="54">
        <v>9074</v>
      </c>
      <c r="D316" s="117" t="s">
        <v>3357</v>
      </c>
      <c r="E316" s="54" t="s">
        <v>297</v>
      </c>
      <c r="F316" s="79">
        <v>44684</v>
      </c>
      <c r="G316" s="54" t="s">
        <v>2874</v>
      </c>
      <c r="H316" s="72">
        <v>2.7199999999716971</v>
      </c>
      <c r="I316" s="70" t="s">
        <v>3238</v>
      </c>
      <c r="J316" s="70" t="s">
        <v>2823</v>
      </c>
      <c r="K316" s="71">
        <v>7.9399999999999998E-2</v>
      </c>
      <c r="L316" s="71">
        <v>8.1499999999309292E-2</v>
      </c>
      <c r="M316" s="72">
        <v>81774.010716000004</v>
      </c>
      <c r="N316" s="80">
        <v>101.98</v>
      </c>
      <c r="O316" s="72">
        <v>29.679618047000005</v>
      </c>
      <c r="P316" s="73">
        <f t="shared" si="4"/>
        <v>3.3293386831140107E-4</v>
      </c>
      <c r="Q316" s="73">
        <f>O316/'סכום נכסי הקרן'!$C$41</f>
        <v>3.2026527185628947E-5</v>
      </c>
    </row>
    <row r="317" spans="1:17">
      <c r="A317" s="69" t="s">
        <v>3300</v>
      </c>
      <c r="B317" s="70" t="s">
        <v>2884</v>
      </c>
      <c r="C317" s="54">
        <v>9220</v>
      </c>
      <c r="D317" s="117" t="s">
        <v>3357</v>
      </c>
      <c r="E317" s="54" t="s">
        <v>297</v>
      </c>
      <c r="F317" s="79">
        <v>44811</v>
      </c>
      <c r="G317" s="54" t="s">
        <v>2874</v>
      </c>
      <c r="H317" s="72">
        <v>2.75</v>
      </c>
      <c r="I317" s="70" t="s">
        <v>3238</v>
      </c>
      <c r="J317" s="70" t="s">
        <v>2823</v>
      </c>
      <c r="K317" s="71">
        <v>7.8700000000000006E-2</v>
      </c>
      <c r="L317" s="71">
        <v>8.3299999999732033E-2</v>
      </c>
      <c r="M317" s="72">
        <v>121009.420449</v>
      </c>
      <c r="N317" s="80">
        <v>100.52</v>
      </c>
      <c r="O317" s="72">
        <v>43.291201452000003</v>
      </c>
      <c r="P317" s="73">
        <f t="shared" si="4"/>
        <v>4.8562306767015048E-4</v>
      </c>
      <c r="Q317" s="73">
        <f>O317/'סכום נכסי הקרן'!$C$41</f>
        <v>4.6714443494705302E-5</v>
      </c>
    </row>
    <row r="318" spans="1:17">
      <c r="A318" s="69" t="s">
        <v>3300</v>
      </c>
      <c r="B318" s="70" t="s">
        <v>2884</v>
      </c>
      <c r="C318" s="54">
        <v>9599</v>
      </c>
      <c r="D318" s="117" t="s">
        <v>3357</v>
      </c>
      <c r="E318" s="54" t="s">
        <v>297</v>
      </c>
      <c r="F318" s="79">
        <v>45089</v>
      </c>
      <c r="G318" s="54" t="s">
        <v>2874</v>
      </c>
      <c r="H318" s="72">
        <v>2.750000000018201</v>
      </c>
      <c r="I318" s="70" t="s">
        <v>3238</v>
      </c>
      <c r="J318" s="70" t="s">
        <v>2823</v>
      </c>
      <c r="K318" s="71">
        <v>7.8700000000000006E-2</v>
      </c>
      <c r="L318" s="71">
        <v>8.3300000000779029E-2</v>
      </c>
      <c r="M318" s="72">
        <v>115307.31339700001</v>
      </c>
      <c r="N318" s="80">
        <v>100.41</v>
      </c>
      <c r="O318" s="72">
        <v>41.206129062999999</v>
      </c>
      <c r="P318" s="73">
        <f t="shared" si="4"/>
        <v>4.6223357475013517E-4</v>
      </c>
      <c r="Q318" s="73">
        <f>O318/'סכום נכסי הקרן'!$C$41</f>
        <v>4.4464494474318133E-5</v>
      </c>
    </row>
    <row r="319" spans="1:17">
      <c r="A319" s="69" t="s">
        <v>3300</v>
      </c>
      <c r="B319" s="70" t="s">
        <v>2884</v>
      </c>
      <c r="C319" s="54">
        <v>9748</v>
      </c>
      <c r="D319" s="117" t="s">
        <v>3357</v>
      </c>
      <c r="E319" s="54" t="s">
        <v>297</v>
      </c>
      <c r="F319" s="79">
        <v>45180</v>
      </c>
      <c r="G319" s="54" t="s">
        <v>2874</v>
      </c>
      <c r="H319" s="72">
        <v>2.7500000000167559</v>
      </c>
      <c r="I319" s="70" t="s">
        <v>3238</v>
      </c>
      <c r="J319" s="70" t="s">
        <v>2823</v>
      </c>
      <c r="K319" s="71">
        <v>7.8700000000000006E-2</v>
      </c>
      <c r="L319" s="71">
        <v>8.3300000000341809E-2</v>
      </c>
      <c r="M319" s="72">
        <v>166970.77958199999</v>
      </c>
      <c r="N319" s="80">
        <v>100.43</v>
      </c>
      <c r="O319" s="72">
        <v>59.680429512000003</v>
      </c>
      <c r="P319" s="73">
        <f t="shared" si="4"/>
        <v>6.6947075358082212E-4</v>
      </c>
      <c r="Q319" s="73">
        <f>O319/'סכום נכסי הקרן'!$C$41</f>
        <v>6.4399646086728488E-5</v>
      </c>
    </row>
    <row r="320" spans="1:17">
      <c r="A320" s="69" t="s">
        <v>3300</v>
      </c>
      <c r="B320" s="70" t="s">
        <v>2884</v>
      </c>
      <c r="C320" s="54">
        <v>9822</v>
      </c>
      <c r="D320" s="117" t="s">
        <v>3357</v>
      </c>
      <c r="E320" s="54" t="s">
        <v>297</v>
      </c>
      <c r="F320" s="79">
        <v>45238</v>
      </c>
      <c r="G320" s="54" t="s">
        <v>2874</v>
      </c>
      <c r="H320" s="72">
        <v>2.7300000000044293</v>
      </c>
      <c r="I320" s="70" t="s">
        <v>3238</v>
      </c>
      <c r="J320" s="70" t="s">
        <v>2823</v>
      </c>
      <c r="K320" s="71">
        <v>7.9500000000000001E-2</v>
      </c>
      <c r="L320" s="71">
        <v>8.3400000000153018E-2</v>
      </c>
      <c r="M320" s="72">
        <v>206942.840685</v>
      </c>
      <c r="N320" s="80">
        <v>101.16</v>
      </c>
      <c r="O320" s="72">
        <v>74.505308078999988</v>
      </c>
      <c r="P320" s="73">
        <f t="shared" si="4"/>
        <v>8.3577020395589135E-4</v>
      </c>
      <c r="Q320" s="73">
        <f>O320/'סכום נכסי הקרן'!$C$41</f>
        <v>8.0396798600544764E-5</v>
      </c>
    </row>
    <row r="321" spans="1:17">
      <c r="A321" s="69" t="s">
        <v>3300</v>
      </c>
      <c r="B321" s="70" t="s">
        <v>2884</v>
      </c>
      <c r="C321" s="54">
        <v>9860</v>
      </c>
      <c r="D321" s="117" t="s">
        <v>3357</v>
      </c>
      <c r="E321" s="54" t="s">
        <v>297</v>
      </c>
      <c r="F321" s="79">
        <v>45271</v>
      </c>
      <c r="G321" s="54" t="s">
        <v>2874</v>
      </c>
      <c r="H321" s="72">
        <v>2.7499999999549525</v>
      </c>
      <c r="I321" s="70" t="s">
        <v>3238</v>
      </c>
      <c r="J321" s="70" t="s">
        <v>2823</v>
      </c>
      <c r="K321" s="71">
        <v>7.8700000000000006E-2</v>
      </c>
      <c r="L321" s="71">
        <v>8.3299999999153121E-2</v>
      </c>
      <c r="M321" s="72">
        <v>62106.150511999993</v>
      </c>
      <c r="N321" s="80">
        <v>100.43</v>
      </c>
      <c r="O321" s="72">
        <v>22.198625035999999</v>
      </c>
      <c r="P321" s="73">
        <f t="shared" si="4"/>
        <v>2.4901513532708141E-4</v>
      </c>
      <c r="Q321" s="73">
        <f>O321/'סכום נכסי הקרן'!$C$41</f>
        <v>2.3953976330598337E-5</v>
      </c>
    </row>
    <row r="322" spans="1:17">
      <c r="A322" s="69" t="s">
        <v>3301</v>
      </c>
      <c r="B322" s="70" t="s">
        <v>2884</v>
      </c>
      <c r="C322" s="54">
        <v>7088</v>
      </c>
      <c r="D322" s="117" t="s">
        <v>3357</v>
      </c>
      <c r="E322" s="54" t="s">
        <v>809</v>
      </c>
      <c r="F322" s="79">
        <v>43684</v>
      </c>
      <c r="G322" s="54" t="s">
        <v>805</v>
      </c>
      <c r="H322" s="72">
        <v>6.99</v>
      </c>
      <c r="I322" s="70" t="s">
        <v>3234</v>
      </c>
      <c r="J322" s="70" t="s">
        <v>134</v>
      </c>
      <c r="K322" s="71">
        <v>4.36E-2</v>
      </c>
      <c r="L322" s="71">
        <v>3.5900000000000001E-2</v>
      </c>
      <c r="M322" s="72">
        <v>64914.1</v>
      </c>
      <c r="N322" s="80">
        <v>107.83</v>
      </c>
      <c r="O322" s="72">
        <v>253.87869000000001</v>
      </c>
      <c r="P322" s="73">
        <f t="shared" si="4"/>
        <v>2.8479077530472034E-3</v>
      </c>
      <c r="Q322" s="73">
        <f>O322/'סכום נכסי הקרן'!$C$41</f>
        <v>2.7395409045564604E-4</v>
      </c>
    </row>
    <row r="323" spans="1:17">
      <c r="A323" s="69" t="s">
        <v>3302</v>
      </c>
      <c r="B323" s="70" t="s">
        <v>2884</v>
      </c>
      <c r="C323" s="54">
        <v>7310</v>
      </c>
      <c r="D323" s="117" t="s">
        <v>3357</v>
      </c>
      <c r="E323" s="54" t="s">
        <v>925</v>
      </c>
      <c r="F323" s="79">
        <v>43811</v>
      </c>
      <c r="G323" s="54" t="s">
        <v>839</v>
      </c>
      <c r="H323" s="72">
        <v>7.2000000000000011</v>
      </c>
      <c r="I323" s="70" t="s">
        <v>3234</v>
      </c>
      <c r="J323" s="70" t="s">
        <v>134</v>
      </c>
      <c r="K323" s="71">
        <v>4.4800000000000006E-2</v>
      </c>
      <c r="L323" s="71">
        <v>6.0400000000000009E-2</v>
      </c>
      <c r="M323" s="72">
        <v>20699.650000000001</v>
      </c>
      <c r="N323" s="80">
        <v>91.39</v>
      </c>
      <c r="O323" s="72">
        <v>68.61345</v>
      </c>
      <c r="P323" s="73">
        <f t="shared" si="4"/>
        <v>7.696777394680768E-4</v>
      </c>
      <c r="Q323" s="73">
        <f>O323/'סכום נכסי הקרן'!$C$41</f>
        <v>7.403904316574954E-5</v>
      </c>
    </row>
    <row r="324" spans="1:17">
      <c r="A324" s="69" t="s">
        <v>3303</v>
      </c>
      <c r="B324" s="70" t="s">
        <v>2884</v>
      </c>
      <c r="C324" s="54" t="s">
        <v>3073</v>
      </c>
      <c r="D324" s="117" t="s">
        <v>3357</v>
      </c>
      <c r="E324" s="54" t="s">
        <v>817</v>
      </c>
      <c r="F324" s="79">
        <v>43185</v>
      </c>
      <c r="G324" s="54" t="s">
        <v>298</v>
      </c>
      <c r="H324" s="72">
        <v>3.8999999999948383</v>
      </c>
      <c r="I324" s="70" t="s">
        <v>3234</v>
      </c>
      <c r="J324" s="70" t="s">
        <v>142</v>
      </c>
      <c r="K324" s="71">
        <v>4.2199999999999994E-2</v>
      </c>
      <c r="L324" s="71">
        <v>6.6599999999911855E-2</v>
      </c>
      <c r="M324" s="72">
        <v>100590.672322</v>
      </c>
      <c r="N324" s="80">
        <v>91.4</v>
      </c>
      <c r="O324" s="72">
        <v>251.83252391699997</v>
      </c>
      <c r="P324" s="73">
        <f t="shared" si="4"/>
        <v>2.8249546952234137E-3</v>
      </c>
      <c r="Q324" s="73">
        <f>O324/'סכום נכסי הקרן'!$C$41</f>
        <v>2.7174612424867738E-4</v>
      </c>
    </row>
    <row r="325" spans="1:17">
      <c r="A325" s="69" t="s">
        <v>3304</v>
      </c>
      <c r="B325" s="70" t="s">
        <v>2884</v>
      </c>
      <c r="C325" s="54">
        <v>6812</v>
      </c>
      <c r="D325" s="117" t="s">
        <v>3357</v>
      </c>
      <c r="E325" s="54" t="s">
        <v>646</v>
      </c>
      <c r="F325" s="79">
        <v>43536</v>
      </c>
      <c r="G325" s="117" t="s">
        <v>3357</v>
      </c>
      <c r="H325" s="72">
        <v>2.2999999999978686</v>
      </c>
      <c r="I325" s="70" t="s">
        <v>3234</v>
      </c>
      <c r="J325" s="70" t="s">
        <v>134</v>
      </c>
      <c r="K325" s="71">
        <v>7.9560000000000006E-2</v>
      </c>
      <c r="L325" s="71">
        <v>7.6699999999892507E-2</v>
      </c>
      <c r="M325" s="72">
        <v>89061.635179000019</v>
      </c>
      <c r="N325" s="80">
        <v>101.66</v>
      </c>
      <c r="O325" s="72">
        <v>328.38879045900001</v>
      </c>
      <c r="P325" s="73">
        <f t="shared" si="4"/>
        <v>3.6837317159702518E-3</v>
      </c>
      <c r="Q325" s="73">
        <f>O325/'סכום נכסי הקרן'!$C$41</f>
        <v>3.5435606039256417E-4</v>
      </c>
    </row>
    <row r="326" spans="1:17">
      <c r="A326" s="69" t="s">
        <v>3304</v>
      </c>
      <c r="B326" s="70" t="s">
        <v>2884</v>
      </c>
      <c r="C326" s="54">
        <v>6872</v>
      </c>
      <c r="D326" s="117" t="s">
        <v>3357</v>
      </c>
      <c r="E326" s="54" t="s">
        <v>646</v>
      </c>
      <c r="F326" s="79">
        <v>43570</v>
      </c>
      <c r="G326" s="117" t="s">
        <v>3357</v>
      </c>
      <c r="H326" s="72">
        <v>2.3000000000033967</v>
      </c>
      <c r="I326" s="70" t="s">
        <v>3234</v>
      </c>
      <c r="J326" s="70" t="s">
        <v>134</v>
      </c>
      <c r="K326" s="71">
        <v>7.9560000000000006E-2</v>
      </c>
      <c r="L326" s="71">
        <v>7.6700000000109819E-2</v>
      </c>
      <c r="M326" s="72">
        <v>71861.125876999999</v>
      </c>
      <c r="N326" s="80">
        <v>101.67</v>
      </c>
      <c r="O326" s="72">
        <v>264.99299582700002</v>
      </c>
      <c r="P326" s="73">
        <f t="shared" si="4"/>
        <v>2.972583509545124E-3</v>
      </c>
      <c r="Q326" s="73">
        <f>O326/'סכום נכסי הקרן'!$C$41</f>
        <v>2.8594725752249074E-4</v>
      </c>
    </row>
    <row r="327" spans="1:17">
      <c r="A327" s="69" t="s">
        <v>3304</v>
      </c>
      <c r="B327" s="70" t="s">
        <v>2884</v>
      </c>
      <c r="C327" s="54">
        <v>7258</v>
      </c>
      <c r="D327" s="117" t="s">
        <v>3357</v>
      </c>
      <c r="E327" s="54" t="s">
        <v>646</v>
      </c>
      <c r="F327" s="79">
        <v>43774</v>
      </c>
      <c r="G327" s="117" t="s">
        <v>3357</v>
      </c>
      <c r="H327" s="72">
        <v>2.2999999999975209</v>
      </c>
      <c r="I327" s="70" t="s">
        <v>3234</v>
      </c>
      <c r="J327" s="70" t="s">
        <v>134</v>
      </c>
      <c r="K327" s="71">
        <v>7.9560000000000006E-2</v>
      </c>
      <c r="L327" s="71">
        <v>7.5999999999867771E-2</v>
      </c>
      <c r="M327" s="72">
        <v>65627.845027999996</v>
      </c>
      <c r="N327" s="80">
        <v>101.67</v>
      </c>
      <c r="O327" s="72">
        <v>242.00733076200001</v>
      </c>
      <c r="P327" s="73">
        <f t="shared" si="4"/>
        <v>2.7147396796925287E-3</v>
      </c>
      <c r="Q327" s="73">
        <f>O327/'סכום נכסי הקרן'!$C$41</f>
        <v>2.6114400614916673E-4</v>
      </c>
    </row>
    <row r="328" spans="1:17">
      <c r="A328" s="69" t="s">
        <v>3305</v>
      </c>
      <c r="B328" s="70" t="s">
        <v>2884</v>
      </c>
      <c r="C328" s="54">
        <v>6861</v>
      </c>
      <c r="D328" s="117" t="s">
        <v>3357</v>
      </c>
      <c r="E328" s="54" t="s">
        <v>646</v>
      </c>
      <c r="F328" s="79">
        <v>43563</v>
      </c>
      <c r="G328" s="117" t="s">
        <v>3357</v>
      </c>
      <c r="H328" s="72">
        <v>0.94000000000023898</v>
      </c>
      <c r="I328" s="70" t="s">
        <v>3230</v>
      </c>
      <c r="J328" s="70" t="s">
        <v>134</v>
      </c>
      <c r="K328" s="71">
        <v>8.0427999999999999E-2</v>
      </c>
      <c r="L328" s="71">
        <v>8.2500000000013576E-2</v>
      </c>
      <c r="M328" s="72">
        <v>503285.64550400001</v>
      </c>
      <c r="N328" s="80">
        <v>100.86</v>
      </c>
      <c r="O328" s="72">
        <v>1841.1155370740003</v>
      </c>
      <c r="P328" s="73">
        <f t="shared" ref="P328:P380" si="5">IFERROR(O328/$O$8,0)</f>
        <v>2.0652884305841942E-2</v>
      </c>
      <c r="Q328" s="73">
        <f>O328/'סכום נכסי הקרן'!$C$41</f>
        <v>1.9867013351253151E-3</v>
      </c>
    </row>
    <row r="329" spans="1:17">
      <c r="A329" s="69" t="s">
        <v>3306</v>
      </c>
      <c r="B329" s="70" t="s">
        <v>2884</v>
      </c>
      <c r="C329" s="54">
        <v>6932</v>
      </c>
      <c r="D329" s="117" t="s">
        <v>3357</v>
      </c>
      <c r="E329" s="54" t="s">
        <v>646</v>
      </c>
      <c r="F329" s="79">
        <v>43098</v>
      </c>
      <c r="G329" s="117" t="s">
        <v>3357</v>
      </c>
      <c r="H329" s="72">
        <v>1.3800000000014405</v>
      </c>
      <c r="I329" s="70" t="s">
        <v>3234</v>
      </c>
      <c r="J329" s="70" t="s">
        <v>134</v>
      </c>
      <c r="K329" s="71">
        <v>8.1890000000000004E-2</v>
      </c>
      <c r="L329" s="71">
        <v>6.8000000000044705E-2</v>
      </c>
      <c r="M329" s="72">
        <v>109024.49593200001</v>
      </c>
      <c r="N329" s="80">
        <v>101.82</v>
      </c>
      <c r="O329" s="72">
        <v>402.62871450900002</v>
      </c>
      <c r="P329" s="73">
        <f t="shared" si="5"/>
        <v>4.5165249499657103E-3</v>
      </c>
      <c r="Q329" s="73">
        <f>O329/'סכום נכסי הקרן'!$C$41</f>
        <v>4.3446648978155304E-4</v>
      </c>
    </row>
    <row r="330" spans="1:17">
      <c r="A330" s="69" t="s">
        <v>3306</v>
      </c>
      <c r="B330" s="70" t="s">
        <v>2884</v>
      </c>
      <c r="C330" s="54">
        <v>9335</v>
      </c>
      <c r="D330" s="117" t="s">
        <v>3357</v>
      </c>
      <c r="E330" s="54" t="s">
        <v>646</v>
      </c>
      <c r="F330" s="79">
        <v>44064</v>
      </c>
      <c r="G330" s="117" t="s">
        <v>3357</v>
      </c>
      <c r="H330" s="72">
        <v>3.3700000000002635</v>
      </c>
      <c r="I330" s="70" t="s">
        <v>3234</v>
      </c>
      <c r="J330" s="70" t="s">
        <v>134</v>
      </c>
      <c r="K330" s="71">
        <v>9.2037999999999995E-2</v>
      </c>
      <c r="L330" s="71">
        <v>0.10940000000000795</v>
      </c>
      <c r="M330" s="72">
        <v>424887.265021</v>
      </c>
      <c r="N330" s="80">
        <v>96.08</v>
      </c>
      <c r="O330" s="72">
        <v>1480.656291753</v>
      </c>
      <c r="P330" s="73">
        <f t="shared" si="5"/>
        <v>1.6609399287831093E-2</v>
      </c>
      <c r="Q330" s="73">
        <f>O330/'סכום נכסי הקרן'!$C$41</f>
        <v>1.5977388558473451E-3</v>
      </c>
    </row>
    <row r="331" spans="1:17">
      <c r="A331" s="69" t="s">
        <v>3306</v>
      </c>
      <c r="B331" s="70" t="s">
        <v>2884</v>
      </c>
      <c r="C331" s="54" t="s">
        <v>3074</v>
      </c>
      <c r="D331" s="117" t="s">
        <v>3357</v>
      </c>
      <c r="E331" s="54" t="s">
        <v>646</v>
      </c>
      <c r="F331" s="79">
        <v>42817</v>
      </c>
      <c r="G331" s="117" t="s">
        <v>3357</v>
      </c>
      <c r="H331" s="72">
        <v>1.4000000000025512</v>
      </c>
      <c r="I331" s="70" t="s">
        <v>3234</v>
      </c>
      <c r="J331" s="70" t="s">
        <v>134</v>
      </c>
      <c r="K331" s="71">
        <v>5.7820000000000003E-2</v>
      </c>
      <c r="L331" s="71">
        <v>7.840000000018113E-2</v>
      </c>
      <c r="M331" s="72">
        <v>44274.455192000001</v>
      </c>
      <c r="N331" s="80">
        <v>97.63</v>
      </c>
      <c r="O331" s="72">
        <v>156.77762654900002</v>
      </c>
      <c r="P331" s="73">
        <f t="shared" si="5"/>
        <v>1.7586675673851801E-3</v>
      </c>
      <c r="Q331" s="73">
        <f>O331/'סכום נכסי הקרן'!$C$41</f>
        <v>1.6917478219627747E-4</v>
      </c>
    </row>
    <row r="332" spans="1:17">
      <c r="A332" s="69" t="s">
        <v>3306</v>
      </c>
      <c r="B332" s="70" t="s">
        <v>2884</v>
      </c>
      <c r="C332" s="54">
        <v>7291</v>
      </c>
      <c r="D332" s="117" t="s">
        <v>3357</v>
      </c>
      <c r="E332" s="54" t="s">
        <v>646</v>
      </c>
      <c r="F332" s="79">
        <v>43798</v>
      </c>
      <c r="G332" s="117" t="s">
        <v>3357</v>
      </c>
      <c r="H332" s="72">
        <v>1.3799999999642347</v>
      </c>
      <c r="I332" s="70" t="s">
        <v>3234</v>
      </c>
      <c r="J332" s="70" t="s">
        <v>134</v>
      </c>
      <c r="K332" s="71">
        <v>8.1890000000000004E-2</v>
      </c>
      <c r="L332" s="71">
        <v>7.9099999998560863E-2</v>
      </c>
      <c r="M332" s="72">
        <v>6413.2057839999998</v>
      </c>
      <c r="N332" s="80">
        <v>100.97</v>
      </c>
      <c r="O332" s="72">
        <v>23.486326618</v>
      </c>
      <c r="P332" s="73">
        <f t="shared" si="5"/>
        <v>2.6346004726115888E-4</v>
      </c>
      <c r="Q332" s="73">
        <f>O332/'סכום נכסי הקרן'!$C$41</f>
        <v>2.534350262630715E-5</v>
      </c>
    </row>
    <row r="333" spans="1:17">
      <c r="A333" s="69" t="s">
        <v>3307</v>
      </c>
      <c r="B333" s="70" t="s">
        <v>2884</v>
      </c>
      <c r="C333" s="54" t="s">
        <v>3075</v>
      </c>
      <c r="D333" s="117" t="s">
        <v>3357</v>
      </c>
      <c r="E333" s="54" t="s">
        <v>646</v>
      </c>
      <c r="F333" s="79">
        <v>43083</v>
      </c>
      <c r="G333" s="117" t="s">
        <v>3357</v>
      </c>
      <c r="H333" s="72">
        <v>0.5</v>
      </c>
      <c r="I333" s="70" t="s">
        <v>3234</v>
      </c>
      <c r="J333" s="70" t="s">
        <v>142</v>
      </c>
      <c r="K333" s="71">
        <v>7.2329999999999992E-2</v>
      </c>
      <c r="L333" s="71">
        <v>7.080000000021483E-2</v>
      </c>
      <c r="M333" s="72">
        <v>8671.3021630000003</v>
      </c>
      <c r="N333" s="80">
        <v>101.92</v>
      </c>
      <c r="O333" s="72">
        <v>24.205132855999999</v>
      </c>
      <c r="P333" s="73">
        <f t="shared" si="5"/>
        <v>2.7152332290725147E-4</v>
      </c>
      <c r="Q333" s="73">
        <f>O333/'סכום נכסי הקרן'!$C$41</f>
        <v>2.6119148306317295E-5</v>
      </c>
    </row>
    <row r="334" spans="1:17">
      <c r="A334" s="69" t="s">
        <v>3307</v>
      </c>
      <c r="B334" s="70" t="s">
        <v>2884</v>
      </c>
      <c r="C334" s="54" t="s">
        <v>3076</v>
      </c>
      <c r="D334" s="117" t="s">
        <v>3357</v>
      </c>
      <c r="E334" s="54" t="s">
        <v>646</v>
      </c>
      <c r="F334" s="79">
        <v>43083</v>
      </c>
      <c r="G334" s="117" t="s">
        <v>3357</v>
      </c>
      <c r="H334" s="72">
        <v>4.8199999999949492</v>
      </c>
      <c r="I334" s="70" t="s">
        <v>3234</v>
      </c>
      <c r="J334" s="70" t="s">
        <v>142</v>
      </c>
      <c r="K334" s="71">
        <v>7.3249999999999996E-2</v>
      </c>
      <c r="L334" s="71">
        <v>7.2200000000002665E-2</v>
      </c>
      <c r="M334" s="72">
        <v>26728.404093000001</v>
      </c>
      <c r="N334" s="80">
        <v>102.77</v>
      </c>
      <c r="O334" s="72">
        <v>75.239740959000002</v>
      </c>
      <c r="P334" s="73">
        <f t="shared" si="5"/>
        <v>8.4400877290803471E-4</v>
      </c>
      <c r="Q334" s="73">
        <f>O334/'סכום נכסי הקרן'!$C$41</f>
        <v>8.1189306595765335E-5</v>
      </c>
    </row>
    <row r="335" spans="1:17">
      <c r="A335" s="69" t="s">
        <v>3307</v>
      </c>
      <c r="B335" s="70" t="s">
        <v>2884</v>
      </c>
      <c r="C335" s="54" t="s">
        <v>3077</v>
      </c>
      <c r="D335" s="117" t="s">
        <v>3357</v>
      </c>
      <c r="E335" s="54" t="s">
        <v>646</v>
      </c>
      <c r="F335" s="79">
        <v>43083</v>
      </c>
      <c r="G335" s="117" t="s">
        <v>3357</v>
      </c>
      <c r="H335" s="72">
        <v>5.1499999999930841</v>
      </c>
      <c r="I335" s="70" t="s">
        <v>3234</v>
      </c>
      <c r="J335" s="70" t="s">
        <v>142</v>
      </c>
      <c r="K335" s="71">
        <v>4.4999999999999998E-2</v>
      </c>
      <c r="L335" s="71">
        <v>6.0899999999922107E-2</v>
      </c>
      <c r="M335" s="72">
        <v>106913.61625399999</v>
      </c>
      <c r="N335" s="80">
        <v>93.81</v>
      </c>
      <c r="O335" s="72">
        <v>274.71984874599997</v>
      </c>
      <c r="P335" s="73">
        <f t="shared" si="5"/>
        <v>3.0816953843573413E-3</v>
      </c>
      <c r="Q335" s="73">
        <f>O335/'סכום נכסי הקרן'!$C$41</f>
        <v>2.964432591539017E-4</v>
      </c>
    </row>
    <row r="336" spans="1:17">
      <c r="A336" s="69" t="s">
        <v>3308</v>
      </c>
      <c r="B336" s="70" t="s">
        <v>2884</v>
      </c>
      <c r="C336" s="54">
        <v>9186</v>
      </c>
      <c r="D336" s="117" t="s">
        <v>3357</v>
      </c>
      <c r="E336" s="54" t="s">
        <v>646</v>
      </c>
      <c r="F336" s="79">
        <v>44778</v>
      </c>
      <c r="G336" s="117" t="s">
        <v>3357</v>
      </c>
      <c r="H336" s="72">
        <v>3.2500000000006839</v>
      </c>
      <c r="I336" s="70" t="s">
        <v>850</v>
      </c>
      <c r="J336" s="70" t="s">
        <v>136</v>
      </c>
      <c r="K336" s="71">
        <v>7.5700000000000003E-2</v>
      </c>
      <c r="L336" s="71">
        <v>7.3900000000023239E-2</v>
      </c>
      <c r="M336" s="72">
        <v>179674.70702599999</v>
      </c>
      <c r="N336" s="80">
        <v>101.55</v>
      </c>
      <c r="O336" s="72">
        <v>731.9552001699999</v>
      </c>
      <c r="P336" s="73">
        <f t="shared" si="5"/>
        <v>8.2107753488382985E-3</v>
      </c>
      <c r="Q336" s="73">
        <f>O336/'סכום נכסי הקרן'!$C$41</f>
        <v>7.8983439341384913E-4</v>
      </c>
    </row>
    <row r="337" spans="1:17">
      <c r="A337" s="69" t="s">
        <v>3308</v>
      </c>
      <c r="B337" s="70" t="s">
        <v>2884</v>
      </c>
      <c r="C337" s="54">
        <v>9187</v>
      </c>
      <c r="D337" s="117" t="s">
        <v>3357</v>
      </c>
      <c r="E337" s="54" t="s">
        <v>646</v>
      </c>
      <c r="F337" s="79">
        <v>44778</v>
      </c>
      <c r="G337" s="117" t="s">
        <v>3357</v>
      </c>
      <c r="H337" s="72">
        <v>3.1699999999994302</v>
      </c>
      <c r="I337" s="70" t="s">
        <v>850</v>
      </c>
      <c r="J337" s="70" t="s">
        <v>134</v>
      </c>
      <c r="K337" s="71">
        <v>9.0955999999999995E-2</v>
      </c>
      <c r="L337" s="71">
        <v>9.5099999999977383E-2</v>
      </c>
      <c r="M337" s="72">
        <v>494766.58649199997</v>
      </c>
      <c r="N337" s="80">
        <v>100.78</v>
      </c>
      <c r="O337" s="72">
        <v>1808.5155930590001</v>
      </c>
      <c r="P337" s="73">
        <f t="shared" si="5"/>
        <v>2.0287191410115941E-2</v>
      </c>
      <c r="Q337" s="73">
        <f>O337/'סכום נכסי הקרן'!$C$41</f>
        <v>1.9515235578509234E-3</v>
      </c>
    </row>
    <row r="338" spans="1:17">
      <c r="A338" s="69" t="s">
        <v>3309</v>
      </c>
      <c r="B338" s="70" t="s">
        <v>2884</v>
      </c>
      <c r="C338" s="54" t="s">
        <v>3078</v>
      </c>
      <c r="D338" s="117" t="s">
        <v>3357</v>
      </c>
      <c r="E338" s="54" t="s">
        <v>646</v>
      </c>
      <c r="F338" s="79">
        <v>45116</v>
      </c>
      <c r="G338" s="117" t="s">
        <v>3357</v>
      </c>
      <c r="H338" s="72">
        <v>0.49000000000757737</v>
      </c>
      <c r="I338" s="70" t="s">
        <v>3234</v>
      </c>
      <c r="J338" s="70" t="s">
        <v>134</v>
      </c>
      <c r="K338" s="71">
        <v>8.2027000000000003E-2</v>
      </c>
      <c r="L338" s="71">
        <v>6.9600000000303086E-2</v>
      </c>
      <c r="M338" s="72">
        <v>18528.972421999999</v>
      </c>
      <c r="N338" s="80">
        <v>100.15</v>
      </c>
      <c r="O338" s="72">
        <v>67.305391800999999</v>
      </c>
      <c r="P338" s="73">
        <f t="shared" si="5"/>
        <v>7.5500447529466765E-4</v>
      </c>
      <c r="Q338" s="73">
        <f>O338/'סכום נכסי הקרן'!$C$41</f>
        <v>7.2627550558118336E-5</v>
      </c>
    </row>
    <row r="339" spans="1:17">
      <c r="A339" s="69" t="s">
        <v>3310</v>
      </c>
      <c r="B339" s="70" t="s">
        <v>2884</v>
      </c>
      <c r="C339" s="54">
        <v>8706</v>
      </c>
      <c r="D339" s="117" t="s">
        <v>3357</v>
      </c>
      <c r="E339" s="54" t="s">
        <v>646</v>
      </c>
      <c r="F339" s="79">
        <v>44498</v>
      </c>
      <c r="G339" s="117" t="s">
        <v>3357</v>
      </c>
      <c r="H339" s="72">
        <v>2.92</v>
      </c>
      <c r="I339" s="70" t="s">
        <v>3234</v>
      </c>
      <c r="J339" s="70" t="s">
        <v>134</v>
      </c>
      <c r="K339" s="71">
        <v>8.8596999999999995E-2</v>
      </c>
      <c r="L339" s="71">
        <v>9.3599999999999989E-2</v>
      </c>
      <c r="M339" s="72">
        <v>100639.37</v>
      </c>
      <c r="N339" s="80">
        <v>99.83</v>
      </c>
      <c r="O339" s="72">
        <v>364.39845000000003</v>
      </c>
      <c r="P339" s="73">
        <f t="shared" si="5"/>
        <v>4.0876734118699912E-3</v>
      </c>
      <c r="Q339" s="73">
        <f>O339/'סכום נכסי הקרן'!$C$41</f>
        <v>3.9321317568322578E-4</v>
      </c>
    </row>
    <row r="340" spans="1:17">
      <c r="A340" s="69" t="s">
        <v>3311</v>
      </c>
      <c r="B340" s="70" t="s">
        <v>2884</v>
      </c>
      <c r="C340" s="54">
        <v>8702</v>
      </c>
      <c r="D340" s="117" t="s">
        <v>3357</v>
      </c>
      <c r="E340" s="54" t="s">
        <v>646</v>
      </c>
      <c r="F340" s="79">
        <v>44497</v>
      </c>
      <c r="G340" s="117" t="s">
        <v>3357</v>
      </c>
      <c r="H340" s="72">
        <v>0.24999999962365752</v>
      </c>
      <c r="I340" s="70" t="s">
        <v>3230</v>
      </c>
      <c r="J340" s="70" t="s">
        <v>134</v>
      </c>
      <c r="K340" s="71">
        <v>7.276500000000001E-2</v>
      </c>
      <c r="L340" s="71">
        <v>0</v>
      </c>
      <c r="M340" s="72">
        <v>398.47122300000001</v>
      </c>
      <c r="N340" s="80">
        <v>91.926800999999998</v>
      </c>
      <c r="O340" s="72">
        <v>1.3285768859999998</v>
      </c>
      <c r="P340" s="73">
        <f t="shared" si="5"/>
        <v>1.4903434447998413E-5</v>
      </c>
      <c r="Q340" s="73">
        <f>O340/'סכום נכסי הקרן'!$C$41</f>
        <v>1.4336338052024945E-6</v>
      </c>
    </row>
    <row r="341" spans="1:17">
      <c r="A341" s="69" t="s">
        <v>3311</v>
      </c>
      <c r="B341" s="70" t="s">
        <v>2884</v>
      </c>
      <c r="C341" s="54">
        <v>9118</v>
      </c>
      <c r="D341" s="117" t="s">
        <v>3357</v>
      </c>
      <c r="E341" s="54" t="s">
        <v>646</v>
      </c>
      <c r="F341" s="79">
        <v>44733</v>
      </c>
      <c r="G341" s="117" t="s">
        <v>3357</v>
      </c>
      <c r="H341" s="72">
        <v>0.24999999995274635</v>
      </c>
      <c r="I341" s="70" t="s">
        <v>3230</v>
      </c>
      <c r="J341" s="70" t="s">
        <v>134</v>
      </c>
      <c r="K341" s="71">
        <v>7.276500000000001E-2</v>
      </c>
      <c r="L341" s="71">
        <v>0</v>
      </c>
      <c r="M341" s="72">
        <v>1586.7730349999997</v>
      </c>
      <c r="N341" s="80">
        <v>91.926798000000005</v>
      </c>
      <c r="O341" s="72">
        <v>5.2905949569999997</v>
      </c>
      <c r="P341" s="73">
        <f t="shared" si="5"/>
        <v>5.9347739647911115E-5</v>
      </c>
      <c r="Q341" s="73">
        <f>O341/'סכום נכסי הקרן'!$C$41</f>
        <v>5.708947566312725E-6</v>
      </c>
    </row>
    <row r="342" spans="1:17">
      <c r="A342" s="69" t="s">
        <v>3311</v>
      </c>
      <c r="B342" s="70" t="s">
        <v>2884</v>
      </c>
      <c r="C342" s="54">
        <v>9233</v>
      </c>
      <c r="D342" s="117" t="s">
        <v>3357</v>
      </c>
      <c r="E342" s="54" t="s">
        <v>646</v>
      </c>
      <c r="F342" s="79">
        <v>44819</v>
      </c>
      <c r="G342" s="117" t="s">
        <v>3357</v>
      </c>
      <c r="H342" s="72">
        <v>0.24999999975926143</v>
      </c>
      <c r="I342" s="70" t="s">
        <v>3230</v>
      </c>
      <c r="J342" s="70" t="s">
        <v>134</v>
      </c>
      <c r="K342" s="71">
        <v>7.276500000000001E-2</v>
      </c>
      <c r="L342" s="71">
        <v>0</v>
      </c>
      <c r="M342" s="72">
        <v>311.461772</v>
      </c>
      <c r="N342" s="80">
        <v>91.926794000000001</v>
      </c>
      <c r="O342" s="72">
        <v>1.0384710210000001</v>
      </c>
      <c r="P342" s="73">
        <f t="shared" si="5"/>
        <v>1.1649144999214961E-5</v>
      </c>
      <c r="Q342" s="73">
        <f>O342/'סכום נכסי הקרן'!$C$41</f>
        <v>1.120587884011065E-6</v>
      </c>
    </row>
    <row r="343" spans="1:17">
      <c r="A343" s="69" t="s">
        <v>3311</v>
      </c>
      <c r="B343" s="70" t="s">
        <v>2884</v>
      </c>
      <c r="C343" s="54">
        <v>9276</v>
      </c>
      <c r="D343" s="117" t="s">
        <v>3357</v>
      </c>
      <c r="E343" s="54" t="s">
        <v>646</v>
      </c>
      <c r="F343" s="79">
        <v>44854</v>
      </c>
      <c r="G343" s="117" t="s">
        <v>3357</v>
      </c>
      <c r="H343" s="72">
        <v>0.24999999899663547</v>
      </c>
      <c r="I343" s="70" t="s">
        <v>3230</v>
      </c>
      <c r="J343" s="70" t="s">
        <v>134</v>
      </c>
      <c r="K343" s="71">
        <v>7.276500000000001E-2</v>
      </c>
      <c r="L343" s="71">
        <v>0</v>
      </c>
      <c r="M343" s="72">
        <v>74.729416000000001</v>
      </c>
      <c r="N343" s="80">
        <v>91.926783</v>
      </c>
      <c r="O343" s="72">
        <v>0.24916167699999997</v>
      </c>
      <c r="P343" s="73">
        <f t="shared" si="5"/>
        <v>2.794994222203301E-6</v>
      </c>
      <c r="Q343" s="73">
        <f>O343/'סכום נכסי הקרן'!$C$41</f>
        <v>2.6886408071090349E-7</v>
      </c>
    </row>
    <row r="344" spans="1:17">
      <c r="A344" s="69" t="s">
        <v>3311</v>
      </c>
      <c r="B344" s="70" t="s">
        <v>2884</v>
      </c>
      <c r="C344" s="54">
        <v>9430</v>
      </c>
      <c r="D344" s="117" t="s">
        <v>3357</v>
      </c>
      <c r="E344" s="54" t="s">
        <v>646</v>
      </c>
      <c r="F344" s="79">
        <v>44950</v>
      </c>
      <c r="G344" s="117" t="s">
        <v>3357</v>
      </c>
      <c r="H344" s="72">
        <v>0.24999999981639254</v>
      </c>
      <c r="I344" s="70" t="s">
        <v>3230</v>
      </c>
      <c r="J344" s="70" t="s">
        <v>134</v>
      </c>
      <c r="K344" s="71">
        <v>7.276500000000001E-2</v>
      </c>
      <c r="L344" s="71">
        <v>0</v>
      </c>
      <c r="M344" s="72">
        <v>408.37573799999996</v>
      </c>
      <c r="N344" s="80">
        <v>91.926793000000004</v>
      </c>
      <c r="O344" s="72">
        <v>1.361600197</v>
      </c>
      <c r="P344" s="73">
        <f t="shared" si="5"/>
        <v>1.5273876502147146E-5</v>
      </c>
      <c r="Q344" s="73">
        <f>O344/'סכום נכסי הקרן'!$C$41</f>
        <v>1.4692684271112455E-6</v>
      </c>
    </row>
    <row r="345" spans="1:17">
      <c r="A345" s="69" t="s">
        <v>3311</v>
      </c>
      <c r="B345" s="70" t="s">
        <v>2884</v>
      </c>
      <c r="C345" s="54">
        <v>9539</v>
      </c>
      <c r="D345" s="117" t="s">
        <v>3357</v>
      </c>
      <c r="E345" s="54" t="s">
        <v>646</v>
      </c>
      <c r="F345" s="79">
        <v>45029</v>
      </c>
      <c r="G345" s="117" t="s">
        <v>3357</v>
      </c>
      <c r="H345" s="72">
        <v>0.25</v>
      </c>
      <c r="I345" s="70" t="s">
        <v>3230</v>
      </c>
      <c r="J345" s="70" t="s">
        <v>134</v>
      </c>
      <c r="K345" s="71">
        <v>7.276500000000001E-2</v>
      </c>
      <c r="L345" s="71">
        <v>0</v>
      </c>
      <c r="M345" s="72">
        <v>136.12526600000001</v>
      </c>
      <c r="N345" s="80">
        <v>91.926809000000006</v>
      </c>
      <c r="O345" s="72">
        <v>0.45386701199999996</v>
      </c>
      <c r="P345" s="73">
        <f t="shared" si="5"/>
        <v>5.0912953045691542E-6</v>
      </c>
      <c r="Q345" s="73">
        <f>O345/'סכום נכסי הקרן'!$C$41</f>
        <v>4.8975644415166064E-7</v>
      </c>
    </row>
    <row r="346" spans="1:17">
      <c r="A346" s="69" t="s">
        <v>3311</v>
      </c>
      <c r="B346" s="70" t="s">
        <v>2884</v>
      </c>
      <c r="C346" s="54">
        <v>8060</v>
      </c>
      <c r="D346" s="117" t="s">
        <v>3357</v>
      </c>
      <c r="E346" s="54" t="s">
        <v>646</v>
      </c>
      <c r="F346" s="79">
        <v>44150</v>
      </c>
      <c r="G346" s="117" t="s">
        <v>3357</v>
      </c>
      <c r="H346" s="72">
        <v>0.24999999999985981</v>
      </c>
      <c r="I346" s="70" t="s">
        <v>3230</v>
      </c>
      <c r="J346" s="70" t="s">
        <v>134</v>
      </c>
      <c r="K346" s="71">
        <v>7.276500000000001E-2</v>
      </c>
      <c r="L346" s="71">
        <v>0</v>
      </c>
      <c r="M346" s="72">
        <v>534593.29602799995</v>
      </c>
      <c r="N346" s="80">
        <v>91.926795999999996</v>
      </c>
      <c r="O346" s="72">
        <v>1782.4329032689996</v>
      </c>
      <c r="P346" s="73">
        <f t="shared" si="5"/>
        <v>1.9994606418152778E-2</v>
      </c>
      <c r="Q346" s="73">
        <f>O346/'סכום נכסי הקרן'!$C$41</f>
        <v>1.9233783852172677E-3</v>
      </c>
    </row>
    <row r="347" spans="1:17">
      <c r="A347" s="69" t="s">
        <v>3311</v>
      </c>
      <c r="B347" s="70" t="s">
        <v>2884</v>
      </c>
      <c r="C347" s="54">
        <v>8119</v>
      </c>
      <c r="D347" s="117" t="s">
        <v>3357</v>
      </c>
      <c r="E347" s="54" t="s">
        <v>646</v>
      </c>
      <c r="F347" s="79">
        <v>44169</v>
      </c>
      <c r="G347" s="117" t="s">
        <v>3357</v>
      </c>
      <c r="H347" s="72">
        <v>0.25000000005915829</v>
      </c>
      <c r="I347" s="70" t="s">
        <v>3230</v>
      </c>
      <c r="J347" s="70" t="s">
        <v>134</v>
      </c>
      <c r="K347" s="71">
        <v>7.276500000000001E-2</v>
      </c>
      <c r="L347" s="71">
        <v>0</v>
      </c>
      <c r="M347" s="72">
        <v>1267.4620299999999</v>
      </c>
      <c r="N347" s="80">
        <v>91.926796999999993</v>
      </c>
      <c r="O347" s="72">
        <v>4.2259527270000001</v>
      </c>
      <c r="P347" s="73">
        <f t="shared" si="5"/>
        <v>4.7405016684284418E-5</v>
      </c>
      <c r="Q347" s="73">
        <f>O347/'סכום נכסי הקרן'!$C$41</f>
        <v>4.5601189908213334E-6</v>
      </c>
    </row>
    <row r="348" spans="1:17">
      <c r="A348" s="69" t="s">
        <v>3311</v>
      </c>
      <c r="B348" s="70" t="s">
        <v>2884</v>
      </c>
      <c r="C348" s="54">
        <v>8418</v>
      </c>
      <c r="D348" s="117" t="s">
        <v>3357</v>
      </c>
      <c r="E348" s="54" t="s">
        <v>646</v>
      </c>
      <c r="F348" s="79">
        <v>44326</v>
      </c>
      <c r="G348" s="117" t="s">
        <v>3357</v>
      </c>
      <c r="H348" s="72">
        <v>0.25000000055917548</v>
      </c>
      <c r="I348" s="70" t="s">
        <v>3230</v>
      </c>
      <c r="J348" s="70" t="s">
        <v>134</v>
      </c>
      <c r="K348" s="71">
        <v>7.276500000000001E-2</v>
      </c>
      <c r="L348" s="71">
        <v>0</v>
      </c>
      <c r="M348" s="72">
        <v>268.18358899999998</v>
      </c>
      <c r="N348" s="80">
        <v>91.926799000000003</v>
      </c>
      <c r="O348" s="72">
        <v>0.89417370600000001</v>
      </c>
      <c r="P348" s="73">
        <f t="shared" si="5"/>
        <v>1.0030476484215161E-5</v>
      </c>
      <c r="Q348" s="73">
        <f>O348/'סכום נכסי הקרן'!$C$41</f>
        <v>9.6488029119964444E-7</v>
      </c>
    </row>
    <row r="349" spans="1:17">
      <c r="A349" s="69" t="s">
        <v>3312</v>
      </c>
      <c r="B349" s="70" t="s">
        <v>2884</v>
      </c>
      <c r="C349" s="54">
        <v>8718</v>
      </c>
      <c r="D349" s="117" t="s">
        <v>3357</v>
      </c>
      <c r="E349" s="54" t="s">
        <v>646</v>
      </c>
      <c r="F349" s="79">
        <v>44508</v>
      </c>
      <c r="G349" s="117" t="s">
        <v>3357</v>
      </c>
      <c r="H349" s="72">
        <v>2.8600000000004782</v>
      </c>
      <c r="I349" s="70" t="s">
        <v>3234</v>
      </c>
      <c r="J349" s="70" t="s">
        <v>134</v>
      </c>
      <c r="K349" s="71">
        <v>8.7600999999999998E-2</v>
      </c>
      <c r="L349" s="71">
        <v>9.1300000000019393E-2</v>
      </c>
      <c r="M349" s="72">
        <v>437184.50713200006</v>
      </c>
      <c r="N349" s="80">
        <v>100.15</v>
      </c>
      <c r="O349" s="72">
        <v>1588.0466854840001</v>
      </c>
      <c r="P349" s="73">
        <f t="shared" si="5"/>
        <v>1.7814060990273731E-2</v>
      </c>
      <c r="Q349" s="73">
        <f>O349/'סכום נכסי הקרן'!$C$41</f>
        <v>1.7136211208702576E-3</v>
      </c>
    </row>
    <row r="350" spans="1:17">
      <c r="A350" s="69" t="s">
        <v>3313</v>
      </c>
      <c r="B350" s="70" t="s">
        <v>2884</v>
      </c>
      <c r="C350" s="54">
        <v>8806</v>
      </c>
      <c r="D350" s="117" t="s">
        <v>3357</v>
      </c>
      <c r="E350" s="54" t="s">
        <v>646</v>
      </c>
      <c r="F350" s="79">
        <v>44137</v>
      </c>
      <c r="G350" s="117" t="s">
        <v>3357</v>
      </c>
      <c r="H350" s="72">
        <v>0.70000000000008922</v>
      </c>
      <c r="I350" s="70" t="s">
        <v>3230</v>
      </c>
      <c r="J350" s="70" t="s">
        <v>134</v>
      </c>
      <c r="K350" s="71">
        <v>7.4573E-2</v>
      </c>
      <c r="L350" s="71">
        <v>7.7000000000005356E-2</v>
      </c>
      <c r="M350" s="72">
        <v>613590.88819099998</v>
      </c>
      <c r="N350" s="80">
        <v>100.71</v>
      </c>
      <c r="O350" s="72">
        <v>2241.2935410139999</v>
      </c>
      <c r="P350" s="73">
        <f t="shared" si="5"/>
        <v>2.5141918182689498E-2</v>
      </c>
      <c r="Q350" s="73">
        <f>O350/'סכום נכסי הקרן'!$C$41</f>
        <v>2.4185233249494256E-3</v>
      </c>
    </row>
    <row r="351" spans="1:17">
      <c r="A351" s="69" t="s">
        <v>3313</v>
      </c>
      <c r="B351" s="70" t="s">
        <v>2884</v>
      </c>
      <c r="C351" s="54">
        <v>9044</v>
      </c>
      <c r="D351" s="117" t="s">
        <v>3357</v>
      </c>
      <c r="E351" s="54" t="s">
        <v>646</v>
      </c>
      <c r="F351" s="79">
        <v>44679</v>
      </c>
      <c r="G351" s="117" t="s">
        <v>3357</v>
      </c>
      <c r="H351" s="72">
        <v>0.69999999998445628</v>
      </c>
      <c r="I351" s="70" t="s">
        <v>3230</v>
      </c>
      <c r="J351" s="70" t="s">
        <v>134</v>
      </c>
      <c r="K351" s="71">
        <v>7.4580999999999995E-2</v>
      </c>
      <c r="L351" s="71">
        <v>7.7000000000362681E-2</v>
      </c>
      <c r="M351" s="72">
        <v>5283.7832959999996</v>
      </c>
      <c r="N351" s="80">
        <v>100.71</v>
      </c>
      <c r="O351" s="72">
        <v>19.300347889000001</v>
      </c>
      <c r="P351" s="73">
        <f t="shared" si="5"/>
        <v>2.1650344260714174E-4</v>
      </c>
      <c r="Q351" s="73">
        <f>O351/'סכום נכסי הקרן'!$C$41</f>
        <v>2.0826518568409754E-5</v>
      </c>
    </row>
    <row r="352" spans="1:17">
      <c r="A352" s="69" t="s">
        <v>3313</v>
      </c>
      <c r="B352" s="70" t="s">
        <v>2884</v>
      </c>
      <c r="C352" s="54">
        <v>9224</v>
      </c>
      <c r="D352" s="117" t="s">
        <v>3357</v>
      </c>
      <c r="E352" s="54" t="s">
        <v>646</v>
      </c>
      <c r="F352" s="79">
        <v>44810</v>
      </c>
      <c r="G352" s="117" t="s">
        <v>3357</v>
      </c>
      <c r="H352" s="72">
        <v>0.69999999999427343</v>
      </c>
      <c r="I352" s="70" t="s">
        <v>3230</v>
      </c>
      <c r="J352" s="70" t="s">
        <v>134</v>
      </c>
      <c r="K352" s="71">
        <v>7.4580999999999995E-2</v>
      </c>
      <c r="L352" s="71">
        <v>7.699999999908376E-2</v>
      </c>
      <c r="M352" s="72">
        <v>9561.4107870000007</v>
      </c>
      <c r="N352" s="80">
        <v>100.71</v>
      </c>
      <c r="O352" s="72">
        <v>34.925458626000001</v>
      </c>
      <c r="P352" s="73">
        <f t="shared" si="5"/>
        <v>3.9177957157300098E-4</v>
      </c>
      <c r="Q352" s="73">
        <f>O352/'סכום נכסי הקרן'!$C$41</f>
        <v>3.7687181431541686E-5</v>
      </c>
    </row>
    <row r="353" spans="1:17">
      <c r="A353" s="69" t="s">
        <v>3314</v>
      </c>
      <c r="B353" s="70" t="s">
        <v>2884</v>
      </c>
      <c r="C353" s="54">
        <v>9405</v>
      </c>
      <c r="D353" s="117" t="s">
        <v>3357</v>
      </c>
      <c r="E353" s="54" t="s">
        <v>646</v>
      </c>
      <c r="F353" s="79">
        <v>43866</v>
      </c>
      <c r="G353" s="117" t="s">
        <v>3357</v>
      </c>
      <c r="H353" s="72">
        <v>0.81999999999996842</v>
      </c>
      <c r="I353" s="70" t="s">
        <v>3230</v>
      </c>
      <c r="J353" s="70" t="s">
        <v>134</v>
      </c>
      <c r="K353" s="71">
        <v>7.7218999999999996E-2</v>
      </c>
      <c r="L353" s="71">
        <v>8.5100000000008794E-2</v>
      </c>
      <c r="M353" s="72">
        <v>522679.28137699998</v>
      </c>
      <c r="N353" s="80">
        <v>100.16</v>
      </c>
      <c r="O353" s="72">
        <v>1898.790998083</v>
      </c>
      <c r="P353" s="73">
        <f t="shared" si="5"/>
        <v>2.1299864139273813E-2</v>
      </c>
      <c r="Q353" s="73">
        <f>O353/'סכום נכסי הקרן'!$C$41</f>
        <v>2.0489374702744706E-3</v>
      </c>
    </row>
    <row r="354" spans="1:17">
      <c r="A354" s="69" t="s">
        <v>3314</v>
      </c>
      <c r="B354" s="70" t="s">
        <v>2884</v>
      </c>
      <c r="C354" s="54">
        <v>9439</v>
      </c>
      <c r="D354" s="117" t="s">
        <v>3357</v>
      </c>
      <c r="E354" s="54" t="s">
        <v>646</v>
      </c>
      <c r="F354" s="79">
        <v>44953</v>
      </c>
      <c r="G354" s="117" t="s">
        <v>3357</v>
      </c>
      <c r="H354" s="72">
        <v>0.82000000004374896</v>
      </c>
      <c r="I354" s="70" t="s">
        <v>3230</v>
      </c>
      <c r="J354" s="70" t="s">
        <v>134</v>
      </c>
      <c r="K354" s="71">
        <v>7.7218999999999996E-2</v>
      </c>
      <c r="L354" s="71">
        <v>7.7300000005213421E-2</v>
      </c>
      <c r="M354" s="72">
        <v>1501.0927710000001</v>
      </c>
      <c r="N354" s="80">
        <v>100.76</v>
      </c>
      <c r="O354" s="72">
        <v>5.4858414179999997</v>
      </c>
      <c r="P354" s="73">
        <f t="shared" si="5"/>
        <v>6.1537934933844445E-5</v>
      </c>
      <c r="Q354" s="73">
        <f>O354/'סכום נכסי הקרן'!$C$41</f>
        <v>5.9196330974139714E-6</v>
      </c>
    </row>
    <row r="355" spans="1:17">
      <c r="A355" s="69" t="s">
        <v>3314</v>
      </c>
      <c r="B355" s="70" t="s">
        <v>2884</v>
      </c>
      <c r="C355" s="54">
        <v>9447</v>
      </c>
      <c r="D355" s="117" t="s">
        <v>3357</v>
      </c>
      <c r="E355" s="54" t="s">
        <v>646</v>
      </c>
      <c r="F355" s="79">
        <v>44959</v>
      </c>
      <c r="G355" s="117" t="s">
        <v>3357</v>
      </c>
      <c r="H355" s="72">
        <v>0.82000000018159391</v>
      </c>
      <c r="I355" s="70" t="s">
        <v>3230</v>
      </c>
      <c r="J355" s="70" t="s">
        <v>134</v>
      </c>
      <c r="K355" s="71">
        <v>7.7218999999999996E-2</v>
      </c>
      <c r="L355" s="71">
        <v>7.7300000010830774E-2</v>
      </c>
      <c r="M355" s="72">
        <v>843.82182899999998</v>
      </c>
      <c r="N355" s="80">
        <v>100.76</v>
      </c>
      <c r="O355" s="72">
        <v>3.0838017419999999</v>
      </c>
      <c r="P355" s="73">
        <f t="shared" si="5"/>
        <v>3.4592832072287248E-5</v>
      </c>
      <c r="Q355" s="73">
        <f>O355/'סכום נכסי הקרן'!$C$41</f>
        <v>3.3276526729169227E-6</v>
      </c>
    </row>
    <row r="356" spans="1:17">
      <c r="A356" s="69" t="s">
        <v>3314</v>
      </c>
      <c r="B356" s="70" t="s">
        <v>2884</v>
      </c>
      <c r="C356" s="54">
        <v>9467</v>
      </c>
      <c r="D356" s="117" t="s">
        <v>3357</v>
      </c>
      <c r="E356" s="54" t="s">
        <v>646</v>
      </c>
      <c r="F356" s="79">
        <v>44966</v>
      </c>
      <c r="G356" s="117" t="s">
        <v>3357</v>
      </c>
      <c r="H356" s="72">
        <v>0.81999999986573813</v>
      </c>
      <c r="I356" s="70" t="s">
        <v>3230</v>
      </c>
      <c r="J356" s="70" t="s">
        <v>134</v>
      </c>
      <c r="K356" s="71">
        <v>7.7218999999999996E-2</v>
      </c>
      <c r="L356" s="71">
        <v>7.8099999993048702E-2</v>
      </c>
      <c r="M356" s="72">
        <v>1264.3347940000001</v>
      </c>
      <c r="N356" s="80">
        <v>100.7</v>
      </c>
      <c r="O356" s="72">
        <v>4.6178426410000002</v>
      </c>
      <c r="P356" s="73">
        <f t="shared" si="5"/>
        <v>5.1801078143486068E-5</v>
      </c>
      <c r="Q356" s="73">
        <f>O356/'סכום נכסי הקרן'!$C$41</f>
        <v>4.9829975118528202E-6</v>
      </c>
    </row>
    <row r="357" spans="1:17">
      <c r="A357" s="69" t="s">
        <v>3314</v>
      </c>
      <c r="B357" s="70" t="s">
        <v>2884</v>
      </c>
      <c r="C357" s="54">
        <v>9491</v>
      </c>
      <c r="D357" s="117" t="s">
        <v>3357</v>
      </c>
      <c r="E357" s="54" t="s">
        <v>646</v>
      </c>
      <c r="F357" s="79">
        <v>44986</v>
      </c>
      <c r="G357" s="117" t="s">
        <v>3357</v>
      </c>
      <c r="H357" s="72">
        <v>0.82000000001558726</v>
      </c>
      <c r="I357" s="70" t="s">
        <v>3230</v>
      </c>
      <c r="J357" s="70" t="s">
        <v>134</v>
      </c>
      <c r="K357" s="71">
        <v>7.7218999999999996E-2</v>
      </c>
      <c r="L357" s="71">
        <v>7.8099999999298578E-2</v>
      </c>
      <c r="M357" s="72">
        <v>4918.2641610000001</v>
      </c>
      <c r="N357" s="80">
        <v>100.7</v>
      </c>
      <c r="O357" s="72">
        <v>17.963414145999998</v>
      </c>
      <c r="P357" s="73">
        <f t="shared" si="5"/>
        <v>2.0150626434062348E-4</v>
      </c>
      <c r="Q357" s="73">
        <f>O357/'סכום נכסי הקרן'!$C$41</f>
        <v>1.9383867089614787E-5</v>
      </c>
    </row>
    <row r="358" spans="1:17">
      <c r="A358" s="69" t="s">
        <v>3314</v>
      </c>
      <c r="B358" s="70" t="s">
        <v>2884</v>
      </c>
      <c r="C358" s="54">
        <v>9510</v>
      </c>
      <c r="D358" s="117" t="s">
        <v>3357</v>
      </c>
      <c r="E358" s="54" t="s">
        <v>646</v>
      </c>
      <c r="F358" s="79">
        <v>44994</v>
      </c>
      <c r="G358" s="117" t="s">
        <v>3357</v>
      </c>
      <c r="H358" s="72">
        <v>0.81999999987450845</v>
      </c>
      <c r="I358" s="70" t="s">
        <v>3230</v>
      </c>
      <c r="J358" s="70" t="s">
        <v>134</v>
      </c>
      <c r="K358" s="71">
        <v>7.7218999999999996E-2</v>
      </c>
      <c r="L358" s="71">
        <v>7.8099999997090871E-2</v>
      </c>
      <c r="M358" s="72">
        <v>959.97791600000016</v>
      </c>
      <c r="N358" s="80">
        <v>100.7</v>
      </c>
      <c r="O358" s="72">
        <v>3.5062128420000001</v>
      </c>
      <c r="P358" s="73">
        <f t="shared" si="5"/>
        <v>3.9331267766370898E-5</v>
      </c>
      <c r="Q358" s="73">
        <f>O358/'סכום נכסי הקרן'!$C$41</f>
        <v>3.7834658358841217E-6</v>
      </c>
    </row>
    <row r="359" spans="1:17">
      <c r="A359" s="69" t="s">
        <v>3314</v>
      </c>
      <c r="B359" s="70" t="s">
        <v>2884</v>
      </c>
      <c r="C359" s="54">
        <v>9560</v>
      </c>
      <c r="D359" s="117" t="s">
        <v>3357</v>
      </c>
      <c r="E359" s="54" t="s">
        <v>646</v>
      </c>
      <c r="F359" s="79">
        <v>45058</v>
      </c>
      <c r="G359" s="117" t="s">
        <v>3357</v>
      </c>
      <c r="H359" s="72">
        <v>0.82000000003903584</v>
      </c>
      <c r="I359" s="70" t="s">
        <v>3230</v>
      </c>
      <c r="J359" s="70" t="s">
        <v>134</v>
      </c>
      <c r="K359" s="71">
        <v>7.7218999999999996E-2</v>
      </c>
      <c r="L359" s="71">
        <v>7.8100000001144698E-2</v>
      </c>
      <c r="M359" s="72">
        <v>5190.305402</v>
      </c>
      <c r="N359" s="80">
        <v>100.7</v>
      </c>
      <c r="O359" s="72">
        <v>18.957014442999998</v>
      </c>
      <c r="P359" s="73">
        <f t="shared" si="5"/>
        <v>2.1265206783148088E-4</v>
      </c>
      <c r="Q359" s="73">
        <f>O359/'סכום נכסי הקרן'!$C$41</f>
        <v>2.045603610719202E-5</v>
      </c>
    </row>
    <row r="360" spans="1:17">
      <c r="A360" s="69" t="s">
        <v>3314</v>
      </c>
      <c r="B360" s="70" t="s">
        <v>2884</v>
      </c>
      <c r="C360" s="54">
        <v>9595</v>
      </c>
      <c r="D360" s="117" t="s">
        <v>3357</v>
      </c>
      <c r="E360" s="54" t="s">
        <v>646</v>
      </c>
      <c r="F360" s="79">
        <v>45237</v>
      </c>
      <c r="G360" s="117" t="s">
        <v>3357</v>
      </c>
      <c r="H360" s="72">
        <v>0.82000000000615414</v>
      </c>
      <c r="I360" s="70" t="s">
        <v>3230</v>
      </c>
      <c r="J360" s="70" t="s">
        <v>134</v>
      </c>
      <c r="K360" s="71">
        <v>7.7195E-2</v>
      </c>
      <c r="L360" s="71">
        <v>7.8099999999979491E-2</v>
      </c>
      <c r="M360" s="72">
        <v>16015.918616000003</v>
      </c>
      <c r="N360" s="80">
        <v>100.7</v>
      </c>
      <c r="O360" s="72">
        <v>58.496363552000005</v>
      </c>
      <c r="P360" s="73">
        <f t="shared" si="5"/>
        <v>6.561883838490291E-4</v>
      </c>
      <c r="Q360" s="73">
        <f>O360/'סכום נכסי הקרן'!$C$41</f>
        <v>6.3121950376579322E-5</v>
      </c>
    </row>
    <row r="361" spans="1:17">
      <c r="A361" s="69" t="s">
        <v>3315</v>
      </c>
      <c r="B361" s="70" t="s">
        <v>2884</v>
      </c>
      <c r="C361" s="54">
        <v>9606</v>
      </c>
      <c r="D361" s="117" t="s">
        <v>3357</v>
      </c>
      <c r="E361" s="54" t="s">
        <v>646</v>
      </c>
      <c r="F361" s="79">
        <v>44136</v>
      </c>
      <c r="G361" s="117" t="s">
        <v>3357</v>
      </c>
      <c r="H361" s="72">
        <v>0.25</v>
      </c>
      <c r="I361" s="70" t="s">
        <v>3230</v>
      </c>
      <c r="J361" s="70" t="s">
        <v>134</v>
      </c>
      <c r="K361" s="71">
        <v>7.0095999999999992E-2</v>
      </c>
      <c r="L361" s="71">
        <v>0</v>
      </c>
      <c r="M361" s="72">
        <v>356696.76614700002</v>
      </c>
      <c r="N361" s="80">
        <v>88.007137999999998</v>
      </c>
      <c r="O361" s="72">
        <v>1138.5828535559999</v>
      </c>
      <c r="P361" s="73">
        <f t="shared" si="5"/>
        <v>1.2772158766569737E-2</v>
      </c>
      <c r="Q361" s="73">
        <f>O361/'סכום נכסי הקרן'!$C$41</f>
        <v>1.2286160372669639E-3</v>
      </c>
    </row>
    <row r="362" spans="1:17">
      <c r="A362" s="69" t="s">
        <v>3316</v>
      </c>
      <c r="B362" s="70" t="s">
        <v>2884</v>
      </c>
      <c r="C362" s="54">
        <v>6588</v>
      </c>
      <c r="D362" s="117" t="s">
        <v>3357</v>
      </c>
      <c r="E362" s="54" t="s">
        <v>646</v>
      </c>
      <c r="F362" s="79">
        <v>43397</v>
      </c>
      <c r="G362" s="117" t="s">
        <v>3357</v>
      </c>
      <c r="H362" s="72">
        <v>0.510000000000152</v>
      </c>
      <c r="I362" s="70" t="s">
        <v>3230</v>
      </c>
      <c r="J362" s="70" t="s">
        <v>134</v>
      </c>
      <c r="K362" s="71">
        <v>7.7218999999999996E-2</v>
      </c>
      <c r="L362" s="71">
        <v>7.5600000000009118E-2</v>
      </c>
      <c r="M362" s="72">
        <v>324123.34813699999</v>
      </c>
      <c r="N362" s="80">
        <v>100.73</v>
      </c>
      <c r="O362" s="72">
        <v>1184.1772498820001</v>
      </c>
      <c r="P362" s="73">
        <f t="shared" si="5"/>
        <v>1.3283618136366875E-2</v>
      </c>
      <c r="Q362" s="73">
        <f>O362/'סכום נכסי הקרן'!$C$41</f>
        <v>1.2778158002536234E-3</v>
      </c>
    </row>
    <row r="363" spans="1:17">
      <c r="A363" s="69" t="s">
        <v>3317</v>
      </c>
      <c r="B363" s="70" t="s">
        <v>2884</v>
      </c>
      <c r="C363" s="54" t="s">
        <v>3079</v>
      </c>
      <c r="D363" s="117" t="s">
        <v>3357</v>
      </c>
      <c r="E363" s="54" t="s">
        <v>646</v>
      </c>
      <c r="F363" s="79">
        <v>44144</v>
      </c>
      <c r="G363" s="117" t="s">
        <v>3357</v>
      </c>
      <c r="H363" s="72">
        <v>1</v>
      </c>
      <c r="I363" s="70" t="s">
        <v>3230</v>
      </c>
      <c r="J363" s="70" t="s">
        <v>134</v>
      </c>
      <c r="K363" s="71">
        <v>7.8763E-2</v>
      </c>
      <c r="L363" s="71">
        <v>0</v>
      </c>
      <c r="M363" s="72">
        <v>403549.30357599998</v>
      </c>
      <c r="N363" s="80">
        <v>78.199742999999998</v>
      </c>
      <c r="O363" s="72">
        <v>1144.5887740370001</v>
      </c>
      <c r="P363" s="73">
        <f t="shared" si="5"/>
        <v>1.2839530736631603E-2</v>
      </c>
      <c r="Q363" s="73">
        <f>O363/'סכום נכסי הקרן'!$C$41</f>
        <v>1.2350968745626083E-3</v>
      </c>
    </row>
    <row r="364" spans="1:17">
      <c r="A364" s="69" t="s">
        <v>3318</v>
      </c>
      <c r="B364" s="70" t="s">
        <v>2884</v>
      </c>
      <c r="C364" s="54">
        <v>6826</v>
      </c>
      <c r="D364" s="117" t="s">
        <v>3357</v>
      </c>
      <c r="E364" s="54" t="s">
        <v>646</v>
      </c>
      <c r="F364" s="79">
        <v>43550</v>
      </c>
      <c r="G364" s="117" t="s">
        <v>3357</v>
      </c>
      <c r="H364" s="72">
        <v>1.7600000000002696</v>
      </c>
      <c r="I364" s="70" t="s">
        <v>3234</v>
      </c>
      <c r="J364" s="70" t="s">
        <v>134</v>
      </c>
      <c r="K364" s="71">
        <v>8.4559999999999996E-2</v>
      </c>
      <c r="L364" s="71">
        <v>8.5599999999982454E-2</v>
      </c>
      <c r="M364" s="72">
        <v>162500.43385500001</v>
      </c>
      <c r="N364" s="80">
        <v>100.61</v>
      </c>
      <c r="O364" s="72">
        <v>592.984325334</v>
      </c>
      <c r="P364" s="73">
        <f t="shared" si="5"/>
        <v>6.6518566704206793E-3</v>
      </c>
      <c r="Q364" s="73">
        <f>O364/'סכום נכסי הקרן'!$C$41</f>
        <v>6.3987442782744341E-4</v>
      </c>
    </row>
    <row r="365" spans="1:17">
      <c r="A365" s="69" t="s">
        <v>3319</v>
      </c>
      <c r="B365" s="70" t="s">
        <v>2884</v>
      </c>
      <c r="C365" s="54">
        <v>6528</v>
      </c>
      <c r="D365" s="117" t="s">
        <v>3357</v>
      </c>
      <c r="E365" s="54" t="s">
        <v>646</v>
      </c>
      <c r="F365" s="79">
        <v>43373</v>
      </c>
      <c r="G365" s="117" t="s">
        <v>3357</v>
      </c>
      <c r="H365" s="72">
        <v>4.2700000000006755</v>
      </c>
      <c r="I365" s="70" t="s">
        <v>3234</v>
      </c>
      <c r="J365" s="70" t="s">
        <v>137</v>
      </c>
      <c r="K365" s="71">
        <v>3.032E-2</v>
      </c>
      <c r="L365" s="71">
        <v>6.3000000000013504E-2</v>
      </c>
      <c r="M365" s="72">
        <v>274957.37530100002</v>
      </c>
      <c r="N365" s="80">
        <v>87.41</v>
      </c>
      <c r="O365" s="72">
        <v>1110.5882302749999</v>
      </c>
      <c r="P365" s="73">
        <f t="shared" si="5"/>
        <v>1.245812648333401E-2</v>
      </c>
      <c r="Q365" s="73">
        <f>O365/'סכום נכסי הקרן'!$C$41</f>
        <v>1.1984077454304384E-3</v>
      </c>
    </row>
    <row r="366" spans="1:17">
      <c r="A366" s="69" t="s">
        <v>3320</v>
      </c>
      <c r="B366" s="70" t="s">
        <v>2884</v>
      </c>
      <c r="C366" s="54">
        <v>8860</v>
      </c>
      <c r="D366" s="117" t="s">
        <v>3357</v>
      </c>
      <c r="E366" s="54" t="s">
        <v>646</v>
      </c>
      <c r="F366" s="79">
        <v>44585</v>
      </c>
      <c r="G366" s="117" t="s">
        <v>3357</v>
      </c>
      <c r="H366" s="72">
        <v>2.1599999999930817</v>
      </c>
      <c r="I366" s="70" t="s">
        <v>3238</v>
      </c>
      <c r="J366" s="70" t="s">
        <v>136</v>
      </c>
      <c r="K366" s="71">
        <v>6.5960000000000005E-2</v>
      </c>
      <c r="L366" s="71">
        <v>7.1299999999619515E-2</v>
      </c>
      <c r="M366" s="72">
        <v>17273.590916000001</v>
      </c>
      <c r="N366" s="80">
        <v>100.13</v>
      </c>
      <c r="O366" s="72">
        <v>69.384822827999997</v>
      </c>
      <c r="P366" s="73">
        <f t="shared" si="5"/>
        <v>7.7833068571319546E-4</v>
      </c>
      <c r="Q366" s="73">
        <f>O366/'סכום נכסי הקרן'!$C$41</f>
        <v>7.487141212707095E-5</v>
      </c>
    </row>
    <row r="367" spans="1:17">
      <c r="A367" s="69" t="s">
        <v>3320</v>
      </c>
      <c r="B367" s="70" t="s">
        <v>2884</v>
      </c>
      <c r="C367" s="54">
        <v>8977</v>
      </c>
      <c r="D367" s="117" t="s">
        <v>3357</v>
      </c>
      <c r="E367" s="54" t="s">
        <v>646</v>
      </c>
      <c r="F367" s="79">
        <v>44553</v>
      </c>
      <c r="G367" s="117" t="s">
        <v>3357</v>
      </c>
      <c r="H367" s="72">
        <v>2.159999999992174</v>
      </c>
      <c r="I367" s="70" t="s">
        <v>3238</v>
      </c>
      <c r="J367" s="70" t="s">
        <v>136</v>
      </c>
      <c r="K367" s="71">
        <v>6.5960000000000005E-2</v>
      </c>
      <c r="L367" s="71">
        <v>7.1499999999315209E-2</v>
      </c>
      <c r="M367" s="72">
        <v>2545.5817929999998</v>
      </c>
      <c r="N367" s="80">
        <v>100.1</v>
      </c>
      <c r="O367" s="72">
        <v>10.222068238</v>
      </c>
      <c r="P367" s="73">
        <f t="shared" si="5"/>
        <v>1.1466699858573308E-4</v>
      </c>
      <c r="Q367" s="73">
        <f>O367/'סכום נכסי הקרן'!$C$41</f>
        <v>1.1030375990662463E-5</v>
      </c>
    </row>
    <row r="368" spans="1:17">
      <c r="A368" s="69" t="s">
        <v>3320</v>
      </c>
      <c r="B368" s="70" t="s">
        <v>2884</v>
      </c>
      <c r="C368" s="54">
        <v>8978</v>
      </c>
      <c r="D368" s="117" t="s">
        <v>3357</v>
      </c>
      <c r="E368" s="54" t="s">
        <v>646</v>
      </c>
      <c r="F368" s="79">
        <v>44553</v>
      </c>
      <c r="G368" s="117" t="s">
        <v>3357</v>
      </c>
      <c r="H368" s="72">
        <v>2.1599999999572965</v>
      </c>
      <c r="I368" s="70" t="s">
        <v>3238</v>
      </c>
      <c r="J368" s="70" t="s">
        <v>136</v>
      </c>
      <c r="K368" s="71">
        <v>6.5960000000000005E-2</v>
      </c>
      <c r="L368" s="71">
        <v>7.2599999999877998E-2</v>
      </c>
      <c r="M368" s="72">
        <v>3272.8909359999998</v>
      </c>
      <c r="N368" s="80">
        <v>99.88</v>
      </c>
      <c r="O368" s="72">
        <v>13.113774215999999</v>
      </c>
      <c r="P368" s="73">
        <f t="shared" si="5"/>
        <v>1.4710497860792062E-4</v>
      </c>
      <c r="Q368" s="73">
        <f>O368/'סכום נכסי הקרן'!$C$41</f>
        <v>1.4150742970136574E-5</v>
      </c>
    </row>
    <row r="369" spans="1:17">
      <c r="A369" s="69" t="s">
        <v>3320</v>
      </c>
      <c r="B369" s="70" t="s">
        <v>2884</v>
      </c>
      <c r="C369" s="54">
        <v>8979</v>
      </c>
      <c r="D369" s="117" t="s">
        <v>3357</v>
      </c>
      <c r="E369" s="54" t="s">
        <v>646</v>
      </c>
      <c r="F369" s="79">
        <v>44553</v>
      </c>
      <c r="G369" s="117" t="s">
        <v>3357</v>
      </c>
      <c r="H369" s="72">
        <v>2.1600000000182589</v>
      </c>
      <c r="I369" s="70" t="s">
        <v>3238</v>
      </c>
      <c r="J369" s="70" t="s">
        <v>136</v>
      </c>
      <c r="K369" s="71">
        <v>6.5960000000000005E-2</v>
      </c>
      <c r="L369" s="71">
        <v>7.1400000000485811E-2</v>
      </c>
      <c r="M369" s="72">
        <v>15273.490636</v>
      </c>
      <c r="N369" s="80">
        <v>100.11</v>
      </c>
      <c r="O369" s="72">
        <v>61.338535193000013</v>
      </c>
      <c r="P369" s="73">
        <f t="shared" si="5"/>
        <v>6.8807070785146824E-4</v>
      </c>
      <c r="Q369" s="73">
        <f>O369/'סכום נכסי הקרן'!$C$41</f>
        <v>6.6188866102467886E-5</v>
      </c>
    </row>
    <row r="370" spans="1:17">
      <c r="A370" s="69" t="s">
        <v>3320</v>
      </c>
      <c r="B370" s="70" t="s">
        <v>2884</v>
      </c>
      <c r="C370" s="54">
        <v>8918</v>
      </c>
      <c r="D370" s="117" t="s">
        <v>3357</v>
      </c>
      <c r="E370" s="54" t="s">
        <v>646</v>
      </c>
      <c r="F370" s="79">
        <v>44553</v>
      </c>
      <c r="G370" s="117" t="s">
        <v>3357</v>
      </c>
      <c r="H370" s="72">
        <v>2.1599999999908683</v>
      </c>
      <c r="I370" s="70" t="s">
        <v>3238</v>
      </c>
      <c r="J370" s="70" t="s">
        <v>136</v>
      </c>
      <c r="K370" s="71">
        <v>6.5960000000000005E-2</v>
      </c>
      <c r="L370" s="71">
        <v>7.1499999999486363E-2</v>
      </c>
      <c r="M370" s="72">
        <v>2181.9272510000001</v>
      </c>
      <c r="N370" s="80">
        <v>100.09</v>
      </c>
      <c r="O370" s="72">
        <v>8.7608972630000004</v>
      </c>
      <c r="P370" s="73">
        <f t="shared" si="5"/>
        <v>9.8276177645897442E-5</v>
      </c>
      <c r="Q370" s="73">
        <f>O370/'סכום נכסי הקרן'!$C$41</f>
        <v>9.4536632486189518E-6</v>
      </c>
    </row>
    <row r="371" spans="1:17">
      <c r="A371" s="69" t="s">
        <v>3320</v>
      </c>
      <c r="B371" s="70" t="s">
        <v>2884</v>
      </c>
      <c r="C371" s="54">
        <v>9037</v>
      </c>
      <c r="D371" s="117" t="s">
        <v>3357</v>
      </c>
      <c r="E371" s="54" t="s">
        <v>646</v>
      </c>
      <c r="F371" s="79">
        <v>44671</v>
      </c>
      <c r="G371" s="117" t="s">
        <v>3357</v>
      </c>
      <c r="H371" s="72">
        <v>2.1599999998466526</v>
      </c>
      <c r="I371" s="70" t="s">
        <v>3238</v>
      </c>
      <c r="J371" s="70" t="s">
        <v>136</v>
      </c>
      <c r="K371" s="71">
        <v>6.5960000000000005E-2</v>
      </c>
      <c r="L371" s="71">
        <v>7.1299999997042576E-2</v>
      </c>
      <c r="M371" s="72">
        <v>1363.7045619999999</v>
      </c>
      <c r="N371" s="80">
        <v>100.13</v>
      </c>
      <c r="O371" s="72">
        <v>5.4777491739999995</v>
      </c>
      <c r="P371" s="73">
        <f t="shared" si="5"/>
        <v>6.1447159436195742E-5</v>
      </c>
      <c r="Q371" s="73">
        <f>O371/'סכום נכסי הקרן'!$C$41</f>
        <v>5.9109009610351155E-6</v>
      </c>
    </row>
    <row r="372" spans="1:17">
      <c r="A372" s="69" t="s">
        <v>3320</v>
      </c>
      <c r="B372" s="70" t="s">
        <v>2884</v>
      </c>
      <c r="C372" s="54">
        <v>9130</v>
      </c>
      <c r="D372" s="117" t="s">
        <v>3357</v>
      </c>
      <c r="E372" s="54" t="s">
        <v>646</v>
      </c>
      <c r="F372" s="79">
        <v>44742</v>
      </c>
      <c r="G372" s="117" t="s">
        <v>3357</v>
      </c>
      <c r="H372" s="72">
        <v>2.1599999999671398</v>
      </c>
      <c r="I372" s="70" t="s">
        <v>3238</v>
      </c>
      <c r="J372" s="70" t="s">
        <v>136</v>
      </c>
      <c r="K372" s="71">
        <v>6.5960000000000005E-2</v>
      </c>
      <c r="L372" s="71">
        <v>7.1299999999029404E-2</v>
      </c>
      <c r="M372" s="72">
        <v>8182.2272510000003</v>
      </c>
      <c r="N372" s="80">
        <v>100.13</v>
      </c>
      <c r="O372" s="72">
        <v>32.866494863</v>
      </c>
      <c r="P372" s="73">
        <f t="shared" si="5"/>
        <v>3.6868295458679021E-4</v>
      </c>
      <c r="Q372" s="73">
        <f>O372/'סכום נכסי הקרן'!$C$41</f>
        <v>3.5465405570898161E-5</v>
      </c>
    </row>
    <row r="373" spans="1:17">
      <c r="A373" s="69" t="s">
        <v>3320</v>
      </c>
      <c r="B373" s="70" t="s">
        <v>2884</v>
      </c>
      <c r="C373" s="54">
        <v>9313</v>
      </c>
      <c r="D373" s="117" t="s">
        <v>3357</v>
      </c>
      <c r="E373" s="54" t="s">
        <v>646</v>
      </c>
      <c r="F373" s="79">
        <v>44886</v>
      </c>
      <c r="G373" s="117" t="s">
        <v>3357</v>
      </c>
      <c r="H373" s="72">
        <v>2.1600000000213724</v>
      </c>
      <c r="I373" s="70" t="s">
        <v>3238</v>
      </c>
      <c r="J373" s="70" t="s">
        <v>136</v>
      </c>
      <c r="K373" s="71">
        <v>6.5960000000000005E-2</v>
      </c>
      <c r="L373" s="71">
        <v>7.1300000001175479E-2</v>
      </c>
      <c r="M373" s="72">
        <v>3727.4590840000001</v>
      </c>
      <c r="N373" s="80">
        <v>100.13</v>
      </c>
      <c r="O373" s="72">
        <v>14.972514448</v>
      </c>
      <c r="P373" s="73">
        <f t="shared" si="5"/>
        <v>1.6795556956383567E-4</v>
      </c>
      <c r="Q373" s="73">
        <f>O373/'סכום נכסי הקרן'!$C$41</f>
        <v>1.6156462668985171E-5</v>
      </c>
    </row>
    <row r="374" spans="1:17">
      <c r="A374" s="69" t="s">
        <v>3320</v>
      </c>
      <c r="B374" s="70" t="s">
        <v>2884</v>
      </c>
      <c r="C374" s="54">
        <v>9496</v>
      </c>
      <c r="D374" s="117" t="s">
        <v>3357</v>
      </c>
      <c r="E374" s="54" t="s">
        <v>646</v>
      </c>
      <c r="F374" s="79">
        <v>44985</v>
      </c>
      <c r="G374" s="117" t="s">
        <v>3357</v>
      </c>
      <c r="H374" s="72">
        <v>2.160000000022249</v>
      </c>
      <c r="I374" s="70" t="s">
        <v>3238</v>
      </c>
      <c r="J374" s="70" t="s">
        <v>136</v>
      </c>
      <c r="K374" s="71">
        <v>6.5960000000000005E-2</v>
      </c>
      <c r="L374" s="71">
        <v>7.1300000000154032E-2</v>
      </c>
      <c r="M374" s="72">
        <v>5818.4727290000001</v>
      </c>
      <c r="N374" s="80">
        <v>100.13</v>
      </c>
      <c r="O374" s="72">
        <v>23.371729827999999</v>
      </c>
      <c r="P374" s="73">
        <f t="shared" si="5"/>
        <v>2.6217454714015491E-4</v>
      </c>
      <c r="Q374" s="73">
        <f>O374/'סכום נכסי הקרן'!$C$41</f>
        <v>2.5219844120846979E-5</v>
      </c>
    </row>
    <row r="375" spans="1:17">
      <c r="A375" s="69" t="s">
        <v>3320</v>
      </c>
      <c r="B375" s="70" t="s">
        <v>2884</v>
      </c>
      <c r="C375" s="54">
        <v>9547</v>
      </c>
      <c r="D375" s="117" t="s">
        <v>3357</v>
      </c>
      <c r="E375" s="54" t="s">
        <v>646</v>
      </c>
      <c r="F375" s="79">
        <v>45036</v>
      </c>
      <c r="G375" s="117" t="s">
        <v>3357</v>
      </c>
      <c r="H375" s="72">
        <v>2.1599999999196751</v>
      </c>
      <c r="I375" s="70" t="s">
        <v>3238</v>
      </c>
      <c r="J375" s="70" t="s">
        <v>136</v>
      </c>
      <c r="K375" s="71">
        <v>6.5960000000000005E-2</v>
      </c>
      <c r="L375" s="71">
        <v>7.1299999997407687E-2</v>
      </c>
      <c r="M375" s="72">
        <v>1363.7045619999999</v>
      </c>
      <c r="N375" s="80">
        <v>100.13</v>
      </c>
      <c r="O375" s="72">
        <v>5.477749234</v>
      </c>
      <c r="P375" s="73">
        <f t="shared" si="5"/>
        <v>6.1447160109251306E-5</v>
      </c>
      <c r="Q375" s="73">
        <f>O375/'סכום נכסי הקרן'!$C$41</f>
        <v>5.9109010257796026E-6</v>
      </c>
    </row>
    <row r="376" spans="1:17">
      <c r="A376" s="69" t="s">
        <v>3320</v>
      </c>
      <c r="B376" s="70" t="s">
        <v>2884</v>
      </c>
      <c r="C376" s="54">
        <v>9718</v>
      </c>
      <c r="D376" s="117" t="s">
        <v>3357</v>
      </c>
      <c r="E376" s="54" t="s">
        <v>646</v>
      </c>
      <c r="F376" s="79">
        <v>45163</v>
      </c>
      <c r="G376" s="117" t="s">
        <v>3357</v>
      </c>
      <c r="H376" s="72">
        <v>2.1399999999999997</v>
      </c>
      <c r="I376" s="70" t="s">
        <v>3238</v>
      </c>
      <c r="J376" s="70" t="s">
        <v>136</v>
      </c>
      <c r="K376" s="71">
        <v>6.4320000000000002E-2</v>
      </c>
      <c r="L376" s="71">
        <v>7.5999999999999984E-2</v>
      </c>
      <c r="M376" s="72">
        <v>12589.720375000001</v>
      </c>
      <c r="N376" s="80">
        <v>100.16</v>
      </c>
      <c r="O376" s="72">
        <v>50.585730099999999</v>
      </c>
      <c r="P376" s="73">
        <f t="shared" si="5"/>
        <v>5.6745011936741628E-4</v>
      </c>
      <c r="Q376" s="73">
        <f>O376/'סכום נכסי הקרן'!$C$41</f>
        <v>5.4585785359063793E-5</v>
      </c>
    </row>
    <row r="377" spans="1:17">
      <c r="A377" s="69" t="s">
        <v>3320</v>
      </c>
      <c r="B377" s="70" t="s">
        <v>2884</v>
      </c>
      <c r="C377" s="54">
        <v>9799</v>
      </c>
      <c r="D377" s="117" t="s">
        <v>3357</v>
      </c>
      <c r="E377" s="54" t="s">
        <v>646</v>
      </c>
      <c r="F377" s="79">
        <v>45208</v>
      </c>
      <c r="G377" s="117" t="s">
        <v>3357</v>
      </c>
      <c r="H377" s="72">
        <v>2.1499999998772155</v>
      </c>
      <c r="I377" s="70" t="s">
        <v>3238</v>
      </c>
      <c r="J377" s="70" t="s">
        <v>136</v>
      </c>
      <c r="K377" s="71">
        <v>6.6130000000000008E-2</v>
      </c>
      <c r="L377" s="71">
        <v>6.9699999996386611E-2</v>
      </c>
      <c r="M377" s="72">
        <v>1410.9795449999999</v>
      </c>
      <c r="N377" s="80">
        <v>100.72</v>
      </c>
      <c r="O377" s="72">
        <v>5.7010395980000004</v>
      </c>
      <c r="P377" s="73">
        <f t="shared" si="5"/>
        <v>6.3951940478239081E-5</v>
      </c>
      <c r="Q377" s="73">
        <f>O377/'סכום נכסי הקרן'!$C$41</f>
        <v>6.1518480252190996E-6</v>
      </c>
    </row>
    <row r="378" spans="1:17">
      <c r="A378" s="69" t="s">
        <v>3320</v>
      </c>
      <c r="B378" s="70" t="s">
        <v>2884</v>
      </c>
      <c r="C378" s="54">
        <v>8829</v>
      </c>
      <c r="D378" s="117" t="s">
        <v>3357</v>
      </c>
      <c r="E378" s="54" t="s">
        <v>646</v>
      </c>
      <c r="F378" s="79">
        <v>44553</v>
      </c>
      <c r="G378" s="117" t="s">
        <v>3357</v>
      </c>
      <c r="H378" s="72">
        <v>2.1600000000020549</v>
      </c>
      <c r="I378" s="70" t="s">
        <v>3238</v>
      </c>
      <c r="J378" s="70" t="s">
        <v>136</v>
      </c>
      <c r="K378" s="71">
        <v>6.6089999999999996E-2</v>
      </c>
      <c r="L378" s="71">
        <v>7.1400000000044414E-2</v>
      </c>
      <c r="M378" s="72">
        <v>165008.25036000001</v>
      </c>
      <c r="N378" s="80">
        <v>99.99</v>
      </c>
      <c r="O378" s="72">
        <v>661.88088052899991</v>
      </c>
      <c r="P378" s="73">
        <f t="shared" si="5"/>
        <v>7.4247101686724815E-3</v>
      </c>
      <c r="Q378" s="73">
        <f>O378/'סכום נכסי הקרן'!$C$41</f>
        <v>7.142189626679746E-4</v>
      </c>
    </row>
    <row r="379" spans="1:17">
      <c r="A379" s="69" t="s">
        <v>3321</v>
      </c>
      <c r="B379" s="70" t="s">
        <v>2884</v>
      </c>
      <c r="C379" s="54">
        <v>7382</v>
      </c>
      <c r="D379" s="117" t="s">
        <v>3357</v>
      </c>
      <c r="E379" s="54" t="s">
        <v>646</v>
      </c>
      <c r="F379" s="79">
        <v>43860</v>
      </c>
      <c r="G379" s="117" t="s">
        <v>3357</v>
      </c>
      <c r="H379" s="72">
        <v>2.4800000000008682</v>
      </c>
      <c r="I379" s="70" t="s">
        <v>3234</v>
      </c>
      <c r="J379" s="70" t="s">
        <v>134</v>
      </c>
      <c r="K379" s="71">
        <v>8.1890000000000004E-2</v>
      </c>
      <c r="L379" s="71">
        <v>8.5600000000046292E-2</v>
      </c>
      <c r="M379" s="72">
        <v>265878.83745699999</v>
      </c>
      <c r="N379" s="80">
        <v>100.34</v>
      </c>
      <c r="O379" s="72">
        <v>967.62132826700008</v>
      </c>
      <c r="P379" s="73">
        <f t="shared" si="5"/>
        <v>1.0854381999471569E-2</v>
      </c>
      <c r="Q379" s="73">
        <f>O379/'סכום נכסי הקרן'!$C$41</f>
        <v>1.0441357677198906E-3</v>
      </c>
    </row>
    <row r="380" spans="1:17">
      <c r="A380" s="69" t="s">
        <v>3322</v>
      </c>
      <c r="B380" s="70" t="s">
        <v>2884</v>
      </c>
      <c r="C380" s="54">
        <v>9158</v>
      </c>
      <c r="D380" s="117" t="s">
        <v>3357</v>
      </c>
      <c r="E380" s="54" t="s">
        <v>646</v>
      </c>
      <c r="F380" s="79">
        <v>44179</v>
      </c>
      <c r="G380" s="117" t="s">
        <v>3357</v>
      </c>
      <c r="H380" s="72">
        <v>2.2600000000002387</v>
      </c>
      <c r="I380" s="70" t="s">
        <v>3234</v>
      </c>
      <c r="J380" s="70" t="s">
        <v>134</v>
      </c>
      <c r="K380" s="71">
        <v>8.0809999999999993E-2</v>
      </c>
      <c r="L380" s="71">
        <v>9.2200000000016699E-2</v>
      </c>
      <c r="M380" s="72">
        <v>117165.71887299999</v>
      </c>
      <c r="N380" s="80">
        <v>98.56</v>
      </c>
      <c r="O380" s="72">
        <v>418.84064306499999</v>
      </c>
      <c r="P380" s="73">
        <f t="shared" si="5"/>
        <v>4.6983837622452274E-3</v>
      </c>
      <c r="Q380" s="73">
        <f>O380/'סכום נכסי הקרן'!$C$41</f>
        <v>4.5196037295107346E-4</v>
      </c>
    </row>
    <row r="381" spans="1:17">
      <c r="A381" s="119" t="s">
        <v>3357</v>
      </c>
      <c r="B381" s="119" t="s">
        <v>3357</v>
      </c>
      <c r="C381" s="119" t="s">
        <v>3357</v>
      </c>
      <c r="D381" s="119" t="s">
        <v>3357</v>
      </c>
      <c r="E381" s="120" t="s">
        <v>3357</v>
      </c>
      <c r="F381" s="120" t="s">
        <v>3357</v>
      </c>
      <c r="G381" s="120" t="s">
        <v>3357</v>
      </c>
      <c r="H381" s="120" t="s">
        <v>3357</v>
      </c>
      <c r="I381" s="120" t="s">
        <v>3357</v>
      </c>
      <c r="J381" s="120" t="s">
        <v>3357</v>
      </c>
      <c r="K381" s="120" t="s">
        <v>3357</v>
      </c>
      <c r="L381" s="120" t="s">
        <v>3357</v>
      </c>
      <c r="M381" s="120" t="s">
        <v>3357</v>
      </c>
      <c r="N381" s="120" t="s">
        <v>3357</v>
      </c>
      <c r="O381" s="120" t="s">
        <v>3357</v>
      </c>
      <c r="P381" s="120" t="s">
        <v>3357</v>
      </c>
      <c r="Q381" s="120" t="s">
        <v>3357</v>
      </c>
    </row>
    <row r="382" spans="1:17">
      <c r="A382" s="119" t="s">
        <v>3357</v>
      </c>
      <c r="B382" s="119" t="s">
        <v>3357</v>
      </c>
      <c r="C382" s="119" t="s">
        <v>3357</v>
      </c>
      <c r="D382" s="119" t="s">
        <v>3357</v>
      </c>
      <c r="E382" s="120" t="s">
        <v>3357</v>
      </c>
      <c r="F382" s="120" t="s">
        <v>3357</v>
      </c>
      <c r="G382" s="120" t="s">
        <v>3357</v>
      </c>
      <c r="H382" s="120" t="s">
        <v>3357</v>
      </c>
      <c r="I382" s="120" t="s">
        <v>3357</v>
      </c>
      <c r="J382" s="120" t="s">
        <v>3357</v>
      </c>
      <c r="K382" s="120" t="s">
        <v>3357</v>
      </c>
      <c r="L382" s="120" t="s">
        <v>3357</v>
      </c>
      <c r="M382" s="120" t="s">
        <v>3357</v>
      </c>
      <c r="N382" s="120" t="s">
        <v>3357</v>
      </c>
      <c r="O382" s="120" t="s">
        <v>3357</v>
      </c>
      <c r="P382" s="120" t="s">
        <v>3357</v>
      </c>
      <c r="Q382" s="120" t="s">
        <v>3357</v>
      </c>
    </row>
    <row r="383" spans="1:17">
      <c r="A383" s="119" t="s">
        <v>3357</v>
      </c>
      <c r="B383" s="119" t="s">
        <v>3357</v>
      </c>
      <c r="C383" s="119" t="s">
        <v>3357</v>
      </c>
      <c r="D383" s="119" t="s">
        <v>3357</v>
      </c>
      <c r="E383" s="120" t="s">
        <v>3357</v>
      </c>
      <c r="F383" s="120" t="s">
        <v>3357</v>
      </c>
      <c r="G383" s="120" t="s">
        <v>3357</v>
      </c>
      <c r="H383" s="120" t="s">
        <v>3357</v>
      </c>
      <c r="I383" s="120" t="s">
        <v>3357</v>
      </c>
      <c r="J383" s="120" t="s">
        <v>3357</v>
      </c>
      <c r="K383" s="120" t="s">
        <v>3357</v>
      </c>
      <c r="L383" s="120" t="s">
        <v>3357</v>
      </c>
      <c r="M383" s="120" t="s">
        <v>3357</v>
      </c>
      <c r="N383" s="120" t="s">
        <v>3357</v>
      </c>
      <c r="O383" s="120" t="s">
        <v>3357</v>
      </c>
      <c r="P383" s="120" t="s">
        <v>3357</v>
      </c>
      <c r="Q383" s="120" t="s">
        <v>3357</v>
      </c>
    </row>
    <row r="384" spans="1:17">
      <c r="A384" s="86" t="s">
        <v>213</v>
      </c>
      <c r="B384" s="119" t="s">
        <v>3357</v>
      </c>
      <c r="C384" s="119" t="s">
        <v>3357</v>
      </c>
      <c r="D384" s="119" t="s">
        <v>3357</v>
      </c>
      <c r="E384" s="120" t="s">
        <v>3357</v>
      </c>
      <c r="F384" s="120" t="s">
        <v>3357</v>
      </c>
      <c r="G384" s="120" t="s">
        <v>3357</v>
      </c>
      <c r="H384" s="120" t="s">
        <v>3357</v>
      </c>
      <c r="I384" s="120" t="s">
        <v>3357</v>
      </c>
      <c r="J384" s="120" t="s">
        <v>3357</v>
      </c>
      <c r="K384" s="120" t="s">
        <v>3357</v>
      </c>
      <c r="L384" s="120" t="s">
        <v>3357</v>
      </c>
      <c r="M384" s="120" t="s">
        <v>3357</v>
      </c>
      <c r="N384" s="120" t="s">
        <v>3357</v>
      </c>
      <c r="O384" s="120" t="s">
        <v>3357</v>
      </c>
      <c r="P384" s="120" t="s">
        <v>3357</v>
      </c>
      <c r="Q384" s="120" t="s">
        <v>3357</v>
      </c>
    </row>
    <row r="385" spans="1:17">
      <c r="A385" s="86" t="s">
        <v>115</v>
      </c>
      <c r="B385" s="119" t="s">
        <v>3357</v>
      </c>
      <c r="C385" s="119" t="s">
        <v>3357</v>
      </c>
      <c r="D385" s="119" t="s">
        <v>3357</v>
      </c>
      <c r="E385" s="120" t="s">
        <v>3357</v>
      </c>
      <c r="F385" s="120" t="s">
        <v>3357</v>
      </c>
      <c r="G385" s="120" t="s">
        <v>3357</v>
      </c>
      <c r="H385" s="120" t="s">
        <v>3357</v>
      </c>
      <c r="I385" s="120" t="s">
        <v>3357</v>
      </c>
      <c r="J385" s="120" t="s">
        <v>3357</v>
      </c>
      <c r="K385" s="120" t="s">
        <v>3357</v>
      </c>
      <c r="L385" s="120" t="s">
        <v>3357</v>
      </c>
      <c r="M385" s="120" t="s">
        <v>3357</v>
      </c>
      <c r="N385" s="120" t="s">
        <v>3357</v>
      </c>
      <c r="O385" s="120" t="s">
        <v>3357</v>
      </c>
      <c r="P385" s="120" t="s">
        <v>3357</v>
      </c>
      <c r="Q385" s="120" t="s">
        <v>3357</v>
      </c>
    </row>
    <row r="386" spans="1:17">
      <c r="A386" s="86" t="s">
        <v>196</v>
      </c>
      <c r="B386" s="119" t="s">
        <v>3357</v>
      </c>
      <c r="C386" s="119" t="s">
        <v>3357</v>
      </c>
      <c r="D386" s="119" t="s">
        <v>3357</v>
      </c>
      <c r="E386" s="120" t="s">
        <v>3357</v>
      </c>
      <c r="F386" s="120" t="s">
        <v>3357</v>
      </c>
      <c r="G386" s="120" t="s">
        <v>3357</v>
      </c>
      <c r="H386" s="120" t="s">
        <v>3357</v>
      </c>
      <c r="I386" s="120" t="s">
        <v>3357</v>
      </c>
      <c r="J386" s="120" t="s">
        <v>3357</v>
      </c>
      <c r="K386" s="120" t="s">
        <v>3357</v>
      </c>
      <c r="L386" s="120" t="s">
        <v>3357</v>
      </c>
      <c r="M386" s="120" t="s">
        <v>3357</v>
      </c>
      <c r="N386" s="120" t="s">
        <v>3357</v>
      </c>
      <c r="O386" s="120" t="s">
        <v>3357</v>
      </c>
      <c r="P386" s="120" t="s">
        <v>3357</v>
      </c>
      <c r="Q386" s="120" t="s">
        <v>3357</v>
      </c>
    </row>
    <row r="387" spans="1:17">
      <c r="A387" s="86" t="s">
        <v>204</v>
      </c>
      <c r="B387" s="119" t="s">
        <v>3357</v>
      </c>
      <c r="C387" s="119" t="s">
        <v>3357</v>
      </c>
      <c r="D387" s="119" t="s">
        <v>3357</v>
      </c>
      <c r="E387" s="120" t="s">
        <v>3357</v>
      </c>
      <c r="F387" s="120" t="s">
        <v>3357</v>
      </c>
      <c r="G387" s="120" t="s">
        <v>3357</v>
      </c>
      <c r="H387" s="120" t="s">
        <v>3357</v>
      </c>
      <c r="I387" s="120" t="s">
        <v>3357</v>
      </c>
      <c r="J387" s="120" t="s">
        <v>3357</v>
      </c>
      <c r="K387" s="120" t="s">
        <v>3357</v>
      </c>
      <c r="L387" s="120" t="s">
        <v>3357</v>
      </c>
      <c r="M387" s="120" t="s">
        <v>3357</v>
      </c>
      <c r="N387" s="120" t="s">
        <v>3357</v>
      </c>
      <c r="O387" s="120" t="s">
        <v>3357</v>
      </c>
      <c r="P387" s="120" t="s">
        <v>3357</v>
      </c>
      <c r="Q387" s="120" t="s">
        <v>3357</v>
      </c>
    </row>
    <row r="10000" spans="52:52" hidden="1">
      <c r="AZ10000"/>
    </row>
  </sheetData>
  <sheetProtection sheet="1" objects="1" scenarios="1"/>
  <phoneticPr fontId="4" type="noConversion"/>
  <conditionalFormatting sqref="A9:A41">
    <cfRule type="cellIs" dxfId="4" priority="9" operator="equal">
      <formula>"NR3"</formula>
    </cfRule>
  </conditionalFormatting>
  <conditionalFormatting sqref="A56:A380">
    <cfRule type="cellIs" dxfId="3" priority="1" operator="equal">
      <formula>2958465</formula>
    </cfRule>
    <cfRule type="cellIs" dxfId="2" priority="2" operator="equal">
      <formula>2958465</formula>
    </cfRule>
    <cfRule type="cellIs" dxfId="1" priority="3" operator="equal">
      <formula>"NR3"</formula>
    </cfRule>
    <cfRule type="cellIs" dxfId="0" priority="4" operator="equal">
      <formula>"דירוג פנימי"</formula>
    </cfRule>
  </conditionalFormatting>
  <dataValidations count="1">
    <dataValidation allowBlank="1" showInputMessage="1" showErrorMessage="1" sqref="C1:Q4 B5:Q7 A1:A7 A381:Q1048576 R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9.285156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148</v>
      </c>
      <c r="B1" s="36" t="s" vm="1">
        <v>221</v>
      </c>
    </row>
    <row r="2" spans="1:14">
      <c r="A2" s="36" t="s">
        <v>147</v>
      </c>
      <c r="B2" s="36" t="s">
        <v>222</v>
      </c>
    </row>
    <row r="3" spans="1:14">
      <c r="A3" s="36" t="s">
        <v>149</v>
      </c>
      <c r="B3" s="36" t="s">
        <v>223</v>
      </c>
    </row>
    <row r="4" spans="1:14">
      <c r="A4" s="36" t="s">
        <v>150</v>
      </c>
      <c r="B4" s="36">
        <v>9453</v>
      </c>
    </row>
    <row r="5" spans="1:14" s="3" customFormat="1">
      <c r="A5" s="37" t="s">
        <v>119</v>
      </c>
      <c r="B5" s="38" t="s">
        <v>48</v>
      </c>
      <c r="C5" s="38" t="s">
        <v>120</v>
      </c>
      <c r="D5" s="38" t="s">
        <v>14</v>
      </c>
      <c r="E5" s="38" t="s">
        <v>71</v>
      </c>
      <c r="F5" s="38" t="s">
        <v>17</v>
      </c>
      <c r="G5" s="38" t="s">
        <v>106</v>
      </c>
      <c r="H5" s="38" t="s">
        <v>57</v>
      </c>
      <c r="I5" s="38" t="s">
        <v>18</v>
      </c>
      <c r="J5" s="38" t="s">
        <v>198</v>
      </c>
      <c r="K5" s="38" t="s">
        <v>197</v>
      </c>
      <c r="L5" s="38" t="s">
        <v>114</v>
      </c>
      <c r="M5" s="38" t="s">
        <v>151</v>
      </c>
      <c r="N5" s="40" t="s">
        <v>153</v>
      </c>
    </row>
    <row r="6" spans="1:14" s="3" customFormat="1">
      <c r="A6" s="112" t="s">
        <v>3357</v>
      </c>
      <c r="B6" s="113" t="s">
        <v>3357</v>
      </c>
      <c r="C6" s="113" t="s">
        <v>3357</v>
      </c>
      <c r="D6" s="113" t="s">
        <v>3357</v>
      </c>
      <c r="E6" s="113" t="s">
        <v>3357</v>
      </c>
      <c r="F6" s="26" t="s">
        <v>20</v>
      </c>
      <c r="G6" s="113" t="s">
        <v>3357</v>
      </c>
      <c r="H6" s="26" t="s">
        <v>19</v>
      </c>
      <c r="I6" s="26" t="s">
        <v>19</v>
      </c>
      <c r="J6" s="26" t="s">
        <v>205</v>
      </c>
      <c r="K6" s="113" t="s">
        <v>3357</v>
      </c>
      <c r="L6" s="26" t="s">
        <v>201</v>
      </c>
      <c r="M6" s="26" t="s">
        <v>19</v>
      </c>
      <c r="N6" s="13" t="s">
        <v>19</v>
      </c>
    </row>
    <row r="7" spans="1:14" s="4" customFormat="1" ht="20.25">
      <c r="A7" s="114" t="s">
        <v>3357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83" t="s">
        <v>3109</v>
      </c>
      <c r="B8" s="117" t="s">
        <v>3357</v>
      </c>
      <c r="C8" s="117" t="s">
        <v>3357</v>
      </c>
      <c r="D8" s="117" t="s">
        <v>3357</v>
      </c>
      <c r="E8" s="117" t="s">
        <v>3357</v>
      </c>
      <c r="F8" s="117" t="s">
        <v>3357</v>
      </c>
      <c r="G8" s="117" t="s">
        <v>3357</v>
      </c>
      <c r="H8" s="117" t="s">
        <v>3357</v>
      </c>
      <c r="I8" s="117" t="s">
        <v>3357</v>
      </c>
      <c r="J8" s="117" t="s">
        <v>3357</v>
      </c>
      <c r="K8" s="117" t="s">
        <v>3357</v>
      </c>
      <c r="L8" s="84">
        <v>0</v>
      </c>
      <c r="M8" s="85">
        <v>0</v>
      </c>
      <c r="N8" s="85">
        <v>0</v>
      </c>
    </row>
    <row r="9" spans="1:14">
      <c r="A9" s="86" t="s">
        <v>213</v>
      </c>
      <c r="B9" s="117" t="s">
        <v>3357</v>
      </c>
      <c r="C9" s="117" t="s">
        <v>3357</v>
      </c>
      <c r="D9" s="117" t="s">
        <v>3357</v>
      </c>
      <c r="E9" s="117" t="s">
        <v>3357</v>
      </c>
      <c r="F9" s="117" t="s">
        <v>3357</v>
      </c>
      <c r="G9" s="117" t="s">
        <v>3357</v>
      </c>
      <c r="H9" s="117" t="s">
        <v>3357</v>
      </c>
      <c r="I9" s="117" t="s">
        <v>3357</v>
      </c>
      <c r="J9" s="117" t="s">
        <v>3357</v>
      </c>
      <c r="K9" s="117" t="s">
        <v>3357</v>
      </c>
      <c r="L9" s="117" t="s">
        <v>3357</v>
      </c>
      <c r="M9" s="117" t="s">
        <v>3357</v>
      </c>
      <c r="N9" s="117" t="s">
        <v>3357</v>
      </c>
    </row>
    <row r="10" spans="1:14">
      <c r="A10" s="86" t="s">
        <v>115</v>
      </c>
      <c r="B10" s="117" t="s">
        <v>3357</v>
      </c>
      <c r="C10" s="117" t="s">
        <v>3357</v>
      </c>
      <c r="D10" s="117" t="s">
        <v>3357</v>
      </c>
      <c r="E10" s="117" t="s">
        <v>3357</v>
      </c>
      <c r="F10" s="117" t="s">
        <v>3357</v>
      </c>
      <c r="G10" s="117" t="s">
        <v>3357</v>
      </c>
      <c r="H10" s="117" t="s">
        <v>3357</v>
      </c>
      <c r="I10" s="117" t="s">
        <v>3357</v>
      </c>
      <c r="J10" s="117" t="s">
        <v>3357</v>
      </c>
      <c r="K10" s="117" t="s">
        <v>3357</v>
      </c>
      <c r="L10" s="117" t="s">
        <v>3357</v>
      </c>
      <c r="M10" s="117" t="s">
        <v>3357</v>
      </c>
      <c r="N10" s="117" t="s">
        <v>3357</v>
      </c>
    </row>
    <row r="11" spans="1:14">
      <c r="A11" s="86" t="s">
        <v>196</v>
      </c>
      <c r="B11" s="117" t="s">
        <v>3357</v>
      </c>
      <c r="C11" s="117" t="s">
        <v>3357</v>
      </c>
      <c r="D11" s="117" t="s">
        <v>3357</v>
      </c>
      <c r="E11" s="117" t="s">
        <v>3357</v>
      </c>
      <c r="F11" s="117" t="s">
        <v>3357</v>
      </c>
      <c r="G11" s="117" t="s">
        <v>3357</v>
      </c>
      <c r="H11" s="117" t="s">
        <v>3357</v>
      </c>
      <c r="I11" s="117" t="s">
        <v>3357</v>
      </c>
      <c r="J11" s="117" t="s">
        <v>3357</v>
      </c>
      <c r="K11" s="117" t="s">
        <v>3357</v>
      </c>
      <c r="L11" s="117" t="s">
        <v>3357</v>
      </c>
      <c r="M11" s="117" t="s">
        <v>3357</v>
      </c>
      <c r="N11" s="117" t="s">
        <v>3357</v>
      </c>
    </row>
    <row r="12" spans="1:14">
      <c r="A12" s="86" t="s">
        <v>204</v>
      </c>
      <c r="B12" s="117" t="s">
        <v>3357</v>
      </c>
      <c r="C12" s="117" t="s">
        <v>3357</v>
      </c>
      <c r="D12" s="117" t="s">
        <v>3357</v>
      </c>
      <c r="E12" s="117" t="s">
        <v>3357</v>
      </c>
      <c r="F12" s="117" t="s">
        <v>3357</v>
      </c>
      <c r="G12" s="117" t="s">
        <v>3357</v>
      </c>
      <c r="H12" s="117" t="s">
        <v>3357</v>
      </c>
      <c r="I12" s="117" t="s">
        <v>3357</v>
      </c>
      <c r="J12" s="117" t="s">
        <v>3357</v>
      </c>
      <c r="K12" s="117" t="s">
        <v>3357</v>
      </c>
      <c r="L12" s="117" t="s">
        <v>3357</v>
      </c>
      <c r="M12" s="117" t="s">
        <v>3357</v>
      </c>
      <c r="N12" s="117" t="s">
        <v>3357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3.28515625" style="2" bestFit="1" customWidth="1"/>
    <col min="2" max="2" width="44.5703125" style="2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46.7109375" style="1" bestFit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148</v>
      </c>
      <c r="B1" s="36" t="s" vm="1">
        <v>221</v>
      </c>
    </row>
    <row r="2" spans="1:9">
      <c r="A2" s="36" t="s">
        <v>147</v>
      </c>
      <c r="B2" s="36" t="s">
        <v>222</v>
      </c>
    </row>
    <row r="3" spans="1:9">
      <c r="A3" s="36" t="s">
        <v>149</v>
      </c>
      <c r="B3" s="36" t="s">
        <v>223</v>
      </c>
    </row>
    <row r="4" spans="1:9">
      <c r="A4" s="36" t="s">
        <v>150</v>
      </c>
      <c r="B4" s="36">
        <v>9453</v>
      </c>
    </row>
    <row r="5" spans="1:9" s="3" customFormat="1">
      <c r="A5" s="37" t="s">
        <v>119</v>
      </c>
      <c r="B5" s="39" t="s">
        <v>59</v>
      </c>
      <c r="C5" s="39" t="s">
        <v>89</v>
      </c>
      <c r="D5" s="39" t="s">
        <v>60</v>
      </c>
      <c r="E5" s="39" t="s">
        <v>106</v>
      </c>
      <c r="F5" s="39" t="s">
        <v>179</v>
      </c>
      <c r="G5" s="39" t="s">
        <v>151</v>
      </c>
      <c r="H5" s="39" t="s">
        <v>152</v>
      </c>
      <c r="I5" s="51" t="s">
        <v>208</v>
      </c>
    </row>
    <row r="6" spans="1:9" s="3" customFormat="1">
      <c r="A6" s="112" t="s">
        <v>3357</v>
      </c>
      <c r="B6" s="12" t="s">
        <v>21</v>
      </c>
      <c r="C6" s="113" t="s">
        <v>3357</v>
      </c>
      <c r="D6" s="12" t="s">
        <v>19</v>
      </c>
      <c r="E6" s="113" t="s">
        <v>3357</v>
      </c>
      <c r="F6" s="12" t="s">
        <v>202</v>
      </c>
      <c r="G6" s="26" t="s">
        <v>19</v>
      </c>
      <c r="H6" s="26" t="s">
        <v>19</v>
      </c>
      <c r="I6" s="136" t="s">
        <v>3357</v>
      </c>
    </row>
    <row r="7" spans="1:9" s="4" customFormat="1" ht="20.25">
      <c r="A7" s="114" t="s">
        <v>3357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54" t="s">
        <v>44</v>
      </c>
      <c r="B8" s="117" t="s">
        <v>3357</v>
      </c>
      <c r="C8" s="117" t="s">
        <v>3357</v>
      </c>
      <c r="D8" s="94">
        <v>1.0894465938426971E-2</v>
      </c>
      <c r="E8" s="117" t="s">
        <v>3357</v>
      </c>
      <c r="F8" s="72">
        <v>8981.063540000001</v>
      </c>
      <c r="G8" s="73">
        <f>IFERROR(F8/$F$8,0)</f>
        <v>1</v>
      </c>
      <c r="H8" s="73">
        <f>F8/'סכום נכסי הקרן'!$C$41</f>
        <v>9.6912391245797935E-3</v>
      </c>
      <c r="I8" s="117" t="s">
        <v>3357</v>
      </c>
    </row>
    <row r="9" spans="1:9">
      <c r="A9" s="88" t="s">
        <v>195</v>
      </c>
      <c r="B9" s="117" t="s">
        <v>3357</v>
      </c>
      <c r="C9" s="117" t="s">
        <v>3357</v>
      </c>
      <c r="D9" s="94">
        <v>1.0894465938426971E-2</v>
      </c>
      <c r="E9" s="117" t="s">
        <v>3357</v>
      </c>
      <c r="F9" s="72">
        <v>8981.063540000001</v>
      </c>
      <c r="G9" s="73">
        <f t="shared" ref="G9:G24" si="0">IFERROR(F9/$F$8,0)</f>
        <v>1</v>
      </c>
      <c r="H9" s="73">
        <f>F9/'סכום נכסי הקרן'!$C$41</f>
        <v>9.6912391245797935E-3</v>
      </c>
      <c r="I9" s="117" t="s">
        <v>3357</v>
      </c>
    </row>
    <row r="10" spans="1:9">
      <c r="A10" s="68" t="s">
        <v>90</v>
      </c>
      <c r="B10" s="116" t="s">
        <v>3357</v>
      </c>
      <c r="C10" s="116" t="s">
        <v>3357</v>
      </c>
      <c r="D10" s="96">
        <v>2.2241440578508496E-2</v>
      </c>
      <c r="E10" s="116" t="s">
        <v>3357</v>
      </c>
      <c r="F10" s="66">
        <v>4399.1705700000002</v>
      </c>
      <c r="G10" s="67">
        <f t="shared" si="0"/>
        <v>0.48982735178377323</v>
      </c>
      <c r="H10" s="67">
        <f>F10/'סכום נכסי הקרן'!$C$41</f>
        <v>4.747033995896213E-3</v>
      </c>
      <c r="I10" s="116" t="s">
        <v>3357</v>
      </c>
    </row>
    <row r="11" spans="1:9">
      <c r="A11" s="69" t="s">
        <v>3080</v>
      </c>
      <c r="B11" s="79">
        <v>45107</v>
      </c>
      <c r="C11" s="54" t="s">
        <v>3244</v>
      </c>
      <c r="D11" s="94">
        <v>5.8760706517898061E-2</v>
      </c>
      <c r="E11" s="70" t="s">
        <v>135</v>
      </c>
      <c r="F11" s="72">
        <v>214.37299999999999</v>
      </c>
      <c r="G11" s="73">
        <f t="shared" si="0"/>
        <v>2.3869444753978432E-2</v>
      </c>
      <c r="H11" s="73">
        <f>F11/'סכום נכסי הקרן'!$C$41</f>
        <v>2.3132449688175168E-4</v>
      </c>
      <c r="I11" s="54" t="s">
        <v>3082</v>
      </c>
    </row>
    <row r="12" spans="1:9">
      <c r="A12" s="69" t="s">
        <v>3083</v>
      </c>
      <c r="B12" s="79">
        <v>45291</v>
      </c>
      <c r="C12" s="54" t="s">
        <v>3081</v>
      </c>
      <c r="D12" s="94">
        <v>1.09E-2</v>
      </c>
      <c r="E12" s="70" t="s">
        <v>135</v>
      </c>
      <c r="F12" s="72">
        <v>120.43457000000001</v>
      </c>
      <c r="G12" s="73">
        <f t="shared" si="0"/>
        <v>1.3409833864731793E-2</v>
      </c>
      <c r="H12" s="73">
        <f>F12/'סכום נכסי הקרן'!$C$41</f>
        <v>1.299579066040038E-4</v>
      </c>
      <c r="I12" s="54" t="s">
        <v>3084</v>
      </c>
    </row>
    <row r="13" spans="1:9">
      <c r="A13" s="69" t="s">
        <v>3085</v>
      </c>
      <c r="B13" s="79">
        <v>45291</v>
      </c>
      <c r="C13" s="54" t="s">
        <v>3081</v>
      </c>
      <c r="D13" s="94">
        <v>4.7500000000000001E-2</v>
      </c>
      <c r="E13" s="70" t="s">
        <v>135</v>
      </c>
      <c r="F13" s="72">
        <v>720.346</v>
      </c>
      <c r="G13" s="73">
        <f t="shared" si="0"/>
        <v>8.02072045021964E-2</v>
      </c>
      <c r="H13" s="73">
        <f>F13/'סכום נכסי הקרן'!$C$41</f>
        <v>7.7730719834485831E-4</v>
      </c>
      <c r="I13" s="54" t="s">
        <v>3086</v>
      </c>
    </row>
    <row r="14" spans="1:9">
      <c r="A14" s="69" t="s">
        <v>3087</v>
      </c>
      <c r="B14" s="79">
        <v>45291</v>
      </c>
      <c r="C14" s="54" t="s">
        <v>3081</v>
      </c>
      <c r="D14" s="94">
        <v>8.8999999999999999E-3</v>
      </c>
      <c r="E14" s="70" t="s">
        <v>135</v>
      </c>
      <c r="F14" s="72">
        <v>510.99200000000002</v>
      </c>
      <c r="G14" s="73">
        <f t="shared" si="0"/>
        <v>5.6896602248067377E-2</v>
      </c>
      <c r="H14" s="73">
        <f>F14/'סכום נכסי הקרן'!$C$41</f>
        <v>5.5139857776212518E-4</v>
      </c>
      <c r="I14" s="54" t="s">
        <v>3088</v>
      </c>
    </row>
    <row r="15" spans="1:9">
      <c r="A15" s="69" t="s">
        <v>3089</v>
      </c>
      <c r="B15" s="79">
        <v>45291</v>
      </c>
      <c r="C15" s="54" t="s">
        <v>3081</v>
      </c>
      <c r="D15" s="94">
        <v>1.29E-2</v>
      </c>
      <c r="E15" s="70" t="s">
        <v>135</v>
      </c>
      <c r="F15" s="72">
        <v>1680.0840000000001</v>
      </c>
      <c r="G15" s="73">
        <f t="shared" si="0"/>
        <v>0.18706960400816849</v>
      </c>
      <c r="H15" s="73">
        <f>F15/'סכום נכסי הקרן'!$C$41</f>
        <v>1.8129362653836114E-3</v>
      </c>
      <c r="I15" s="54" t="s">
        <v>3090</v>
      </c>
    </row>
    <row r="16" spans="1:9">
      <c r="A16" s="69" t="s">
        <v>3091</v>
      </c>
      <c r="B16" s="79">
        <v>45077</v>
      </c>
      <c r="C16" s="54" t="s">
        <v>3081</v>
      </c>
      <c r="D16" s="94">
        <v>2.0380138858811511E-2</v>
      </c>
      <c r="E16" s="70" t="s">
        <v>135</v>
      </c>
      <c r="F16" s="72">
        <v>1152.941</v>
      </c>
      <c r="G16" s="73">
        <f t="shared" si="0"/>
        <v>0.12837466240663073</v>
      </c>
      <c r="H16" s="73">
        <f>F16/'סכום נכסי הקרן'!$C$41</f>
        <v>1.2441095509198627E-3</v>
      </c>
      <c r="I16" s="54" t="s">
        <v>3092</v>
      </c>
    </row>
    <row r="17" spans="1:9">
      <c r="A17" s="131" t="s">
        <v>3357</v>
      </c>
      <c r="B17" s="117" t="s">
        <v>3357</v>
      </c>
      <c r="C17" s="117" t="s">
        <v>3357</v>
      </c>
      <c r="D17" s="137" t="s">
        <v>3357</v>
      </c>
      <c r="E17" s="117" t="s">
        <v>3357</v>
      </c>
      <c r="F17" s="117" t="s">
        <v>3357</v>
      </c>
      <c r="G17" s="117" t="s">
        <v>3357</v>
      </c>
      <c r="H17" s="117" t="s">
        <v>3357</v>
      </c>
      <c r="I17" s="117" t="s">
        <v>3357</v>
      </c>
    </row>
    <row r="18" spans="1:9">
      <c r="A18" s="68" t="s">
        <v>91</v>
      </c>
      <c r="B18" s="116" t="s">
        <v>3357</v>
      </c>
      <c r="C18" s="116" t="s">
        <v>3357</v>
      </c>
      <c r="D18" s="96">
        <v>0</v>
      </c>
      <c r="E18" s="116" t="s">
        <v>3357</v>
      </c>
      <c r="F18" s="66">
        <v>4581.8929699999999</v>
      </c>
      <c r="G18" s="67">
        <f t="shared" si="0"/>
        <v>0.51017264821622665</v>
      </c>
      <c r="H18" s="67">
        <f>F18/'סכום נכסי הקרן'!$C$41</f>
        <v>4.9442051286835795E-3</v>
      </c>
      <c r="I18" s="116" t="s">
        <v>3357</v>
      </c>
    </row>
    <row r="19" spans="1:9">
      <c r="A19" s="69" t="s">
        <v>3093</v>
      </c>
      <c r="B19" s="79">
        <v>45291</v>
      </c>
      <c r="C19" s="54" t="s">
        <v>29</v>
      </c>
      <c r="D19" s="94">
        <v>0</v>
      </c>
      <c r="E19" s="70" t="s">
        <v>135</v>
      </c>
      <c r="F19" s="72">
        <v>751.3</v>
      </c>
      <c r="G19" s="73">
        <f t="shared" si="0"/>
        <v>8.3653789626790667E-2</v>
      </c>
      <c r="H19" s="73">
        <f>F19/'סכום נכסי הקרן'!$C$41</f>
        <v>8.1070887895052103E-4</v>
      </c>
      <c r="I19" s="54" t="s">
        <v>3094</v>
      </c>
    </row>
    <row r="20" spans="1:9">
      <c r="A20" s="69" t="s">
        <v>3095</v>
      </c>
      <c r="B20" s="79">
        <v>45291</v>
      </c>
      <c r="C20" s="54" t="s">
        <v>29</v>
      </c>
      <c r="D20" s="94">
        <v>0</v>
      </c>
      <c r="E20" s="70" t="s">
        <v>135</v>
      </c>
      <c r="F20" s="72">
        <v>2008.6896800000004</v>
      </c>
      <c r="G20" s="73">
        <f t="shared" si="0"/>
        <v>0.22365833078161254</v>
      </c>
      <c r="H20" s="73">
        <f>F20/'סכום נכסי הקרן'!$C$41</f>
        <v>2.1675263658089729E-3</v>
      </c>
      <c r="I20" s="54" t="s">
        <v>3096</v>
      </c>
    </row>
    <row r="21" spans="1:9">
      <c r="A21" s="69" t="s">
        <v>3097</v>
      </c>
      <c r="B21" s="79">
        <v>44377</v>
      </c>
      <c r="C21" s="54" t="s">
        <v>29</v>
      </c>
      <c r="D21" s="94">
        <v>0</v>
      </c>
      <c r="E21" s="70" t="s">
        <v>135</v>
      </c>
      <c r="F21" s="72">
        <v>47.792300000000004</v>
      </c>
      <c r="G21" s="73">
        <f t="shared" si="0"/>
        <v>5.3214521628916125E-3</v>
      </c>
      <c r="H21" s="73">
        <f>F21/'סכום נכסי הקרן'!$C$41</f>
        <v>5.1571465400594959E-5</v>
      </c>
      <c r="I21" s="54" t="s">
        <v>3098</v>
      </c>
    </row>
    <row r="22" spans="1:9">
      <c r="A22" s="69" t="s">
        <v>3099</v>
      </c>
      <c r="B22" s="79">
        <v>44377</v>
      </c>
      <c r="C22" s="54" t="s">
        <v>29</v>
      </c>
      <c r="D22" s="94">
        <v>0</v>
      </c>
      <c r="E22" s="70" t="s">
        <v>135</v>
      </c>
      <c r="F22" s="72">
        <v>65.221989999999991</v>
      </c>
      <c r="G22" s="73">
        <f t="shared" si="0"/>
        <v>7.2621677499010301E-3</v>
      </c>
      <c r="H22" s="73">
        <f>F22/'סכום נכסי הקרן'!$C$41</f>
        <v>7.0379404227102472E-5</v>
      </c>
      <c r="I22" s="54" t="s">
        <v>3098</v>
      </c>
    </row>
    <row r="23" spans="1:9">
      <c r="A23" s="69" t="s">
        <v>3100</v>
      </c>
      <c r="B23" s="79">
        <v>44834</v>
      </c>
      <c r="C23" s="54" t="s">
        <v>29</v>
      </c>
      <c r="D23" s="94">
        <v>0</v>
      </c>
      <c r="E23" s="70" t="s">
        <v>135</v>
      </c>
      <c r="F23" s="72">
        <v>174.54499999999999</v>
      </c>
      <c r="G23" s="73">
        <f t="shared" si="0"/>
        <v>1.9434780660732301E-2</v>
      </c>
      <c r="H23" s="73">
        <f>F23/'סכום נכסי הקרן'!$C$41</f>
        <v>1.8834710671691561E-4</v>
      </c>
      <c r="I23" s="54" t="s">
        <v>3101</v>
      </c>
    </row>
    <row r="24" spans="1:9">
      <c r="A24" s="69" t="s">
        <v>3102</v>
      </c>
      <c r="B24" s="79">
        <v>45230</v>
      </c>
      <c r="C24" s="54" t="s">
        <v>29</v>
      </c>
      <c r="D24" s="94">
        <v>0</v>
      </c>
      <c r="E24" s="70" t="s">
        <v>135</v>
      </c>
      <c r="F24" s="72">
        <v>1534.3440000000001</v>
      </c>
      <c r="G24" s="73">
        <f t="shared" si="0"/>
        <v>0.17084212723429856</v>
      </c>
      <c r="H24" s="73">
        <f>F24/'סכום נכסי הקרן'!$C$41</f>
        <v>1.6556719075794734E-3</v>
      </c>
      <c r="I24" s="54" t="s">
        <v>3103</v>
      </c>
    </row>
    <row r="25" spans="1:9" hidden="1">
      <c r="A25" s="88"/>
      <c r="B25" s="79"/>
      <c r="C25" s="54"/>
      <c r="D25" s="94"/>
      <c r="E25" s="54"/>
      <c r="F25" s="54"/>
      <c r="G25" s="73"/>
      <c r="H25" s="54"/>
      <c r="I25" s="54"/>
    </row>
    <row r="26" spans="1:9" hidden="1">
      <c r="A26" s="54"/>
      <c r="B26" s="79"/>
      <c r="C26" s="54"/>
      <c r="D26" s="94"/>
      <c r="E26" s="54"/>
      <c r="F26" s="54"/>
      <c r="G26" s="54"/>
      <c r="H26" s="54"/>
      <c r="I26" s="54"/>
    </row>
    <row r="27" spans="1:9" hidden="1">
      <c r="A27" s="54"/>
      <c r="B27" s="79"/>
      <c r="C27" s="54"/>
      <c r="D27" s="94"/>
      <c r="E27" s="54"/>
      <c r="F27" s="54"/>
      <c r="G27" s="54"/>
      <c r="H27" s="54"/>
      <c r="I27" s="54"/>
    </row>
    <row r="28" spans="1:9" hidden="1">
      <c r="A28" s="97"/>
      <c r="B28" s="79"/>
      <c r="C28" s="54"/>
      <c r="D28" s="94"/>
      <c r="E28" s="54"/>
      <c r="F28" s="54"/>
      <c r="G28" s="54"/>
      <c r="H28" s="54"/>
      <c r="I28" s="54"/>
    </row>
    <row r="29" spans="1:9" hidden="1">
      <c r="A29" s="97"/>
      <c r="B29" s="79"/>
      <c r="C29" s="54"/>
      <c r="D29" s="94"/>
      <c r="E29" s="54"/>
      <c r="F29" s="54"/>
      <c r="G29" s="54"/>
      <c r="H29" s="54"/>
      <c r="I29" s="54"/>
    </row>
    <row r="30" spans="1:9" hidden="1">
      <c r="A30" s="54"/>
      <c r="B30" s="79"/>
      <c r="C30" s="54"/>
      <c r="D30" s="94"/>
      <c r="E30" s="54"/>
      <c r="F30" s="54"/>
      <c r="G30" s="54"/>
      <c r="H30" s="54"/>
      <c r="I30" s="54"/>
    </row>
    <row r="31" spans="1:9" hidden="1">
      <c r="A31" s="54"/>
      <c r="B31" s="79"/>
      <c r="C31" s="54"/>
      <c r="D31" s="94"/>
      <c r="E31" s="54"/>
      <c r="F31" s="54"/>
      <c r="G31" s="54"/>
      <c r="H31" s="54"/>
      <c r="I31" s="54"/>
    </row>
    <row r="32" spans="1:9" hidden="1">
      <c r="A32" s="54"/>
      <c r="B32" s="79"/>
      <c r="C32" s="54"/>
      <c r="D32" s="94"/>
      <c r="E32" s="54"/>
      <c r="F32" s="54"/>
      <c r="G32" s="54"/>
      <c r="H32" s="54"/>
      <c r="I32" s="54"/>
    </row>
    <row r="33" spans="1:9" hidden="1">
      <c r="A33" s="54"/>
      <c r="B33" s="79"/>
      <c r="C33" s="54"/>
      <c r="D33" s="94"/>
      <c r="E33" s="54"/>
      <c r="F33" s="54"/>
      <c r="G33" s="54"/>
      <c r="H33" s="54"/>
      <c r="I33" s="54"/>
    </row>
    <row r="34" spans="1:9" hidden="1">
      <c r="A34" s="54"/>
      <c r="B34" s="79"/>
      <c r="C34" s="54"/>
      <c r="D34" s="94"/>
      <c r="E34" s="54"/>
      <c r="F34" s="54"/>
      <c r="G34" s="54"/>
      <c r="H34" s="54"/>
      <c r="I34" s="54"/>
    </row>
    <row r="35" spans="1:9" hidden="1">
      <c r="A35" s="54"/>
      <c r="B35" s="79"/>
      <c r="C35" s="54"/>
      <c r="D35" s="94"/>
      <c r="E35" s="54"/>
      <c r="F35" s="54"/>
      <c r="G35" s="54"/>
      <c r="H35" s="54"/>
      <c r="I35" s="54"/>
    </row>
    <row r="36" spans="1:9" hidden="1">
      <c r="A36" s="54"/>
      <c r="B36" s="79"/>
      <c r="C36" s="54"/>
      <c r="D36" s="94"/>
      <c r="E36" s="54"/>
      <c r="F36" s="54"/>
      <c r="G36" s="54"/>
      <c r="H36" s="54"/>
      <c r="I36" s="54"/>
    </row>
    <row r="37" spans="1:9" hidden="1">
      <c r="A37" s="54"/>
      <c r="B37" s="79"/>
      <c r="C37" s="54"/>
      <c r="D37" s="94"/>
      <c r="E37" s="54"/>
      <c r="F37" s="54"/>
      <c r="G37" s="54"/>
      <c r="H37" s="54"/>
      <c r="I37" s="54"/>
    </row>
    <row r="38" spans="1:9" hidden="1">
      <c r="A38" s="54"/>
      <c r="B38" s="79"/>
      <c r="C38" s="54"/>
      <c r="D38" s="94"/>
      <c r="E38" s="54"/>
      <c r="F38" s="54"/>
      <c r="G38" s="54"/>
      <c r="H38" s="54"/>
      <c r="I38" s="54"/>
    </row>
    <row r="39" spans="1:9" hidden="1">
      <c r="A39" s="54"/>
      <c r="B39" s="79"/>
      <c r="C39" s="54"/>
      <c r="D39" s="94"/>
      <c r="E39" s="54"/>
      <c r="F39" s="54"/>
      <c r="G39" s="54"/>
      <c r="H39" s="54"/>
      <c r="I39" s="54"/>
    </row>
    <row r="40" spans="1:9" hidden="1">
      <c r="A40" s="54"/>
      <c r="B40" s="79"/>
      <c r="C40" s="54"/>
      <c r="D40" s="94"/>
      <c r="E40" s="54"/>
      <c r="F40" s="54"/>
      <c r="G40" s="54"/>
      <c r="H40" s="54"/>
      <c r="I40" s="54"/>
    </row>
    <row r="41" spans="1:9" hidden="1">
      <c r="A41" s="54"/>
      <c r="B41" s="79"/>
      <c r="C41" s="54"/>
      <c r="D41" s="94"/>
      <c r="E41" s="54"/>
      <c r="F41" s="54"/>
      <c r="G41" s="54"/>
      <c r="H41" s="54"/>
      <c r="I41" s="54"/>
    </row>
    <row r="42" spans="1:9" hidden="1">
      <c r="A42" s="54"/>
      <c r="B42" s="79"/>
      <c r="C42" s="54"/>
      <c r="D42" s="94"/>
      <c r="E42" s="54"/>
      <c r="F42" s="54"/>
      <c r="G42" s="54"/>
      <c r="H42" s="54"/>
      <c r="I42" s="54"/>
    </row>
    <row r="43" spans="1:9" hidden="1">
      <c r="A43" s="54"/>
      <c r="B43" s="79"/>
      <c r="C43" s="54"/>
      <c r="D43" s="94"/>
      <c r="E43" s="54"/>
      <c r="F43" s="54"/>
      <c r="G43" s="54"/>
      <c r="H43" s="54"/>
      <c r="I43" s="54"/>
    </row>
    <row r="44" spans="1:9" hidden="1">
      <c r="A44" s="54"/>
      <c r="B44" s="79"/>
      <c r="C44" s="54"/>
      <c r="D44" s="94"/>
      <c r="E44" s="54"/>
      <c r="F44" s="54"/>
      <c r="G44" s="54"/>
      <c r="H44" s="54"/>
      <c r="I44" s="54"/>
    </row>
    <row r="45" spans="1:9" hidden="1">
      <c r="A45" s="54"/>
      <c r="B45" s="79"/>
      <c r="C45" s="54"/>
      <c r="D45" s="94"/>
      <c r="E45" s="54"/>
      <c r="F45" s="54"/>
      <c r="G45" s="54"/>
      <c r="H45" s="54"/>
      <c r="I45" s="54"/>
    </row>
    <row r="46" spans="1:9" hidden="1">
      <c r="A46" s="54"/>
      <c r="B46" s="79"/>
      <c r="C46" s="54"/>
      <c r="D46" s="94"/>
      <c r="E46" s="54"/>
      <c r="F46" s="54"/>
      <c r="G46" s="54"/>
      <c r="H46" s="54"/>
      <c r="I46" s="54"/>
    </row>
    <row r="47" spans="1:9" hidden="1">
      <c r="A47" s="54"/>
      <c r="B47" s="79"/>
      <c r="C47" s="54"/>
      <c r="D47" s="94"/>
      <c r="E47" s="54"/>
      <c r="F47" s="54"/>
      <c r="G47" s="54"/>
      <c r="H47" s="54"/>
      <c r="I47" s="54"/>
    </row>
    <row r="48" spans="1:9" hidden="1">
      <c r="A48" s="54"/>
      <c r="B48" s="79"/>
      <c r="C48" s="54"/>
      <c r="D48" s="94"/>
      <c r="E48" s="54"/>
      <c r="F48" s="54"/>
      <c r="G48" s="54"/>
      <c r="H48" s="54"/>
      <c r="I48" s="54"/>
    </row>
    <row r="49" spans="1:9" hidden="1">
      <c r="A49" s="54"/>
      <c r="B49" s="79"/>
      <c r="C49" s="54"/>
      <c r="D49" s="94"/>
      <c r="E49" s="54"/>
      <c r="F49" s="54"/>
      <c r="G49" s="54"/>
      <c r="H49" s="54"/>
      <c r="I49" s="54"/>
    </row>
    <row r="50" spans="1:9" hidden="1">
      <c r="A50" s="54"/>
      <c r="B50" s="79"/>
      <c r="C50" s="54"/>
      <c r="D50" s="94"/>
      <c r="E50" s="54"/>
      <c r="F50" s="54"/>
      <c r="G50" s="54"/>
      <c r="H50" s="54"/>
      <c r="I50" s="54"/>
    </row>
    <row r="51" spans="1:9" hidden="1">
      <c r="A51" s="54"/>
      <c r="B51" s="79"/>
      <c r="C51" s="54"/>
      <c r="D51" s="94"/>
      <c r="E51" s="54"/>
      <c r="F51" s="54"/>
      <c r="G51" s="54"/>
      <c r="H51" s="54"/>
      <c r="I51" s="54"/>
    </row>
    <row r="52" spans="1:9" hidden="1">
      <c r="A52" s="54"/>
      <c r="B52" s="79"/>
      <c r="C52" s="54"/>
      <c r="D52" s="94"/>
      <c r="E52" s="54"/>
      <c r="F52" s="54"/>
      <c r="G52" s="54"/>
      <c r="H52" s="54"/>
      <c r="I52" s="54"/>
    </row>
    <row r="53" spans="1:9" hidden="1">
      <c r="A53" s="54"/>
      <c r="B53" s="79"/>
      <c r="C53" s="54"/>
      <c r="D53" s="94"/>
      <c r="E53" s="54"/>
      <c r="F53" s="54"/>
      <c r="G53" s="54"/>
      <c r="H53" s="54"/>
      <c r="I53" s="54"/>
    </row>
    <row r="54" spans="1:9" hidden="1">
      <c r="A54" s="54"/>
      <c r="B54" s="79"/>
      <c r="C54" s="54"/>
      <c r="D54" s="94"/>
      <c r="E54" s="54"/>
      <c r="F54" s="54"/>
      <c r="G54" s="54"/>
      <c r="H54" s="54"/>
      <c r="I54" s="54"/>
    </row>
    <row r="55" spans="1:9" hidden="1">
      <c r="A55" s="54"/>
      <c r="B55" s="79"/>
      <c r="C55" s="54"/>
      <c r="D55" s="94"/>
      <c r="E55" s="54"/>
      <c r="F55" s="54"/>
      <c r="G55" s="54"/>
      <c r="H55" s="54"/>
      <c r="I55" s="54"/>
    </row>
    <row r="56" spans="1:9" hidden="1">
      <c r="A56" s="54"/>
      <c r="B56" s="79"/>
      <c r="C56" s="54"/>
      <c r="D56" s="94"/>
      <c r="E56" s="54"/>
      <c r="F56" s="54"/>
      <c r="G56" s="54"/>
      <c r="H56" s="54"/>
      <c r="I56" s="54"/>
    </row>
    <row r="57" spans="1:9" hidden="1">
      <c r="A57" s="54"/>
      <c r="B57" s="79"/>
      <c r="C57" s="54"/>
      <c r="D57" s="94"/>
      <c r="E57" s="54"/>
      <c r="F57" s="54"/>
      <c r="G57" s="54"/>
      <c r="H57" s="54"/>
      <c r="I57" s="54"/>
    </row>
    <row r="58" spans="1:9" hidden="1">
      <c r="A58" s="54"/>
      <c r="B58" s="79"/>
      <c r="C58" s="54"/>
      <c r="D58" s="94"/>
      <c r="E58" s="54"/>
      <c r="F58" s="54"/>
      <c r="G58" s="54"/>
      <c r="H58" s="54"/>
      <c r="I58" s="54"/>
    </row>
    <row r="59" spans="1:9" hidden="1">
      <c r="A59" s="54"/>
      <c r="B59" s="79"/>
      <c r="C59" s="54"/>
      <c r="D59" s="94"/>
      <c r="E59" s="54"/>
      <c r="F59" s="54"/>
      <c r="G59" s="54"/>
      <c r="H59" s="54"/>
      <c r="I59" s="54"/>
    </row>
    <row r="60" spans="1:9" hidden="1">
      <c r="A60" s="54"/>
      <c r="B60" s="79"/>
      <c r="C60" s="54"/>
      <c r="D60" s="94"/>
      <c r="E60" s="54"/>
      <c r="F60" s="54"/>
      <c r="G60" s="54"/>
      <c r="H60" s="54"/>
      <c r="I60" s="54"/>
    </row>
    <row r="61" spans="1:9" hidden="1">
      <c r="A61" s="54"/>
      <c r="B61" s="79"/>
      <c r="C61" s="54"/>
      <c r="D61" s="94"/>
      <c r="E61" s="54"/>
      <c r="F61" s="54"/>
      <c r="G61" s="54"/>
      <c r="H61" s="54"/>
      <c r="I61" s="54"/>
    </row>
    <row r="62" spans="1:9" hidden="1">
      <c r="A62" s="54"/>
      <c r="B62" s="79"/>
      <c r="C62" s="54"/>
      <c r="D62" s="94"/>
      <c r="E62" s="54"/>
      <c r="F62" s="54"/>
      <c r="G62" s="54"/>
      <c r="H62" s="54"/>
      <c r="I62" s="54"/>
    </row>
    <row r="63" spans="1:9" hidden="1">
      <c r="A63" s="54"/>
      <c r="B63" s="79"/>
      <c r="C63" s="54"/>
      <c r="D63" s="94"/>
      <c r="E63" s="54"/>
      <c r="F63" s="54"/>
      <c r="G63" s="54"/>
      <c r="H63" s="54"/>
      <c r="I63" s="54"/>
    </row>
    <row r="64" spans="1:9" hidden="1">
      <c r="A64" s="54"/>
      <c r="B64" s="79"/>
      <c r="C64" s="54"/>
      <c r="D64" s="94"/>
      <c r="E64" s="54"/>
      <c r="F64" s="54"/>
      <c r="G64" s="54"/>
      <c r="H64" s="54"/>
      <c r="I64" s="54"/>
    </row>
    <row r="65" spans="1:9" hidden="1">
      <c r="A65" s="54"/>
      <c r="B65" s="79"/>
      <c r="C65" s="54"/>
      <c r="D65" s="94"/>
      <c r="E65" s="54"/>
      <c r="F65" s="54"/>
      <c r="G65" s="54"/>
      <c r="H65" s="54"/>
      <c r="I65" s="54"/>
    </row>
    <row r="66" spans="1:9" hidden="1">
      <c r="A66" s="54"/>
      <c r="B66" s="79"/>
      <c r="C66" s="54"/>
      <c r="D66" s="94"/>
      <c r="E66" s="54"/>
      <c r="F66" s="54"/>
      <c r="G66" s="54"/>
      <c r="H66" s="54"/>
      <c r="I66" s="54"/>
    </row>
    <row r="67" spans="1:9" hidden="1">
      <c r="A67" s="54"/>
      <c r="B67" s="79"/>
      <c r="C67" s="54"/>
      <c r="D67" s="94"/>
      <c r="E67" s="54"/>
      <c r="F67" s="54"/>
      <c r="G67" s="54"/>
      <c r="H67" s="54"/>
      <c r="I67" s="54"/>
    </row>
    <row r="68" spans="1:9" hidden="1">
      <c r="A68" s="54"/>
      <c r="B68" s="79"/>
      <c r="C68" s="54"/>
      <c r="D68" s="94"/>
      <c r="E68" s="54"/>
      <c r="F68" s="54"/>
      <c r="G68" s="54"/>
      <c r="H68" s="54"/>
      <c r="I68" s="54"/>
    </row>
    <row r="69" spans="1:9" hidden="1">
      <c r="A69" s="54"/>
      <c r="B69" s="79"/>
      <c r="C69" s="54"/>
      <c r="D69" s="94"/>
      <c r="E69" s="54"/>
      <c r="F69" s="54"/>
      <c r="G69" s="54"/>
      <c r="H69" s="54"/>
      <c r="I69" s="54"/>
    </row>
    <row r="70" spans="1:9" hidden="1">
      <c r="A70" s="54"/>
      <c r="B70" s="79"/>
      <c r="C70" s="54"/>
      <c r="D70" s="94"/>
      <c r="E70" s="54"/>
      <c r="F70" s="54"/>
      <c r="G70" s="54"/>
      <c r="H70" s="54"/>
      <c r="I70" s="54"/>
    </row>
    <row r="71" spans="1:9" hidden="1">
      <c r="A71" s="54"/>
      <c r="B71" s="79"/>
      <c r="C71" s="54"/>
      <c r="D71" s="94"/>
      <c r="E71" s="54"/>
      <c r="F71" s="54"/>
      <c r="G71" s="54"/>
      <c r="H71" s="54"/>
      <c r="I71" s="54"/>
    </row>
    <row r="72" spans="1:9" hidden="1">
      <c r="A72" s="54"/>
      <c r="B72" s="79"/>
      <c r="C72" s="54"/>
      <c r="D72" s="94"/>
      <c r="E72" s="54"/>
      <c r="F72" s="54"/>
      <c r="G72" s="54"/>
      <c r="H72" s="54"/>
      <c r="I72" s="54"/>
    </row>
    <row r="73" spans="1:9" hidden="1">
      <c r="A73" s="54"/>
      <c r="B73" s="79"/>
      <c r="C73" s="54"/>
      <c r="D73" s="94"/>
      <c r="E73" s="54"/>
      <c r="F73" s="54"/>
      <c r="G73" s="54"/>
      <c r="H73" s="54"/>
      <c r="I73" s="54"/>
    </row>
    <row r="74" spans="1:9" hidden="1">
      <c r="A74" s="54"/>
      <c r="B74" s="79"/>
      <c r="C74" s="54"/>
      <c r="D74" s="94"/>
      <c r="E74" s="54"/>
      <c r="F74" s="54"/>
      <c r="G74" s="54"/>
      <c r="H74" s="54"/>
      <c r="I74" s="54"/>
    </row>
    <row r="75" spans="1:9" hidden="1">
      <c r="A75" s="54"/>
      <c r="B75" s="79"/>
      <c r="C75" s="54"/>
      <c r="D75" s="94"/>
      <c r="E75" s="54"/>
      <c r="F75" s="54"/>
      <c r="G75" s="54"/>
      <c r="H75" s="54"/>
      <c r="I75" s="54"/>
    </row>
    <row r="76" spans="1:9" hidden="1">
      <c r="A76" s="54"/>
      <c r="B76" s="79"/>
      <c r="C76" s="54"/>
      <c r="D76" s="94"/>
      <c r="E76" s="54"/>
      <c r="F76" s="54"/>
      <c r="G76" s="54"/>
      <c r="H76" s="54"/>
      <c r="I76" s="54"/>
    </row>
    <row r="77" spans="1:9" hidden="1">
      <c r="A77" s="54"/>
      <c r="B77" s="79"/>
      <c r="C77" s="54"/>
      <c r="D77" s="94"/>
      <c r="E77" s="54"/>
      <c r="F77" s="54"/>
      <c r="G77" s="54"/>
      <c r="H77" s="54"/>
      <c r="I77" s="54"/>
    </row>
    <row r="78" spans="1:9" hidden="1">
      <c r="A78" s="54"/>
      <c r="B78" s="79"/>
      <c r="C78" s="54"/>
      <c r="D78" s="94"/>
      <c r="E78" s="54"/>
      <c r="F78" s="54"/>
      <c r="G78" s="54"/>
      <c r="H78" s="54"/>
      <c r="I78" s="54"/>
    </row>
    <row r="79" spans="1:9" hidden="1">
      <c r="A79" s="54"/>
      <c r="B79" s="79"/>
      <c r="C79" s="54"/>
      <c r="D79" s="94"/>
      <c r="E79" s="54"/>
      <c r="F79" s="54"/>
      <c r="G79" s="54"/>
      <c r="H79" s="54"/>
      <c r="I79" s="54"/>
    </row>
    <row r="80" spans="1:9" hidden="1">
      <c r="A80" s="54"/>
      <c r="B80" s="79"/>
      <c r="C80" s="54"/>
      <c r="D80" s="94"/>
      <c r="E80" s="54"/>
      <c r="F80" s="54"/>
      <c r="G80" s="54"/>
      <c r="H80" s="54"/>
      <c r="I80" s="54"/>
    </row>
    <row r="81" spans="1:9" hidden="1">
      <c r="A81" s="54"/>
      <c r="B81" s="79"/>
      <c r="C81" s="54"/>
      <c r="D81" s="94"/>
      <c r="E81" s="54"/>
      <c r="F81" s="54"/>
      <c r="G81" s="54"/>
      <c r="H81" s="54"/>
      <c r="I81" s="54"/>
    </row>
    <row r="82" spans="1:9" hidden="1">
      <c r="A82" s="54"/>
      <c r="B82" s="79"/>
      <c r="C82" s="54"/>
      <c r="D82" s="94"/>
      <c r="E82" s="54"/>
      <c r="F82" s="54"/>
      <c r="G82" s="54"/>
      <c r="H82" s="54"/>
      <c r="I82" s="54"/>
    </row>
    <row r="83" spans="1:9" hidden="1">
      <c r="A83" s="54"/>
      <c r="B83" s="79"/>
      <c r="C83" s="54"/>
      <c r="D83" s="94"/>
      <c r="E83" s="54"/>
      <c r="F83" s="54"/>
      <c r="G83" s="54"/>
      <c r="H83" s="54"/>
      <c r="I83" s="54"/>
    </row>
    <row r="84" spans="1:9" hidden="1">
      <c r="A84" s="54"/>
      <c r="B84" s="79"/>
      <c r="C84" s="54"/>
      <c r="D84" s="94"/>
      <c r="E84" s="54"/>
      <c r="F84" s="54"/>
      <c r="G84" s="54"/>
      <c r="H84" s="54"/>
      <c r="I84" s="54"/>
    </row>
    <row r="85" spans="1:9" hidden="1">
      <c r="A85" s="54"/>
      <c r="B85" s="79"/>
      <c r="C85" s="54"/>
      <c r="D85" s="94"/>
      <c r="E85" s="54"/>
      <c r="F85" s="54"/>
      <c r="G85" s="54"/>
      <c r="H85" s="54"/>
      <c r="I85" s="54"/>
    </row>
    <row r="86" spans="1:9" hidden="1">
      <c r="A86" s="54"/>
      <c r="B86" s="79"/>
      <c r="C86" s="54"/>
      <c r="D86" s="94"/>
      <c r="E86" s="54"/>
      <c r="F86" s="54"/>
      <c r="G86" s="54"/>
      <c r="H86" s="54"/>
      <c r="I86" s="54"/>
    </row>
    <row r="87" spans="1:9" hidden="1">
      <c r="A87" s="54"/>
      <c r="B87" s="79"/>
      <c r="C87" s="54"/>
      <c r="D87" s="94"/>
      <c r="E87" s="54"/>
      <c r="F87" s="54"/>
      <c r="G87" s="54"/>
      <c r="H87" s="54"/>
      <c r="I87" s="54"/>
    </row>
    <row r="88" spans="1:9" hidden="1">
      <c r="A88" s="54"/>
      <c r="B88" s="79"/>
      <c r="C88" s="54"/>
      <c r="D88" s="94"/>
      <c r="E88" s="54"/>
      <c r="F88" s="54"/>
      <c r="G88" s="54"/>
      <c r="H88" s="54"/>
      <c r="I88" s="54"/>
    </row>
    <row r="89" spans="1:9" hidden="1">
      <c r="A89" s="54"/>
      <c r="B89" s="79"/>
      <c r="C89" s="54"/>
      <c r="D89" s="94"/>
      <c r="E89" s="54"/>
      <c r="F89" s="54"/>
      <c r="G89" s="54"/>
      <c r="H89" s="54"/>
      <c r="I89" s="54"/>
    </row>
    <row r="90" spans="1:9" hidden="1">
      <c r="A90" s="54"/>
      <c r="B90" s="79"/>
      <c r="C90" s="54"/>
      <c r="D90" s="94"/>
      <c r="E90" s="54"/>
      <c r="F90" s="54"/>
      <c r="G90" s="54"/>
      <c r="H90" s="54"/>
      <c r="I90" s="54"/>
    </row>
    <row r="91" spans="1:9" hidden="1">
      <c r="A91" s="54"/>
      <c r="B91" s="79"/>
      <c r="C91" s="54"/>
      <c r="D91" s="94"/>
      <c r="E91" s="54"/>
      <c r="F91" s="54"/>
      <c r="G91" s="54"/>
      <c r="H91" s="54"/>
      <c r="I91" s="54"/>
    </row>
    <row r="92" spans="1:9" hidden="1">
      <c r="A92" s="54"/>
      <c r="B92" s="79"/>
      <c r="C92" s="54"/>
      <c r="D92" s="94"/>
      <c r="E92" s="54"/>
      <c r="F92" s="54"/>
      <c r="G92" s="54"/>
      <c r="H92" s="54"/>
      <c r="I92" s="54"/>
    </row>
    <row r="93" spans="1:9" hidden="1">
      <c r="A93" s="54"/>
      <c r="B93" s="79"/>
      <c r="C93" s="54"/>
      <c r="D93" s="94"/>
      <c r="E93" s="54"/>
      <c r="F93" s="54"/>
      <c r="G93" s="54"/>
      <c r="H93" s="54"/>
      <c r="I93" s="54"/>
    </row>
    <row r="94" spans="1:9" hidden="1">
      <c r="A94" s="54"/>
      <c r="B94" s="79"/>
      <c r="C94" s="54"/>
      <c r="D94" s="94"/>
      <c r="E94" s="54"/>
      <c r="F94" s="54"/>
      <c r="G94" s="54"/>
      <c r="H94" s="54"/>
      <c r="I94" s="54"/>
    </row>
    <row r="95" spans="1:9" hidden="1">
      <c r="A95" s="54"/>
      <c r="B95" s="79"/>
      <c r="C95" s="54"/>
      <c r="D95" s="94"/>
      <c r="E95" s="54"/>
      <c r="F95" s="54"/>
      <c r="G95" s="54"/>
      <c r="H95" s="54"/>
      <c r="I95" s="54"/>
    </row>
    <row r="96" spans="1:9" hidden="1">
      <c r="A96" s="54"/>
      <c r="B96" s="79"/>
      <c r="C96" s="54"/>
      <c r="D96" s="94"/>
      <c r="E96" s="54"/>
      <c r="F96" s="54"/>
      <c r="G96" s="54"/>
      <c r="H96" s="54"/>
      <c r="I96" s="54"/>
    </row>
    <row r="97" spans="1:9" hidden="1">
      <c r="A97" s="54"/>
      <c r="B97" s="79"/>
      <c r="C97" s="54"/>
      <c r="D97" s="94"/>
      <c r="E97" s="54"/>
      <c r="F97" s="54"/>
      <c r="G97" s="54"/>
      <c r="H97" s="54"/>
      <c r="I97" s="54"/>
    </row>
    <row r="98" spans="1:9" hidden="1">
      <c r="A98" s="54"/>
      <c r="B98" s="79"/>
      <c r="C98" s="54"/>
      <c r="D98" s="94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 hidden="1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 hidden="1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 hidden="1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 hidden="1">
      <c r="A112" s="54"/>
      <c r="B112" s="54"/>
      <c r="C112" s="54"/>
      <c r="D112" s="54"/>
      <c r="E112" s="54"/>
      <c r="F112" s="54"/>
      <c r="G112" s="54"/>
      <c r="H112" s="54"/>
      <c r="I112" s="54"/>
    </row>
    <row r="113" spans="1:9" hidden="1">
      <c r="A113" s="54"/>
      <c r="B113" s="54"/>
      <c r="C113" s="54"/>
      <c r="D113" s="54"/>
      <c r="E113" s="54"/>
      <c r="F113" s="54"/>
      <c r="G113" s="54"/>
      <c r="H113" s="54"/>
      <c r="I113" s="54"/>
    </row>
    <row r="114" spans="1:9" hidden="1">
      <c r="A114" s="54"/>
      <c r="B114" s="54"/>
      <c r="C114" s="54"/>
      <c r="D114" s="54"/>
      <c r="E114" s="54"/>
      <c r="F114" s="54"/>
      <c r="G114" s="54"/>
      <c r="H114" s="54"/>
      <c r="I114" s="54"/>
    </row>
    <row r="115" spans="1:9" hidden="1">
      <c r="A115" s="54"/>
      <c r="B115" s="54"/>
      <c r="C115" s="54"/>
      <c r="D115" s="54"/>
      <c r="E115" s="54"/>
      <c r="F115" s="54"/>
      <c r="G115" s="54"/>
      <c r="H115" s="54"/>
      <c r="I115" s="54"/>
    </row>
    <row r="116" spans="1:9" hidden="1">
      <c r="A116" s="54"/>
      <c r="B116" s="54"/>
      <c r="C116" s="54"/>
      <c r="D116" s="54"/>
      <c r="E116" s="54"/>
      <c r="F116" s="54"/>
      <c r="G116" s="54"/>
      <c r="H116" s="54"/>
      <c r="I116" s="54"/>
    </row>
    <row r="117" spans="1:9" hidden="1">
      <c r="A117" s="54"/>
      <c r="B117" s="54"/>
      <c r="C117" s="54"/>
      <c r="D117" s="54"/>
      <c r="E117" s="54"/>
      <c r="F117" s="54"/>
      <c r="G117" s="54"/>
      <c r="H117" s="54"/>
      <c r="I117" s="54"/>
    </row>
    <row r="118" spans="1:9" hidden="1">
      <c r="A118" s="54"/>
      <c r="B118" s="54"/>
      <c r="C118" s="54"/>
      <c r="D118" s="54"/>
      <c r="E118" s="54"/>
      <c r="F118" s="54"/>
      <c r="G118" s="54"/>
      <c r="H118" s="54"/>
      <c r="I118" s="54"/>
    </row>
    <row r="119" spans="1:9" hidden="1">
      <c r="A119" s="54"/>
      <c r="B119" s="54"/>
      <c r="C119" s="54"/>
      <c r="D119" s="54"/>
      <c r="E119" s="54"/>
      <c r="F119" s="54"/>
      <c r="G119" s="54"/>
      <c r="H119" s="54"/>
      <c r="I119" s="54"/>
    </row>
    <row r="120" spans="1:9" hidden="1">
      <c r="A120" s="54"/>
      <c r="B120" s="54"/>
      <c r="C120" s="54"/>
      <c r="D120" s="54"/>
      <c r="E120" s="54"/>
      <c r="F120" s="54"/>
      <c r="G120" s="54"/>
      <c r="H120" s="54"/>
      <c r="I120" s="54"/>
    </row>
    <row r="121" spans="1:9" hidden="1">
      <c r="A121" s="54"/>
      <c r="B121" s="54"/>
      <c r="C121" s="54"/>
      <c r="D121" s="54"/>
      <c r="E121" s="54"/>
      <c r="F121" s="54"/>
      <c r="G121" s="54"/>
      <c r="H121" s="54"/>
      <c r="I121" s="54"/>
    </row>
    <row r="122" spans="1:9" hidden="1">
      <c r="A122" s="54"/>
      <c r="B122" s="54"/>
      <c r="C122" s="54"/>
      <c r="D122" s="54"/>
      <c r="E122" s="54"/>
      <c r="F122" s="54"/>
      <c r="G122" s="54"/>
      <c r="H122" s="54"/>
      <c r="I122" s="54"/>
    </row>
    <row r="123" spans="1:9" hidden="1">
      <c r="A123" s="54"/>
      <c r="B123" s="54"/>
      <c r="C123" s="54"/>
      <c r="D123" s="54"/>
      <c r="E123" s="54"/>
      <c r="F123" s="54"/>
      <c r="G123" s="54"/>
      <c r="H123" s="54"/>
      <c r="I123" s="54"/>
    </row>
    <row r="124" spans="1:9" hidden="1">
      <c r="A124" s="54"/>
      <c r="B124" s="54"/>
      <c r="C124" s="54"/>
      <c r="D124" s="54"/>
      <c r="E124" s="54"/>
      <c r="F124" s="54"/>
      <c r="G124" s="54"/>
      <c r="H124" s="54"/>
      <c r="I124" s="54"/>
    </row>
    <row r="125" spans="1:9" hidden="1">
      <c r="E125" s="3"/>
      <c r="F125" s="3"/>
      <c r="G125" s="3"/>
      <c r="H125" s="3"/>
    </row>
    <row r="126" spans="1:9" hidden="1">
      <c r="E126" s="3"/>
      <c r="F126" s="3"/>
      <c r="G126" s="3"/>
      <c r="H126" s="3"/>
    </row>
    <row r="127" spans="1:9" hidden="1">
      <c r="E127" s="3"/>
      <c r="F127" s="3"/>
      <c r="G127" s="3"/>
      <c r="H127" s="3"/>
    </row>
    <row r="128" spans="1:9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A28:A29 A1:A4 C1:I4 A5:I7 A125:I1048576 J1:AY1048576 BA1:XFD1048576 AZ1:AZ9999 AZ10001:AZ1048576" xr:uid="{00000000-0002-0000-17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9.285156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148</v>
      </c>
      <c r="B1" s="36" t="s" vm="1">
        <v>221</v>
      </c>
    </row>
    <row r="2" spans="1:10">
      <c r="A2" s="36" t="s">
        <v>147</v>
      </c>
      <c r="B2" s="36" t="s">
        <v>222</v>
      </c>
    </row>
    <row r="3" spans="1:10">
      <c r="A3" s="36" t="s">
        <v>149</v>
      </c>
      <c r="B3" s="36" t="s">
        <v>223</v>
      </c>
    </row>
    <row r="4" spans="1:10">
      <c r="A4" s="36" t="s">
        <v>150</v>
      </c>
      <c r="B4" s="36">
        <v>9453</v>
      </c>
    </row>
    <row r="5" spans="1:10" s="3" customFormat="1">
      <c r="A5" s="37" t="s">
        <v>119</v>
      </c>
      <c r="B5" s="39" t="s">
        <v>120</v>
      </c>
      <c r="C5" s="39" t="s">
        <v>14</v>
      </c>
      <c r="D5" s="39" t="s">
        <v>15</v>
      </c>
      <c r="E5" s="39" t="s">
        <v>62</v>
      </c>
      <c r="F5" s="39" t="s">
        <v>106</v>
      </c>
      <c r="G5" s="39" t="s">
        <v>58</v>
      </c>
      <c r="H5" s="39" t="s">
        <v>114</v>
      </c>
      <c r="I5" s="39" t="s">
        <v>151</v>
      </c>
      <c r="J5" s="51" t="s">
        <v>152</v>
      </c>
    </row>
    <row r="6" spans="1:10" s="3" customFormat="1">
      <c r="A6" s="112" t="s">
        <v>3357</v>
      </c>
      <c r="B6" s="135" t="s">
        <v>3357</v>
      </c>
      <c r="C6" s="113" t="s">
        <v>3357</v>
      </c>
      <c r="D6" s="113" t="s">
        <v>3357</v>
      </c>
      <c r="E6" s="12" t="s">
        <v>19</v>
      </c>
      <c r="F6" s="113" t="s">
        <v>3357</v>
      </c>
      <c r="G6" s="12" t="s">
        <v>19</v>
      </c>
      <c r="H6" s="12" t="s">
        <v>201</v>
      </c>
      <c r="I6" s="26" t="s">
        <v>19</v>
      </c>
      <c r="J6" s="13" t="s">
        <v>19</v>
      </c>
    </row>
    <row r="7" spans="1:10" s="4" customFormat="1" ht="20.25">
      <c r="A7" s="114" t="s">
        <v>3357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83" t="s">
        <v>3110</v>
      </c>
      <c r="B8" s="117" t="s">
        <v>3357</v>
      </c>
      <c r="C8" s="117" t="s">
        <v>3357</v>
      </c>
      <c r="D8" s="117" t="s">
        <v>3357</v>
      </c>
      <c r="E8" s="117" t="s">
        <v>3357</v>
      </c>
      <c r="F8" s="117" t="s">
        <v>3357</v>
      </c>
      <c r="G8" s="117" t="s">
        <v>3357</v>
      </c>
      <c r="H8" s="84">
        <v>0</v>
      </c>
      <c r="I8" s="85">
        <v>0</v>
      </c>
      <c r="J8" s="85">
        <v>0</v>
      </c>
    </row>
    <row r="9" spans="1:10" hidden="1">
      <c r="A9" s="97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97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1.28515625" style="2" bestFit="1" customWidth="1"/>
    <col min="2" max="2" width="33.7109375" style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1.8554687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148</v>
      </c>
      <c r="B1" s="36" t="s" vm="1">
        <v>221</v>
      </c>
    </row>
    <row r="2" spans="1:14">
      <c r="A2" s="36" t="s">
        <v>147</v>
      </c>
      <c r="B2" s="36" t="s">
        <v>222</v>
      </c>
    </row>
    <row r="3" spans="1:14">
      <c r="A3" s="36" t="s">
        <v>149</v>
      </c>
      <c r="B3" s="36" t="s">
        <v>223</v>
      </c>
    </row>
    <row r="4" spans="1:14">
      <c r="A4" s="36" t="s">
        <v>150</v>
      </c>
      <c r="B4" s="36">
        <v>9453</v>
      </c>
    </row>
    <row r="5" spans="1:14" s="3" customFormat="1">
      <c r="A5" s="37" t="s">
        <v>119</v>
      </c>
      <c r="B5" s="39" t="s">
        <v>48</v>
      </c>
      <c r="C5" s="39" t="s">
        <v>14</v>
      </c>
      <c r="D5" s="39" t="s">
        <v>15</v>
      </c>
      <c r="E5" s="39" t="s">
        <v>62</v>
      </c>
      <c r="F5" s="39" t="s">
        <v>106</v>
      </c>
      <c r="G5" s="39" t="s">
        <v>58</v>
      </c>
      <c r="H5" s="39" t="s">
        <v>114</v>
      </c>
      <c r="I5" s="39" t="s">
        <v>151</v>
      </c>
      <c r="J5" s="41" t="s">
        <v>152</v>
      </c>
    </row>
    <row r="6" spans="1:14" s="3" customFormat="1">
      <c r="A6" s="112" t="s">
        <v>3357</v>
      </c>
      <c r="B6" s="113" t="s">
        <v>3357</v>
      </c>
      <c r="C6" s="113" t="s">
        <v>3357</v>
      </c>
      <c r="D6" s="113" t="s">
        <v>3357</v>
      </c>
      <c r="E6" s="12" t="s">
        <v>19</v>
      </c>
      <c r="F6" s="113" t="s">
        <v>3357</v>
      </c>
      <c r="G6" s="12" t="s">
        <v>19</v>
      </c>
      <c r="H6" s="12" t="s">
        <v>201</v>
      </c>
      <c r="I6" s="26" t="s">
        <v>19</v>
      </c>
      <c r="J6" s="13" t="s">
        <v>19</v>
      </c>
    </row>
    <row r="7" spans="1:14" s="4" customFormat="1" ht="20.25">
      <c r="A7" s="114" t="s">
        <v>3357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54" t="s">
        <v>61</v>
      </c>
      <c r="B8" s="117" t="s">
        <v>3357</v>
      </c>
      <c r="C8" s="117" t="s">
        <v>3357</v>
      </c>
      <c r="D8" s="117" t="s">
        <v>3357</v>
      </c>
      <c r="E8" s="117" t="s">
        <v>3357</v>
      </c>
      <c r="F8" s="117" t="s">
        <v>3357</v>
      </c>
      <c r="G8" s="117" t="s">
        <v>3357</v>
      </c>
      <c r="H8" s="72">
        <f>H9+H17</f>
        <v>-288.87101679925257</v>
      </c>
      <c r="I8" s="73">
        <f>IFERROR(H8/$H$8,0)</f>
        <v>1</v>
      </c>
      <c r="J8" s="73">
        <f>H8/'סכום נכסי הקרן'!$C$41</f>
        <v>-3.1171342764623876E-4</v>
      </c>
      <c r="N8" s="1"/>
    </row>
    <row r="9" spans="1:14">
      <c r="A9" s="88" t="s">
        <v>190</v>
      </c>
      <c r="B9" s="117" t="s">
        <v>3357</v>
      </c>
      <c r="C9" s="117" t="s">
        <v>3357</v>
      </c>
      <c r="D9" s="117" t="s">
        <v>3357</v>
      </c>
      <c r="E9" s="117" t="s">
        <v>3357</v>
      </c>
      <c r="F9" s="117" t="s">
        <v>3357</v>
      </c>
      <c r="G9" s="117" t="s">
        <v>3357</v>
      </c>
      <c r="H9" s="72">
        <f>SUM(H10:H16)</f>
        <v>-315.06318511952458</v>
      </c>
      <c r="I9" s="73">
        <f t="shared" ref="I9:I12" si="0">IFERROR(H9/$H$8,0)</f>
        <v>1.0906708073744689</v>
      </c>
      <c r="J9" s="73">
        <f>H9/'סכום נכסי הקרן'!$C$41</f>
        <v>-3.3997673580038636E-4</v>
      </c>
    </row>
    <row r="10" spans="1:14">
      <c r="A10" s="74" t="s">
        <v>3104</v>
      </c>
      <c r="B10" s="54" t="s">
        <v>3105</v>
      </c>
      <c r="C10" s="54" t="s">
        <v>646</v>
      </c>
      <c r="D10" s="117" t="s">
        <v>3357</v>
      </c>
      <c r="E10" s="71">
        <v>0</v>
      </c>
      <c r="F10" s="70" t="s">
        <v>135</v>
      </c>
      <c r="G10" s="71">
        <v>0</v>
      </c>
      <c r="H10" s="72">
        <v>-79.943889628000008</v>
      </c>
      <c r="I10" s="73">
        <f t="shared" si="0"/>
        <v>0.27674596958114372</v>
      </c>
      <c r="J10" s="73">
        <f>H10/'סכום נכסי הקרן'!$C$41</f>
        <v>-8.6265434765420037E-5</v>
      </c>
    </row>
    <row r="11" spans="1:14">
      <c r="A11" s="74" t="s">
        <v>3106</v>
      </c>
      <c r="B11" s="54" t="s">
        <v>3107</v>
      </c>
      <c r="C11" s="54" t="s">
        <v>646</v>
      </c>
      <c r="D11" s="117" t="s">
        <v>3357</v>
      </c>
      <c r="E11" s="71">
        <v>0</v>
      </c>
      <c r="F11" s="70" t="s">
        <v>135</v>
      </c>
      <c r="G11" s="71">
        <v>0</v>
      </c>
      <c r="H11" s="72">
        <v>-39.470701247999997</v>
      </c>
      <c r="I11" s="73">
        <f t="shared" si="0"/>
        <v>0.1366378035614064</v>
      </c>
      <c r="J11" s="73">
        <f>H11/'סכום נכסי הקרן'!$C$41</f>
        <v>-4.2591838094179437E-5</v>
      </c>
    </row>
    <row r="12" spans="1:14">
      <c r="A12" s="74" t="s">
        <v>1947</v>
      </c>
      <c r="B12" s="54">
        <v>9922</v>
      </c>
      <c r="C12" s="54" t="s">
        <v>646</v>
      </c>
      <c r="D12" s="117" t="s">
        <v>3357</v>
      </c>
      <c r="E12" s="71">
        <v>0</v>
      </c>
      <c r="F12" s="70" t="s">
        <v>134</v>
      </c>
      <c r="G12" s="71">
        <v>0</v>
      </c>
      <c r="H12" s="72">
        <v>23.08295</v>
      </c>
      <c r="I12" s="73">
        <f t="shared" si="0"/>
        <v>-7.9907462700009174E-2</v>
      </c>
      <c r="J12" s="73">
        <f>H12/'סכום נכסי הקרן'!$C$41</f>
        <v>2.4908229092733837E-5</v>
      </c>
    </row>
    <row r="13" spans="1:14">
      <c r="A13" s="74" t="s">
        <v>3348</v>
      </c>
      <c r="B13" s="54">
        <v>7562</v>
      </c>
      <c r="C13" s="54" t="s">
        <v>646</v>
      </c>
      <c r="D13" s="117" t="s">
        <v>3357</v>
      </c>
      <c r="E13" s="71">
        <v>0</v>
      </c>
      <c r="F13" s="54" t="s">
        <v>135</v>
      </c>
      <c r="G13" s="71">
        <v>0</v>
      </c>
      <c r="H13" s="72">
        <v>-36.779372208589919</v>
      </c>
      <c r="I13" s="73">
        <f t="shared" ref="I13:I16" si="1">IFERROR(H13/$H$8,0)</f>
        <v>0.12732108820092983</v>
      </c>
      <c r="J13" s="73">
        <f>H13/'סכום נכסי הקרן'!$C$41</f>
        <v>-3.9687692814760925E-5</v>
      </c>
    </row>
    <row r="14" spans="1:14">
      <c r="A14" s="74" t="s">
        <v>3349</v>
      </c>
      <c r="B14" s="54">
        <v>9483</v>
      </c>
      <c r="C14" s="54" t="s">
        <v>646</v>
      </c>
      <c r="D14" s="117" t="s">
        <v>3357</v>
      </c>
      <c r="E14" s="71">
        <v>0</v>
      </c>
      <c r="F14" s="54" t="s">
        <v>134</v>
      </c>
      <c r="G14" s="71">
        <v>0</v>
      </c>
      <c r="H14" s="72">
        <v>7.7173573507284807</v>
      </c>
      <c r="I14" s="73">
        <f t="shared" si="1"/>
        <v>-2.6715582048480707E-2</v>
      </c>
      <c r="J14" s="73">
        <f>H14/'סכום נכסי הקרן'!$C$41</f>
        <v>8.3276056518962464E-6</v>
      </c>
    </row>
    <row r="15" spans="1:14">
      <c r="A15" s="74" t="s">
        <v>3350</v>
      </c>
      <c r="B15" s="54">
        <v>9724</v>
      </c>
      <c r="C15" s="54" t="s">
        <v>646</v>
      </c>
      <c r="D15" s="117" t="s">
        <v>3357</v>
      </c>
      <c r="E15" s="71">
        <v>0</v>
      </c>
      <c r="F15" s="54" t="s">
        <v>135</v>
      </c>
      <c r="G15" s="71">
        <v>0</v>
      </c>
      <c r="H15" s="72">
        <v>-189.69546631675485</v>
      </c>
      <c r="I15" s="73">
        <f t="shared" si="1"/>
        <v>0.656678778018708</v>
      </c>
      <c r="J15" s="73">
        <f>H15/'סכום נכסי הקרן'!$C$41</f>
        <v>-2.0469559275875502E-4</v>
      </c>
    </row>
    <row r="16" spans="1:14">
      <c r="A16" s="74" t="s">
        <v>3351</v>
      </c>
      <c r="B16" s="54">
        <v>8892</v>
      </c>
      <c r="C16" s="54" t="s">
        <v>646</v>
      </c>
      <c r="D16" s="117" t="s">
        <v>3357</v>
      </c>
      <c r="E16" s="71">
        <v>0</v>
      </c>
      <c r="F16" s="54" t="s">
        <v>135</v>
      </c>
      <c r="G16" s="71">
        <v>0</v>
      </c>
      <c r="H16" s="72">
        <v>2.5936931091748619E-2</v>
      </c>
      <c r="I16" s="73">
        <f t="shared" si="1"/>
        <v>-8.9787239229241112E-5</v>
      </c>
      <c r="J16" s="73">
        <f>H16/'סכום נכסי הקרן'!$C$41</f>
        <v>2.7987888099039582E-8</v>
      </c>
    </row>
    <row r="17" spans="1:10">
      <c r="A17" s="98" t="s">
        <v>189</v>
      </c>
      <c r="B17" s="138" t="s">
        <v>3357</v>
      </c>
      <c r="C17" s="139" t="s">
        <v>3357</v>
      </c>
      <c r="D17" s="138" t="s">
        <v>3357</v>
      </c>
      <c r="E17" s="138" t="s">
        <v>3357</v>
      </c>
      <c r="F17" s="138" t="s">
        <v>3357</v>
      </c>
      <c r="G17" s="138" t="s">
        <v>3357</v>
      </c>
      <c r="H17" s="99">
        <f>SUM(H18:H23)</f>
        <v>26.192168320271996</v>
      </c>
      <c r="I17" s="117" t="s">
        <v>3357</v>
      </c>
      <c r="J17" s="117" t="s">
        <v>3357</v>
      </c>
    </row>
    <row r="18" spans="1:10">
      <c r="A18" s="74" t="s">
        <v>3352</v>
      </c>
      <c r="B18" s="54">
        <v>7890</v>
      </c>
      <c r="C18" s="54" t="s">
        <v>646</v>
      </c>
      <c r="D18" s="117" t="s">
        <v>3357</v>
      </c>
      <c r="E18" s="71">
        <v>0</v>
      </c>
      <c r="F18" s="70" t="s">
        <v>134</v>
      </c>
      <c r="G18" s="71">
        <v>0</v>
      </c>
      <c r="H18" s="72">
        <v>2.7059833496310004</v>
      </c>
      <c r="I18" s="73">
        <f t="shared" ref="I18:I23" si="2">IFERROR(H18/$H$8,0)</f>
        <v>-9.3674449573163329E-3</v>
      </c>
      <c r="J18" s="73">
        <f>H18/'סכום נכסי הקרן'!$C$41</f>
        <v>2.9199583759325493E-6</v>
      </c>
    </row>
    <row r="19" spans="1:10">
      <c r="A19" s="74" t="s">
        <v>3353</v>
      </c>
      <c r="B19" s="54">
        <v>8397</v>
      </c>
      <c r="C19" s="54" t="s">
        <v>646</v>
      </c>
      <c r="D19" s="117" t="s">
        <v>3357</v>
      </c>
      <c r="E19" s="71">
        <v>0</v>
      </c>
      <c r="F19" s="70" t="s">
        <v>134</v>
      </c>
      <c r="G19" s="71">
        <v>0</v>
      </c>
      <c r="H19" s="72">
        <v>26.890302347999999</v>
      </c>
      <c r="I19" s="73">
        <f t="shared" si="2"/>
        <v>-9.3087574675887574E-2</v>
      </c>
      <c r="J19" s="73">
        <f>H19/'סכום נכסי הקרן'!$C$41</f>
        <v>2.901664697349613E-5</v>
      </c>
    </row>
    <row r="20" spans="1:10">
      <c r="A20" s="74" t="s">
        <v>3352</v>
      </c>
      <c r="B20" s="54">
        <v>7760</v>
      </c>
      <c r="C20" s="54" t="s">
        <v>646</v>
      </c>
      <c r="D20" s="117" t="s">
        <v>3357</v>
      </c>
      <c r="E20" s="71">
        <v>0</v>
      </c>
      <c r="F20" s="70" t="s">
        <v>134</v>
      </c>
      <c r="G20" s="71">
        <v>0</v>
      </c>
      <c r="H20" s="72">
        <v>-0.13393413637200002</v>
      </c>
      <c r="I20" s="73">
        <f t="shared" si="2"/>
        <v>4.6364684784239168E-4</v>
      </c>
      <c r="J20" s="73">
        <f>H20/'סכום נכסי הקרן'!$C$41</f>
        <v>-1.4452494815832602E-7</v>
      </c>
    </row>
    <row r="21" spans="1:10">
      <c r="A21" s="74" t="s">
        <v>3354</v>
      </c>
      <c r="B21" s="54">
        <v>8295</v>
      </c>
      <c r="C21" s="54" t="s">
        <v>646</v>
      </c>
      <c r="D21" s="117" t="s">
        <v>3357</v>
      </c>
      <c r="E21" s="71">
        <v>0</v>
      </c>
      <c r="F21" s="70" t="s">
        <v>137</v>
      </c>
      <c r="G21" s="71">
        <v>0</v>
      </c>
      <c r="H21" s="72">
        <v>-1.6980346774890001</v>
      </c>
      <c r="I21" s="73">
        <f t="shared" si="2"/>
        <v>5.8781759980753925E-3</v>
      </c>
      <c r="J21" s="73">
        <f>H21/'סכום נכסי הקרן'!$C$41</f>
        <v>-1.8323063886679313E-6</v>
      </c>
    </row>
    <row r="22" spans="1:10">
      <c r="A22" s="74" t="s">
        <v>3355</v>
      </c>
      <c r="B22" s="54">
        <v>8770</v>
      </c>
      <c r="C22" s="54" t="s">
        <v>646</v>
      </c>
      <c r="D22" s="117" t="s">
        <v>3357</v>
      </c>
      <c r="E22" s="71">
        <v>0</v>
      </c>
      <c r="F22" s="70" t="s">
        <v>2823</v>
      </c>
      <c r="G22" s="71">
        <v>0</v>
      </c>
      <c r="H22" s="72">
        <v>-2.4022268253359997</v>
      </c>
      <c r="I22" s="73">
        <f t="shared" si="2"/>
        <v>8.3159150127040896E-3</v>
      </c>
      <c r="J22" s="73">
        <f>H22/'סכום נכסי הקרן'!$C$41</f>
        <v>-2.592182372624807E-6</v>
      </c>
    </row>
    <row r="23" spans="1:10">
      <c r="A23" s="74" t="s">
        <v>3356</v>
      </c>
      <c r="B23" s="54">
        <v>8919</v>
      </c>
      <c r="C23" s="54" t="s">
        <v>646</v>
      </c>
      <c r="D23" s="117" t="s">
        <v>3357</v>
      </c>
      <c r="E23" s="71">
        <v>0</v>
      </c>
      <c r="F23" s="70" t="s">
        <v>136</v>
      </c>
      <c r="G23" s="71">
        <v>0</v>
      </c>
      <c r="H23" s="72">
        <v>0.83007826183800004</v>
      </c>
      <c r="I23" s="73">
        <f t="shared" si="2"/>
        <v>-2.873525599886862E-3</v>
      </c>
      <c r="J23" s="73">
        <f>H23/'סכום נכסי הקרן'!$C$41</f>
        <v>8.957165141699482E-7</v>
      </c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C106" s="3"/>
      <c r="D106" s="3"/>
      <c r="E106" s="3"/>
      <c r="F106" s="3"/>
      <c r="G106" s="3"/>
    </row>
    <row r="107" spans="1:10" hidden="1">
      <c r="C107" s="3"/>
      <c r="D107" s="3"/>
      <c r="E107" s="3"/>
      <c r="F107" s="3"/>
      <c r="G107" s="3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D600" s="16"/>
      <c r="F600" s="16"/>
    </row>
    <row r="601" spans="3:7" hidden="1">
      <c r="D601" s="16"/>
      <c r="F601" s="16"/>
    </row>
    <row r="602" spans="3:7" hidden="1">
      <c r="D602" s="16"/>
      <c r="F602" s="16"/>
    </row>
    <row r="603" spans="3:7" hidden="1">
      <c r="D603" s="16"/>
      <c r="F603" s="16"/>
    </row>
    <row r="604" spans="3:7" hidden="1">
      <c r="D604" s="16"/>
      <c r="F604" s="16"/>
    </row>
    <row r="605" spans="3:7" hidden="1">
      <c r="D605" s="16"/>
      <c r="F605" s="16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F13:F19 F1:F11 C1:E19 G1:H19 C20:H1048576 B5:B1048576 A1:A1048576 I1:AY1048576 BA1:XFD1048576 AZ1:AZ9999 AZ10001:AZ1048576" xr:uid="{00000000-0002-0000-19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70.85546875" style="2" bestFit="1" customWidth="1"/>
    <col min="2" max="2" width="39.7109375" style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148</v>
      </c>
      <c r="B1" s="36" t="s" vm="1">
        <v>221</v>
      </c>
    </row>
    <row r="2" spans="1:5">
      <c r="A2" s="36" t="s">
        <v>147</v>
      </c>
      <c r="B2" s="36" t="s">
        <v>222</v>
      </c>
    </row>
    <row r="3" spans="1:5">
      <c r="A3" s="36" t="s">
        <v>149</v>
      </c>
      <c r="B3" s="36" t="s">
        <v>223</v>
      </c>
    </row>
    <row r="4" spans="1:5">
      <c r="A4" s="36" t="s">
        <v>150</v>
      </c>
      <c r="B4" s="36">
        <v>9453</v>
      </c>
    </row>
    <row r="5" spans="1:5" s="3" customFormat="1">
      <c r="A5" s="37" t="s">
        <v>119</v>
      </c>
      <c r="B5" s="42" t="s">
        <v>111</v>
      </c>
      <c r="C5" s="43" t="s">
        <v>110</v>
      </c>
    </row>
    <row r="6" spans="1:5" s="3" customFormat="1">
      <c r="A6" s="112" t="s">
        <v>3357</v>
      </c>
      <c r="B6" s="26" t="s">
        <v>201</v>
      </c>
      <c r="C6" s="13" t="s">
        <v>21</v>
      </c>
    </row>
    <row r="7" spans="1:5" s="4" customFormat="1" ht="20.25">
      <c r="A7" s="114" t="s">
        <v>3357</v>
      </c>
      <c r="B7" s="14" t="s">
        <v>0</v>
      </c>
      <c r="C7" s="15" t="s">
        <v>1</v>
      </c>
    </row>
    <row r="8" spans="1:5" s="4" customFormat="1" ht="20.25">
      <c r="A8" s="64" t="s">
        <v>3111</v>
      </c>
      <c r="B8" s="66">
        <v>65957.006597790125</v>
      </c>
      <c r="C8" s="116" t="s">
        <v>3357</v>
      </c>
    </row>
    <row r="9" spans="1:5">
      <c r="A9" s="63" t="s">
        <v>27</v>
      </c>
      <c r="B9" s="66">
        <v>22197.550722157834</v>
      </c>
      <c r="C9" s="116" t="s">
        <v>3357</v>
      </c>
    </row>
    <row r="10" spans="1:5">
      <c r="A10" s="69" t="s">
        <v>3126</v>
      </c>
      <c r="B10" s="72">
        <v>16.888563065712443</v>
      </c>
      <c r="C10" s="79">
        <v>45640</v>
      </c>
      <c r="D10" s="3"/>
      <c r="E10" s="3"/>
    </row>
    <row r="11" spans="1:5">
      <c r="A11" s="69" t="s">
        <v>3127</v>
      </c>
      <c r="B11" s="72">
        <v>156.45844735161046</v>
      </c>
      <c r="C11" s="79">
        <v>46772</v>
      </c>
      <c r="D11" s="3"/>
      <c r="E11" s="3"/>
    </row>
    <row r="12" spans="1:5">
      <c r="A12" s="69" t="s">
        <v>3323</v>
      </c>
      <c r="B12" s="72">
        <v>769.01456824544198</v>
      </c>
      <c r="C12" s="79">
        <v>46338</v>
      </c>
    </row>
    <row r="13" spans="1:5">
      <c r="A13" s="69" t="s">
        <v>1975</v>
      </c>
      <c r="B13" s="72">
        <v>96.270366284330237</v>
      </c>
      <c r="C13" s="79">
        <v>48274</v>
      </c>
      <c r="D13" s="3"/>
      <c r="E13" s="3"/>
    </row>
    <row r="14" spans="1:5">
      <c r="A14" s="69" t="s">
        <v>1976</v>
      </c>
      <c r="B14" s="72">
        <v>50.681688038143669</v>
      </c>
      <c r="C14" s="79">
        <v>48274</v>
      </c>
      <c r="D14" s="3"/>
      <c r="E14" s="3"/>
    </row>
    <row r="15" spans="1:5">
      <c r="A15" s="69" t="s">
        <v>3128</v>
      </c>
      <c r="B15" s="72">
        <v>22.619722872555325</v>
      </c>
      <c r="C15" s="79">
        <v>46054</v>
      </c>
    </row>
    <row r="16" spans="1:5">
      <c r="A16" s="69" t="s">
        <v>1985</v>
      </c>
      <c r="B16" s="72">
        <v>309.86150129999993</v>
      </c>
      <c r="C16" s="79">
        <v>47969</v>
      </c>
    </row>
    <row r="17" spans="1:3">
      <c r="A17" s="69" t="s">
        <v>3129</v>
      </c>
      <c r="B17" s="72">
        <v>21.189689144868861</v>
      </c>
      <c r="C17" s="79">
        <v>47209</v>
      </c>
    </row>
    <row r="18" spans="1:3">
      <c r="A18" s="69" t="s">
        <v>1987</v>
      </c>
      <c r="B18" s="72">
        <v>256.2514076182141</v>
      </c>
      <c r="C18" s="79">
        <v>48297</v>
      </c>
    </row>
    <row r="19" spans="1:3">
      <c r="A19" s="69" t="s">
        <v>1989</v>
      </c>
      <c r="B19" s="72">
        <v>183.29207</v>
      </c>
      <c r="C19" s="79">
        <v>47118</v>
      </c>
    </row>
    <row r="20" spans="1:3">
      <c r="A20" s="69" t="s">
        <v>3130</v>
      </c>
      <c r="B20" s="72">
        <v>2.5798125599999997</v>
      </c>
      <c r="C20" s="79">
        <v>47907</v>
      </c>
    </row>
    <row r="21" spans="1:3">
      <c r="A21" s="69" t="s">
        <v>3131</v>
      </c>
      <c r="B21" s="72">
        <v>52.200581939999999</v>
      </c>
      <c r="C21" s="79">
        <v>47848</v>
      </c>
    </row>
    <row r="22" spans="1:3">
      <c r="A22" s="69" t="s">
        <v>1991</v>
      </c>
      <c r="B22" s="72">
        <v>2.3374926899999999</v>
      </c>
      <c r="C22" s="79">
        <v>47848</v>
      </c>
    </row>
    <row r="23" spans="1:3">
      <c r="A23" s="69" t="s">
        <v>3324</v>
      </c>
      <c r="B23" s="72">
        <v>1532.1742453633183</v>
      </c>
      <c r="C23" s="79">
        <v>46022</v>
      </c>
    </row>
    <row r="24" spans="1:3">
      <c r="A24" s="69" t="s">
        <v>3132</v>
      </c>
      <c r="B24" s="72">
        <v>484.26034000000004</v>
      </c>
      <c r="C24" s="79">
        <v>47969</v>
      </c>
    </row>
    <row r="25" spans="1:3">
      <c r="A25" s="69" t="s">
        <v>3133</v>
      </c>
      <c r="B25" s="72">
        <v>81.411605578158031</v>
      </c>
      <c r="C25" s="79">
        <v>47209</v>
      </c>
    </row>
    <row r="26" spans="1:3">
      <c r="A26" s="69" t="s">
        <v>3134</v>
      </c>
      <c r="B26" s="72">
        <v>222.38223824550289</v>
      </c>
      <c r="C26" s="79">
        <v>47308</v>
      </c>
    </row>
    <row r="27" spans="1:3">
      <c r="A27" s="69" t="s">
        <v>3135</v>
      </c>
      <c r="B27" s="72">
        <v>209.17838859271902</v>
      </c>
      <c r="C27" s="79">
        <v>50770</v>
      </c>
    </row>
    <row r="28" spans="1:3">
      <c r="A28" s="69" t="s">
        <v>3136</v>
      </c>
      <c r="B28" s="72">
        <v>215.39070999999998</v>
      </c>
      <c r="C28" s="79">
        <v>48700</v>
      </c>
    </row>
    <row r="29" spans="1:3">
      <c r="A29" s="69" t="s">
        <v>3137</v>
      </c>
      <c r="B29" s="72">
        <v>351.63533000000001</v>
      </c>
      <c r="C29" s="79">
        <v>50256</v>
      </c>
    </row>
    <row r="30" spans="1:3">
      <c r="A30" s="69" t="s">
        <v>3138</v>
      </c>
      <c r="B30" s="72">
        <v>73.361080000000001</v>
      </c>
      <c r="C30" s="79">
        <v>46539</v>
      </c>
    </row>
    <row r="31" spans="1:3">
      <c r="A31" s="69" t="s">
        <v>3139</v>
      </c>
      <c r="B31" s="72">
        <v>2076.5008800000001</v>
      </c>
      <c r="C31" s="79">
        <v>47938</v>
      </c>
    </row>
    <row r="32" spans="1:3">
      <c r="A32" s="69" t="s">
        <v>1996</v>
      </c>
      <c r="B32" s="72">
        <v>25.722999410970598</v>
      </c>
      <c r="C32" s="79">
        <v>46752</v>
      </c>
    </row>
    <row r="33" spans="1:3">
      <c r="A33" s="69" t="s">
        <v>1997</v>
      </c>
      <c r="B33" s="72">
        <v>219.7581697732457</v>
      </c>
      <c r="C33" s="79">
        <v>48233</v>
      </c>
    </row>
    <row r="34" spans="1:3">
      <c r="A34" s="69" t="s">
        <v>1998</v>
      </c>
      <c r="B34" s="72">
        <v>14.599130296265473</v>
      </c>
      <c r="C34" s="79">
        <v>45322</v>
      </c>
    </row>
    <row r="35" spans="1:3">
      <c r="A35" s="69" t="s">
        <v>3140</v>
      </c>
      <c r="B35" s="72">
        <v>1.4579845264497977</v>
      </c>
      <c r="C35" s="79">
        <v>48944</v>
      </c>
    </row>
    <row r="36" spans="1:3">
      <c r="A36" s="69" t="s">
        <v>3141</v>
      </c>
      <c r="B36" s="72">
        <v>73.649187380372055</v>
      </c>
      <c r="C36" s="79">
        <v>48212</v>
      </c>
    </row>
    <row r="37" spans="1:3">
      <c r="A37" s="69" t="s">
        <v>3142</v>
      </c>
      <c r="B37" s="72">
        <v>1.63682883</v>
      </c>
      <c r="C37" s="79">
        <v>48297</v>
      </c>
    </row>
    <row r="38" spans="1:3">
      <c r="A38" s="69" t="s">
        <v>3143</v>
      </c>
      <c r="B38" s="72">
        <v>2.3505861599999998</v>
      </c>
      <c r="C38" s="79">
        <v>47566</v>
      </c>
    </row>
    <row r="39" spans="1:3">
      <c r="A39" s="69" t="s">
        <v>3144</v>
      </c>
      <c r="B39" s="72">
        <v>54.564457045369622</v>
      </c>
      <c r="C39" s="79">
        <v>48212</v>
      </c>
    </row>
    <row r="40" spans="1:3">
      <c r="A40" s="69" t="s">
        <v>3145</v>
      </c>
      <c r="B40" s="72">
        <v>8.779192420786458E-2</v>
      </c>
      <c r="C40" s="79">
        <v>46234</v>
      </c>
    </row>
    <row r="41" spans="1:3">
      <c r="A41" s="69" t="s">
        <v>3146</v>
      </c>
      <c r="B41" s="72">
        <v>332.03210999999999</v>
      </c>
      <c r="C41" s="79">
        <v>46661</v>
      </c>
    </row>
    <row r="42" spans="1:3">
      <c r="A42" s="69" t="s">
        <v>1999</v>
      </c>
      <c r="B42" s="72">
        <v>254.67422339999999</v>
      </c>
      <c r="C42" s="79">
        <v>46661</v>
      </c>
    </row>
    <row r="43" spans="1:3">
      <c r="A43" s="69" t="s">
        <v>3325</v>
      </c>
      <c r="B43" s="72">
        <v>72.315923601955035</v>
      </c>
      <c r="C43" s="79">
        <v>45383</v>
      </c>
    </row>
    <row r="44" spans="1:3">
      <c r="A44" s="69" t="s">
        <v>3326</v>
      </c>
      <c r="B44" s="72">
        <v>1856.3282555757755</v>
      </c>
      <c r="C44" s="79">
        <v>46871</v>
      </c>
    </row>
    <row r="45" spans="1:3">
      <c r="A45" s="69" t="s">
        <v>3327</v>
      </c>
      <c r="B45" s="72">
        <v>65.640386145579967</v>
      </c>
      <c r="C45" s="79">
        <v>48482</v>
      </c>
    </row>
    <row r="46" spans="1:3">
      <c r="A46" s="69" t="s">
        <v>3328</v>
      </c>
      <c r="B46" s="72">
        <v>1164.6453029615266</v>
      </c>
      <c r="C46" s="79">
        <v>47525</v>
      </c>
    </row>
    <row r="47" spans="1:3">
      <c r="A47" s="69" t="s">
        <v>3329</v>
      </c>
      <c r="B47" s="72">
        <v>570.09531677984182</v>
      </c>
      <c r="C47" s="79">
        <v>45473</v>
      </c>
    </row>
    <row r="48" spans="1:3">
      <c r="A48" s="69" t="s">
        <v>3330</v>
      </c>
      <c r="B48" s="72">
        <v>1581.0077440905475</v>
      </c>
      <c r="C48" s="79">
        <v>46022</v>
      </c>
    </row>
    <row r="49" spans="1:3">
      <c r="A49" s="69" t="s">
        <v>3331</v>
      </c>
      <c r="B49" s="72">
        <v>5.0307406108127992</v>
      </c>
      <c r="C49" s="79">
        <v>48844</v>
      </c>
    </row>
    <row r="50" spans="1:3">
      <c r="A50" s="69" t="s">
        <v>3332</v>
      </c>
      <c r="B50" s="72">
        <v>4.8722263958783998</v>
      </c>
      <c r="C50" s="79">
        <v>48844</v>
      </c>
    </row>
    <row r="51" spans="1:3">
      <c r="A51" s="69" t="s">
        <v>3333</v>
      </c>
      <c r="B51" s="72">
        <v>6.0892401381708012</v>
      </c>
      <c r="C51" s="79">
        <v>48844</v>
      </c>
    </row>
    <row r="52" spans="1:3">
      <c r="A52" s="69" t="s">
        <v>3334</v>
      </c>
      <c r="B52" s="72">
        <v>4.1703838521228001</v>
      </c>
      <c r="C52" s="79">
        <v>48844</v>
      </c>
    </row>
    <row r="53" spans="1:3">
      <c r="A53" s="69" t="s">
        <v>3335</v>
      </c>
      <c r="B53" s="72">
        <v>4.2871837999692</v>
      </c>
      <c r="C53" s="79">
        <v>48844</v>
      </c>
    </row>
    <row r="54" spans="1:3">
      <c r="A54" s="69" t="s">
        <v>3336</v>
      </c>
      <c r="B54" s="72">
        <v>46.632282911422266</v>
      </c>
      <c r="C54" s="79">
        <v>45340</v>
      </c>
    </row>
    <row r="55" spans="1:3">
      <c r="A55" s="69" t="s">
        <v>3337</v>
      </c>
      <c r="B55" s="72">
        <v>808.93724032335592</v>
      </c>
      <c r="C55" s="79">
        <v>45838</v>
      </c>
    </row>
    <row r="56" spans="1:3">
      <c r="A56" s="69" t="s">
        <v>3338</v>
      </c>
      <c r="B56" s="72">
        <v>1504.40123385123</v>
      </c>
      <c r="C56" s="79">
        <v>47191</v>
      </c>
    </row>
    <row r="57" spans="1:3">
      <c r="A57" s="69" t="s">
        <v>3339</v>
      </c>
      <c r="B57" s="72">
        <v>1927.4154093942377</v>
      </c>
      <c r="C57" s="79">
        <v>45935</v>
      </c>
    </row>
    <row r="58" spans="1:3">
      <c r="A58" s="69" t="s">
        <v>3340</v>
      </c>
      <c r="B58" s="72">
        <v>4059.9904868207386</v>
      </c>
      <c r="C58" s="79">
        <v>47391</v>
      </c>
    </row>
    <row r="59" spans="1:3">
      <c r="A59" s="69" t="s">
        <v>3341</v>
      </c>
      <c r="B59" s="72">
        <v>99.650317267216565</v>
      </c>
      <c r="C59" s="79">
        <v>52047</v>
      </c>
    </row>
    <row r="60" spans="1:3">
      <c r="A60" s="69" t="s">
        <v>3342</v>
      </c>
      <c r="B60" s="72">
        <v>249.56685000000002</v>
      </c>
      <c r="C60" s="79">
        <v>45363</v>
      </c>
    </row>
    <row r="61" spans="1:3">
      <c r="A61" s="63" t="s">
        <v>43</v>
      </c>
      <c r="B61" s="66">
        <v>43759.455875632295</v>
      </c>
      <c r="C61" s="116" t="s">
        <v>3357</v>
      </c>
    </row>
    <row r="62" spans="1:3">
      <c r="A62" s="69" t="s">
        <v>3147</v>
      </c>
      <c r="B62" s="72">
        <v>279.64078001589593</v>
      </c>
      <c r="C62" s="79">
        <v>47201</v>
      </c>
    </row>
    <row r="63" spans="1:3">
      <c r="A63" s="69" t="s">
        <v>3148</v>
      </c>
      <c r="B63" s="72">
        <v>12.750374365079999</v>
      </c>
      <c r="C63" s="79">
        <v>47270</v>
      </c>
    </row>
    <row r="64" spans="1:3">
      <c r="A64" s="69" t="s">
        <v>3149</v>
      </c>
      <c r="B64" s="72">
        <v>445.30051735199993</v>
      </c>
      <c r="C64" s="79">
        <v>48366</v>
      </c>
    </row>
    <row r="65" spans="1:3">
      <c r="A65" s="69" t="s">
        <v>3150</v>
      </c>
      <c r="B65" s="72">
        <v>564.20915615999991</v>
      </c>
      <c r="C65" s="79">
        <v>48914</v>
      </c>
    </row>
    <row r="66" spans="1:3">
      <c r="A66" s="69" t="s">
        <v>2039</v>
      </c>
      <c r="B66" s="72">
        <v>41.909620061425855</v>
      </c>
      <c r="C66" s="79">
        <v>47467</v>
      </c>
    </row>
    <row r="67" spans="1:3">
      <c r="A67" s="69" t="s">
        <v>2042</v>
      </c>
      <c r="B67" s="72">
        <v>94.384602114332353</v>
      </c>
      <c r="C67" s="79">
        <v>47848</v>
      </c>
    </row>
    <row r="68" spans="1:3">
      <c r="A68" s="69" t="s">
        <v>3151</v>
      </c>
      <c r="B68" s="72">
        <v>176.19289600769997</v>
      </c>
      <c r="C68" s="79">
        <v>47209</v>
      </c>
    </row>
    <row r="69" spans="1:3">
      <c r="A69" s="69" t="s">
        <v>2045</v>
      </c>
      <c r="B69" s="72">
        <v>19.962663072300003</v>
      </c>
      <c r="C69" s="79">
        <v>47209</v>
      </c>
    </row>
    <row r="70" spans="1:3">
      <c r="A70" s="69" t="s">
        <v>3152</v>
      </c>
      <c r="B70" s="72">
        <v>183.64037746028177</v>
      </c>
      <c r="C70" s="79">
        <v>45778</v>
      </c>
    </row>
    <row r="71" spans="1:3">
      <c r="A71" s="69" t="s">
        <v>3153</v>
      </c>
      <c r="B71" s="72">
        <v>412.17233894059706</v>
      </c>
      <c r="C71" s="79">
        <v>46997</v>
      </c>
    </row>
    <row r="72" spans="1:3">
      <c r="A72" s="69" t="s">
        <v>2048</v>
      </c>
      <c r="B72" s="72">
        <v>648.82441931320466</v>
      </c>
      <c r="C72" s="79">
        <v>48304</v>
      </c>
    </row>
    <row r="73" spans="1:3">
      <c r="A73" s="69" t="s">
        <v>3154</v>
      </c>
      <c r="B73" s="72">
        <v>736.91999375809246</v>
      </c>
      <c r="C73" s="79">
        <v>46997</v>
      </c>
    </row>
    <row r="74" spans="1:3">
      <c r="A74" s="69" t="s">
        <v>3155</v>
      </c>
      <c r="B74" s="72">
        <v>329.48644397811069</v>
      </c>
      <c r="C74" s="79">
        <v>45343</v>
      </c>
    </row>
    <row r="75" spans="1:3">
      <c r="A75" s="69" t="s">
        <v>3156</v>
      </c>
      <c r="B75" s="72">
        <v>411.03259296354537</v>
      </c>
      <c r="C75" s="79">
        <v>47082</v>
      </c>
    </row>
    <row r="76" spans="1:3">
      <c r="A76" s="69" t="s">
        <v>2002</v>
      </c>
      <c r="B76" s="72">
        <v>386.15280816147077</v>
      </c>
      <c r="C76" s="79">
        <v>47398</v>
      </c>
    </row>
    <row r="77" spans="1:3">
      <c r="A77" s="69" t="s">
        <v>2051</v>
      </c>
      <c r="B77" s="72">
        <v>391.13019767999998</v>
      </c>
      <c r="C77" s="79">
        <v>48054</v>
      </c>
    </row>
    <row r="78" spans="1:3">
      <c r="A78" s="69" t="s">
        <v>2052</v>
      </c>
      <c r="B78" s="72">
        <v>26.641608456479997</v>
      </c>
      <c r="C78" s="79">
        <v>47119</v>
      </c>
    </row>
    <row r="79" spans="1:3">
      <c r="A79" s="69" t="s">
        <v>2055</v>
      </c>
      <c r="B79" s="72">
        <v>188.65229164122991</v>
      </c>
      <c r="C79" s="79">
        <v>48757</v>
      </c>
    </row>
    <row r="80" spans="1:3">
      <c r="A80" s="69" t="s">
        <v>3157</v>
      </c>
      <c r="B80" s="72">
        <v>26.326567297242839</v>
      </c>
      <c r="C80" s="79">
        <v>46326</v>
      </c>
    </row>
    <row r="81" spans="1:3">
      <c r="A81" s="69" t="s">
        <v>3158</v>
      </c>
      <c r="B81" s="72">
        <v>501.23573799499189</v>
      </c>
      <c r="C81" s="79">
        <v>47301</v>
      </c>
    </row>
    <row r="82" spans="1:3">
      <c r="A82" s="69" t="s">
        <v>3159</v>
      </c>
      <c r="B82" s="72">
        <v>195.16286446097064</v>
      </c>
      <c r="C82" s="79">
        <v>47301</v>
      </c>
    </row>
    <row r="83" spans="1:3">
      <c r="A83" s="69" t="s">
        <v>3160</v>
      </c>
      <c r="B83" s="72">
        <v>0.85506020419788542</v>
      </c>
      <c r="C83" s="79">
        <v>48122</v>
      </c>
    </row>
    <row r="84" spans="1:3">
      <c r="A84" s="69" t="s">
        <v>3161</v>
      </c>
      <c r="B84" s="72">
        <v>237.26985590722623</v>
      </c>
      <c r="C84" s="79">
        <v>48395</v>
      </c>
    </row>
    <row r="85" spans="1:3">
      <c r="A85" s="69" t="s">
        <v>3162</v>
      </c>
      <c r="B85" s="72">
        <v>3145.5958499999997</v>
      </c>
      <c r="C85" s="79">
        <v>49396</v>
      </c>
    </row>
    <row r="86" spans="1:3">
      <c r="A86" s="69" t="s">
        <v>3163</v>
      </c>
      <c r="B86" s="72">
        <v>45.736595856900003</v>
      </c>
      <c r="C86" s="79">
        <v>47119</v>
      </c>
    </row>
    <row r="87" spans="1:3">
      <c r="A87" s="69" t="s">
        <v>3164</v>
      </c>
      <c r="B87" s="72">
        <v>122.12826606250624</v>
      </c>
      <c r="C87" s="79">
        <v>45494</v>
      </c>
    </row>
    <row r="88" spans="1:3">
      <c r="A88" s="69" t="s">
        <v>2059</v>
      </c>
      <c r="B88" s="72">
        <v>912.67579259999991</v>
      </c>
      <c r="C88" s="79">
        <v>48365</v>
      </c>
    </row>
    <row r="89" spans="1:3">
      <c r="A89" s="69" t="s">
        <v>2005</v>
      </c>
      <c r="B89" s="72">
        <v>76.80042421030511</v>
      </c>
      <c r="C89" s="79">
        <v>48395</v>
      </c>
    </row>
    <row r="90" spans="1:3">
      <c r="A90" s="69" t="s">
        <v>3165</v>
      </c>
      <c r="B90" s="72">
        <v>338.68846583957645</v>
      </c>
      <c r="C90" s="79">
        <v>48669</v>
      </c>
    </row>
    <row r="91" spans="1:3">
      <c r="A91" s="69" t="s">
        <v>2068</v>
      </c>
      <c r="B91" s="72">
        <v>51.524122653900946</v>
      </c>
      <c r="C91" s="79">
        <v>46753</v>
      </c>
    </row>
    <row r="92" spans="1:3">
      <c r="A92" s="69" t="s">
        <v>3166</v>
      </c>
      <c r="B92" s="72">
        <v>121.9438987182</v>
      </c>
      <c r="C92" s="79">
        <v>47463</v>
      </c>
    </row>
    <row r="93" spans="1:3">
      <c r="A93" s="69" t="s">
        <v>3167</v>
      </c>
      <c r="B93" s="72">
        <v>709.46979301199997</v>
      </c>
      <c r="C93" s="79">
        <v>49427</v>
      </c>
    </row>
    <row r="94" spans="1:3">
      <c r="A94" s="69" t="s">
        <v>3168</v>
      </c>
      <c r="B94" s="72">
        <v>890.53608689999987</v>
      </c>
      <c r="C94" s="79">
        <v>50770</v>
      </c>
    </row>
    <row r="95" spans="1:3">
      <c r="A95" s="69" t="s">
        <v>3169</v>
      </c>
      <c r="B95" s="72">
        <v>349.91612104552223</v>
      </c>
      <c r="C95" s="79">
        <v>46933</v>
      </c>
    </row>
    <row r="96" spans="1:3">
      <c r="A96" s="69" t="s">
        <v>3170</v>
      </c>
      <c r="B96" s="72">
        <v>635.4377766269937</v>
      </c>
      <c r="C96" s="79">
        <v>45557</v>
      </c>
    </row>
    <row r="97" spans="1:3">
      <c r="A97" s="69" t="s">
        <v>2075</v>
      </c>
      <c r="B97" s="72">
        <v>509.41728603999121</v>
      </c>
      <c r="C97" s="79">
        <v>46149</v>
      </c>
    </row>
    <row r="98" spans="1:3">
      <c r="A98" s="69" t="s">
        <v>3171</v>
      </c>
      <c r="B98" s="72">
        <v>210.54153981414845</v>
      </c>
      <c r="C98" s="79">
        <v>46012</v>
      </c>
    </row>
    <row r="99" spans="1:3">
      <c r="A99" s="69" t="s">
        <v>3172</v>
      </c>
      <c r="B99" s="72">
        <v>537.30714699442353</v>
      </c>
      <c r="C99" s="79">
        <v>48693</v>
      </c>
    </row>
    <row r="100" spans="1:3">
      <c r="A100" s="69" t="s">
        <v>2078</v>
      </c>
      <c r="B100" s="72">
        <v>211.49610797411998</v>
      </c>
      <c r="C100" s="79">
        <v>47849</v>
      </c>
    </row>
    <row r="101" spans="1:3">
      <c r="A101" s="69" t="s">
        <v>2079</v>
      </c>
      <c r="B101" s="72">
        <v>74.581714906911571</v>
      </c>
      <c r="C101" s="79">
        <v>46752</v>
      </c>
    </row>
    <row r="102" spans="1:3">
      <c r="A102" s="69" t="s">
        <v>2080</v>
      </c>
      <c r="B102" s="72">
        <v>861.37272031743828</v>
      </c>
      <c r="C102" s="79">
        <v>49126</v>
      </c>
    </row>
    <row r="103" spans="1:3">
      <c r="A103" s="69" t="s">
        <v>3173</v>
      </c>
      <c r="B103" s="72">
        <v>7.5895519169185413</v>
      </c>
      <c r="C103" s="79">
        <v>49126</v>
      </c>
    </row>
    <row r="104" spans="1:3">
      <c r="A104" s="69" t="s">
        <v>3343</v>
      </c>
      <c r="B104" s="72">
        <v>77.271471880424997</v>
      </c>
      <c r="C104" s="79">
        <v>45515</v>
      </c>
    </row>
    <row r="105" spans="1:3">
      <c r="A105" s="69" t="s">
        <v>2082</v>
      </c>
      <c r="B105" s="72">
        <v>529.87623056336611</v>
      </c>
      <c r="C105" s="79">
        <v>47665</v>
      </c>
    </row>
    <row r="106" spans="1:3">
      <c r="A106" s="69" t="s">
        <v>3174</v>
      </c>
      <c r="B106" s="72">
        <v>834.2279823443622</v>
      </c>
      <c r="C106" s="79">
        <v>47665</v>
      </c>
    </row>
    <row r="107" spans="1:3">
      <c r="A107" s="69" t="s">
        <v>3175</v>
      </c>
      <c r="B107" s="72">
        <v>721.08056761649993</v>
      </c>
      <c r="C107" s="79">
        <v>46752</v>
      </c>
    </row>
    <row r="108" spans="1:3">
      <c r="A108" s="69" t="s">
        <v>3176</v>
      </c>
      <c r="B108" s="72">
        <v>1662.6243677354998</v>
      </c>
      <c r="C108" s="79">
        <v>47927</v>
      </c>
    </row>
    <row r="109" spans="1:3">
      <c r="A109" s="69" t="s">
        <v>3344</v>
      </c>
      <c r="B109" s="72">
        <v>224.78855999999999</v>
      </c>
      <c r="C109" s="79">
        <v>45615</v>
      </c>
    </row>
    <row r="110" spans="1:3">
      <c r="A110" s="69" t="s">
        <v>3177</v>
      </c>
      <c r="B110" s="72">
        <v>689.17861340640002</v>
      </c>
      <c r="C110" s="79">
        <v>47528</v>
      </c>
    </row>
    <row r="111" spans="1:3">
      <c r="A111" s="69" t="s">
        <v>2090</v>
      </c>
      <c r="B111" s="72">
        <v>49.89050936999999</v>
      </c>
      <c r="C111" s="79">
        <v>47756</v>
      </c>
    </row>
    <row r="112" spans="1:3">
      <c r="A112" s="69" t="s">
        <v>3178</v>
      </c>
      <c r="B112" s="72">
        <v>370.86546581991325</v>
      </c>
      <c r="C112" s="79">
        <v>48332</v>
      </c>
    </row>
    <row r="113" spans="1:3">
      <c r="A113" s="69" t="s">
        <v>3179</v>
      </c>
      <c r="B113" s="72">
        <v>1047.9302079680758</v>
      </c>
      <c r="C113" s="79">
        <v>47715</v>
      </c>
    </row>
    <row r="114" spans="1:3">
      <c r="A114" s="69" t="s">
        <v>3180</v>
      </c>
      <c r="B114" s="72">
        <v>375.88110444398313</v>
      </c>
      <c r="C114" s="79">
        <v>47715</v>
      </c>
    </row>
    <row r="115" spans="1:3">
      <c r="A115" s="69" t="s">
        <v>3181</v>
      </c>
      <c r="B115" s="72">
        <v>6.4841897759999991</v>
      </c>
      <c r="C115" s="79">
        <v>47715</v>
      </c>
    </row>
    <row r="116" spans="1:3">
      <c r="A116" s="69" t="s">
        <v>2097</v>
      </c>
      <c r="B116" s="72">
        <v>46.017424644000002</v>
      </c>
      <c r="C116" s="79">
        <v>48466</v>
      </c>
    </row>
    <row r="117" spans="1:3">
      <c r="A117" s="69" t="s">
        <v>2098</v>
      </c>
      <c r="B117" s="72">
        <v>53.406160469999996</v>
      </c>
      <c r="C117" s="79">
        <v>48466</v>
      </c>
    </row>
    <row r="118" spans="1:3">
      <c r="A118" s="69" t="s">
        <v>3182</v>
      </c>
      <c r="B118" s="72">
        <v>392.30422232568134</v>
      </c>
      <c r="C118" s="79">
        <v>48446</v>
      </c>
    </row>
    <row r="119" spans="1:3">
      <c r="A119" s="69" t="s">
        <v>3183</v>
      </c>
      <c r="B119" s="72">
        <v>2.60534664</v>
      </c>
      <c r="C119" s="79">
        <v>48446</v>
      </c>
    </row>
    <row r="120" spans="1:3">
      <c r="A120" s="69" t="s">
        <v>2100</v>
      </c>
      <c r="B120" s="72">
        <v>24.196005114839998</v>
      </c>
      <c r="C120" s="79">
        <v>48319</v>
      </c>
    </row>
    <row r="121" spans="1:3">
      <c r="A121" s="69" t="s">
        <v>3184</v>
      </c>
      <c r="B121" s="72">
        <v>1265.6128812147531</v>
      </c>
      <c r="C121" s="79">
        <v>49124</v>
      </c>
    </row>
    <row r="122" spans="1:3">
      <c r="A122" s="69" t="s">
        <v>3185</v>
      </c>
      <c r="B122" s="72">
        <v>601.01645994</v>
      </c>
      <c r="C122" s="79">
        <v>50770</v>
      </c>
    </row>
    <row r="123" spans="1:3">
      <c r="A123" s="69" t="s">
        <v>3186</v>
      </c>
      <c r="B123" s="72">
        <v>204.65202601350001</v>
      </c>
      <c r="C123" s="79">
        <v>47392</v>
      </c>
    </row>
    <row r="124" spans="1:3">
      <c r="A124" s="69" t="s">
        <v>3345</v>
      </c>
      <c r="B124" s="72">
        <v>320.296955627079</v>
      </c>
      <c r="C124" s="79">
        <v>46418</v>
      </c>
    </row>
    <row r="125" spans="1:3">
      <c r="A125" s="69" t="s">
        <v>3187</v>
      </c>
      <c r="B125" s="72">
        <v>1.4670256670281858</v>
      </c>
      <c r="C125" s="79">
        <v>48944</v>
      </c>
    </row>
    <row r="126" spans="1:3">
      <c r="A126" s="69" t="s">
        <v>2007</v>
      </c>
      <c r="B126" s="72">
        <v>224.29992540583953</v>
      </c>
      <c r="C126" s="79">
        <v>48760</v>
      </c>
    </row>
    <row r="127" spans="1:3">
      <c r="A127" s="69" t="s">
        <v>2008</v>
      </c>
      <c r="B127" s="72">
        <v>1.26332037</v>
      </c>
      <c r="C127" s="79">
        <v>47453</v>
      </c>
    </row>
    <row r="128" spans="1:3">
      <c r="A128" s="69" t="s">
        <v>2107</v>
      </c>
      <c r="B128" s="72">
        <v>569.70128815499993</v>
      </c>
      <c r="C128" s="79">
        <v>45930</v>
      </c>
    </row>
    <row r="129" spans="1:3">
      <c r="A129" s="69" t="s">
        <v>3188</v>
      </c>
      <c r="B129" s="72">
        <v>1331.2581587173804</v>
      </c>
      <c r="C129" s="79">
        <v>47665</v>
      </c>
    </row>
    <row r="130" spans="1:3">
      <c r="A130" s="69" t="s">
        <v>3189</v>
      </c>
      <c r="B130" s="72">
        <v>172.74596758714364</v>
      </c>
      <c r="C130" s="79">
        <v>45485</v>
      </c>
    </row>
    <row r="131" spans="1:3">
      <c r="A131" s="69" t="s">
        <v>3190</v>
      </c>
      <c r="B131" s="72">
        <v>356.21009477439628</v>
      </c>
      <c r="C131" s="79">
        <v>46417</v>
      </c>
    </row>
    <row r="132" spans="1:3">
      <c r="A132" s="69" t="s">
        <v>3191</v>
      </c>
      <c r="B132" s="72">
        <v>13.356101069999999</v>
      </c>
      <c r="C132" s="79">
        <v>47447</v>
      </c>
    </row>
    <row r="133" spans="1:3">
      <c r="A133" s="69" t="s">
        <v>3192</v>
      </c>
      <c r="B133" s="72">
        <v>300.08519119799996</v>
      </c>
      <c r="C133" s="79">
        <v>47987</v>
      </c>
    </row>
    <row r="134" spans="1:3">
      <c r="A134" s="69" t="s">
        <v>2116</v>
      </c>
      <c r="B134" s="72">
        <v>241.99858688765028</v>
      </c>
      <c r="C134" s="79">
        <v>48180</v>
      </c>
    </row>
    <row r="135" spans="1:3">
      <c r="A135" s="69" t="s">
        <v>3193</v>
      </c>
      <c r="B135" s="72">
        <v>807.09592625999994</v>
      </c>
      <c r="C135" s="79">
        <v>47735</v>
      </c>
    </row>
    <row r="136" spans="1:3">
      <c r="A136" s="69" t="s">
        <v>3194</v>
      </c>
      <c r="B136" s="72">
        <v>26.649876860099997</v>
      </c>
      <c r="C136" s="79">
        <v>48151</v>
      </c>
    </row>
    <row r="137" spans="1:3">
      <c r="A137" s="69" t="s">
        <v>3195</v>
      </c>
      <c r="B137" s="72">
        <v>222.2986414932501</v>
      </c>
      <c r="C137" s="79">
        <v>47848</v>
      </c>
    </row>
    <row r="138" spans="1:3">
      <c r="A138" s="69" t="s">
        <v>3196</v>
      </c>
      <c r="B138" s="72">
        <v>50.503345604730796</v>
      </c>
      <c r="C138" s="79">
        <v>45710</v>
      </c>
    </row>
    <row r="139" spans="1:3">
      <c r="A139" s="69" t="s">
        <v>3197</v>
      </c>
      <c r="B139" s="72">
        <v>424.18791125567191</v>
      </c>
      <c r="C139" s="79">
        <v>46573</v>
      </c>
    </row>
    <row r="140" spans="1:3">
      <c r="A140" s="69" t="s">
        <v>3198</v>
      </c>
      <c r="B140" s="72">
        <v>454.16378878640853</v>
      </c>
      <c r="C140" s="79">
        <v>47832</v>
      </c>
    </row>
    <row r="141" spans="1:3">
      <c r="A141" s="69" t="s">
        <v>3199</v>
      </c>
      <c r="B141" s="72">
        <v>21.330621780676609</v>
      </c>
      <c r="C141" s="79">
        <v>46524</v>
      </c>
    </row>
    <row r="142" spans="1:3">
      <c r="A142" s="69" t="s">
        <v>3200</v>
      </c>
      <c r="B142" s="72">
        <v>454.53574209134632</v>
      </c>
      <c r="C142" s="79">
        <v>48121</v>
      </c>
    </row>
    <row r="143" spans="1:3">
      <c r="A143" s="69" t="s">
        <v>3201</v>
      </c>
      <c r="B143" s="72">
        <v>77.01856615851878</v>
      </c>
      <c r="C143" s="79">
        <v>48121</v>
      </c>
    </row>
    <row r="144" spans="1:3">
      <c r="A144" s="69" t="s">
        <v>3202</v>
      </c>
      <c r="B144" s="72">
        <v>81.310436984279661</v>
      </c>
      <c r="C144" s="79">
        <v>47255</v>
      </c>
    </row>
    <row r="145" spans="1:3">
      <c r="A145" s="69" t="s">
        <v>3203</v>
      </c>
      <c r="B145" s="72">
        <v>44.945485444899418</v>
      </c>
      <c r="C145" s="79">
        <v>48029</v>
      </c>
    </row>
    <row r="146" spans="1:3">
      <c r="A146" s="69" t="s">
        <v>3204</v>
      </c>
      <c r="B146" s="72">
        <v>109.38168773999999</v>
      </c>
      <c r="C146" s="79">
        <v>48294</v>
      </c>
    </row>
    <row r="147" spans="1:3">
      <c r="A147" s="69" t="s">
        <v>2132</v>
      </c>
      <c r="B147" s="72">
        <v>614.28161118103003</v>
      </c>
      <c r="C147" s="79">
        <v>47937</v>
      </c>
    </row>
    <row r="148" spans="1:3">
      <c r="A148" s="69" t="s">
        <v>3205</v>
      </c>
      <c r="B148" s="72">
        <v>186.62390986088721</v>
      </c>
      <c r="C148" s="79">
        <v>46572</v>
      </c>
    </row>
    <row r="149" spans="1:3">
      <c r="A149" s="69" t="s">
        <v>2029</v>
      </c>
      <c r="B149" s="72">
        <v>1133.1710135279998</v>
      </c>
      <c r="C149" s="79">
        <v>48781</v>
      </c>
    </row>
    <row r="150" spans="1:3">
      <c r="A150" s="69" t="s">
        <v>3346</v>
      </c>
      <c r="B150" s="72">
        <v>166.62111875940602</v>
      </c>
      <c r="C150" s="79">
        <v>45553</v>
      </c>
    </row>
    <row r="151" spans="1:3">
      <c r="A151" s="69" t="s">
        <v>3347</v>
      </c>
      <c r="B151" s="72">
        <v>169.22495056448699</v>
      </c>
      <c r="C151" s="79">
        <v>45602</v>
      </c>
    </row>
    <row r="152" spans="1:3">
      <c r="A152" s="69" t="s">
        <v>3206</v>
      </c>
      <c r="B152" s="72">
        <v>273.62100748728676</v>
      </c>
      <c r="C152" s="79">
        <v>50770</v>
      </c>
    </row>
    <row r="153" spans="1:3">
      <c r="A153" s="69" t="s">
        <v>3207</v>
      </c>
      <c r="B153" s="72">
        <v>89.690322907949394</v>
      </c>
      <c r="C153" s="79">
        <v>45869</v>
      </c>
    </row>
    <row r="154" spans="1:3">
      <c r="A154" s="69" t="s">
        <v>3208</v>
      </c>
      <c r="B154" s="72">
        <v>71.760021074542124</v>
      </c>
      <c r="C154" s="79">
        <v>46938</v>
      </c>
    </row>
    <row r="155" spans="1:3">
      <c r="A155" s="69" t="s">
        <v>3209</v>
      </c>
      <c r="B155" s="72">
        <v>139.77889864525767</v>
      </c>
      <c r="C155" s="79">
        <v>46201</v>
      </c>
    </row>
    <row r="156" spans="1:3">
      <c r="A156" s="69" t="s">
        <v>3210</v>
      </c>
      <c r="B156" s="72">
        <v>269.2283597220374</v>
      </c>
      <c r="C156" s="79">
        <v>46203</v>
      </c>
    </row>
    <row r="157" spans="1:3">
      <c r="A157" s="69" t="s">
        <v>2139</v>
      </c>
      <c r="B157" s="72">
        <v>547.32739264888653</v>
      </c>
      <c r="C157" s="79">
        <v>47312</v>
      </c>
    </row>
    <row r="158" spans="1:3">
      <c r="A158" s="69" t="s">
        <v>3211</v>
      </c>
      <c r="B158" s="72">
        <v>226.90496403899999</v>
      </c>
      <c r="C158" s="79">
        <v>46660</v>
      </c>
    </row>
    <row r="159" spans="1:3">
      <c r="A159" s="69" t="s">
        <v>2144</v>
      </c>
      <c r="B159" s="72">
        <v>176.65020593999998</v>
      </c>
      <c r="C159" s="79">
        <v>47301</v>
      </c>
    </row>
    <row r="160" spans="1:3">
      <c r="A160" s="69" t="s">
        <v>3212</v>
      </c>
      <c r="B160" s="72">
        <v>358.61385661919996</v>
      </c>
      <c r="C160" s="79">
        <v>48176</v>
      </c>
    </row>
    <row r="161" spans="1:3">
      <c r="A161" s="69" t="s">
        <v>3213</v>
      </c>
      <c r="B161" s="72">
        <v>362.43374826621039</v>
      </c>
      <c r="C161" s="79">
        <v>48944</v>
      </c>
    </row>
    <row r="162" spans="1:3">
      <c r="A162" s="69" t="s">
        <v>3214</v>
      </c>
      <c r="B162" s="72">
        <v>74.267003902001662</v>
      </c>
      <c r="C162" s="79">
        <v>46722</v>
      </c>
    </row>
    <row r="163" spans="1:3">
      <c r="A163" s="69" t="s">
        <v>3215</v>
      </c>
      <c r="B163" s="72">
        <v>106.58614529788416</v>
      </c>
      <c r="C163" s="79">
        <v>46794</v>
      </c>
    </row>
    <row r="164" spans="1:3">
      <c r="A164" s="69" t="s">
        <v>3216</v>
      </c>
      <c r="B164" s="72">
        <v>79.179476507999993</v>
      </c>
      <c r="C164" s="79">
        <v>47407</v>
      </c>
    </row>
    <row r="165" spans="1:3">
      <c r="A165" s="69" t="s">
        <v>3217</v>
      </c>
      <c r="B165" s="72">
        <v>546.08514763199992</v>
      </c>
      <c r="C165" s="79">
        <v>48234</v>
      </c>
    </row>
    <row r="166" spans="1:3">
      <c r="A166" s="69" t="s">
        <v>2157</v>
      </c>
      <c r="B166" s="72">
        <v>74.02742197536395</v>
      </c>
      <c r="C166" s="79">
        <v>47467</v>
      </c>
    </row>
    <row r="167" spans="1:3">
      <c r="A167" s="69" t="s">
        <v>3218</v>
      </c>
      <c r="B167" s="72">
        <v>20.029781069999999</v>
      </c>
      <c r="C167" s="79">
        <v>47599</v>
      </c>
    </row>
    <row r="168" spans="1:3">
      <c r="A168" s="69" t="s">
        <v>2167</v>
      </c>
      <c r="B168" s="72">
        <v>0.89663668473980607</v>
      </c>
      <c r="C168" s="79">
        <v>46082</v>
      </c>
    </row>
    <row r="169" spans="1:3">
      <c r="A169" s="69" t="s">
        <v>2016</v>
      </c>
      <c r="B169" s="72">
        <v>121.78244168784965</v>
      </c>
      <c r="C169" s="79">
        <v>47236</v>
      </c>
    </row>
    <row r="170" spans="1:3">
      <c r="A170" s="69" t="s">
        <v>3219</v>
      </c>
      <c r="B170" s="72">
        <v>467.15727553800531</v>
      </c>
      <c r="C170" s="79">
        <v>46465</v>
      </c>
    </row>
    <row r="171" spans="1:3">
      <c r="A171" s="69" t="s">
        <v>3220</v>
      </c>
      <c r="B171" s="72">
        <v>98.358473069999988</v>
      </c>
      <c r="C171" s="79">
        <v>48268</v>
      </c>
    </row>
    <row r="172" spans="1:3">
      <c r="A172" s="69" t="s">
        <v>2181</v>
      </c>
      <c r="B172" s="72">
        <v>37.728452969999999</v>
      </c>
      <c r="C172" s="79">
        <v>47107</v>
      </c>
    </row>
    <row r="173" spans="1:3">
      <c r="A173" s="69" t="s">
        <v>3221</v>
      </c>
      <c r="B173" s="72">
        <v>81.565693384500008</v>
      </c>
      <c r="C173" s="79">
        <v>48213</v>
      </c>
    </row>
    <row r="174" spans="1:3">
      <c r="A174" s="69" t="s">
        <v>3222</v>
      </c>
      <c r="B174" s="72">
        <v>31.049935597180571</v>
      </c>
      <c r="C174" s="79">
        <v>45869</v>
      </c>
    </row>
    <row r="175" spans="1:3">
      <c r="A175" s="69" t="s">
        <v>2184</v>
      </c>
      <c r="B175" s="72">
        <v>100.04540251509918</v>
      </c>
      <c r="C175" s="79">
        <v>47848</v>
      </c>
    </row>
    <row r="176" spans="1:3">
      <c r="A176" s="69" t="s">
        <v>2185</v>
      </c>
      <c r="B176" s="72">
        <v>215.30566093199997</v>
      </c>
      <c r="C176" s="79">
        <v>47574</v>
      </c>
    </row>
    <row r="177" spans="1:3">
      <c r="A177" s="69" t="s">
        <v>3223</v>
      </c>
      <c r="B177" s="72">
        <v>170.18107532010001</v>
      </c>
      <c r="C177" s="79">
        <v>48942</v>
      </c>
    </row>
    <row r="178" spans="1:3">
      <c r="A178" s="69" t="s">
        <v>3224</v>
      </c>
      <c r="B178" s="72">
        <v>247.04601385229995</v>
      </c>
      <c r="C178" s="79">
        <v>48942</v>
      </c>
    </row>
    <row r="179" spans="1:3">
      <c r="A179" s="69" t="s">
        <v>2188</v>
      </c>
      <c r="B179" s="72">
        <v>944.53064549999999</v>
      </c>
      <c r="C179" s="79">
        <v>49405</v>
      </c>
    </row>
    <row r="180" spans="1:3">
      <c r="A180" s="69" t="s">
        <v>3225</v>
      </c>
      <c r="B180" s="72">
        <v>174.95805783456984</v>
      </c>
      <c r="C180" s="79">
        <v>46933</v>
      </c>
    </row>
    <row r="181" spans="1:3">
      <c r="A181" s="69" t="s">
        <v>3226</v>
      </c>
      <c r="B181" s="72">
        <v>798.3721851937413</v>
      </c>
      <c r="C181" s="79">
        <v>46643</v>
      </c>
    </row>
    <row r="182" spans="1:3">
      <c r="A182" s="69" t="s">
        <v>3227</v>
      </c>
      <c r="B182" s="72">
        <v>159.88686479999998</v>
      </c>
      <c r="C182" s="79">
        <v>48004</v>
      </c>
    </row>
    <row r="183" spans="1:3">
      <c r="A183" s="69" t="s">
        <v>2192</v>
      </c>
      <c r="B183" s="72">
        <v>422.2878045516</v>
      </c>
      <c r="C183" s="79">
        <v>46742</v>
      </c>
    </row>
    <row r="184" spans="1:3">
      <c r="A184" s="69" t="s">
        <v>3228</v>
      </c>
      <c r="B184" s="72">
        <v>346.21630055999998</v>
      </c>
      <c r="C184" s="79">
        <v>46112</v>
      </c>
    </row>
    <row r="185" spans="1:3">
      <c r="A185" s="69" t="s">
        <v>2193</v>
      </c>
      <c r="B185" s="72">
        <v>1156.1396847740998</v>
      </c>
      <c r="C185" s="79">
        <v>46722</v>
      </c>
    </row>
    <row r="186" spans="1:3">
      <c r="A186" s="69" t="s">
        <v>3229</v>
      </c>
      <c r="B186" s="72">
        <v>795.52733655105965</v>
      </c>
      <c r="C186" s="79">
        <v>47409</v>
      </c>
    </row>
    <row r="187" spans="1:3">
      <c r="A187" s="69" t="s">
        <v>2194</v>
      </c>
      <c r="B187" s="72">
        <v>93.303885870000002</v>
      </c>
      <c r="C187" s="79">
        <v>46722</v>
      </c>
    </row>
    <row r="188" spans="1:3">
      <c r="A188" s="69" t="s">
        <v>2018</v>
      </c>
      <c r="B188" s="72">
        <v>2.3821385211000004</v>
      </c>
      <c r="C188" s="79">
        <v>48030</v>
      </c>
    </row>
    <row r="189" spans="1:3" hidden="1">
      <c r="A189" s="69"/>
      <c r="B189" s="72"/>
      <c r="C189" s="79"/>
    </row>
    <row r="190" spans="1:3" hidden="1">
      <c r="A190" s="69"/>
      <c r="B190" s="72"/>
      <c r="C190" s="79"/>
    </row>
    <row r="191" spans="1:3" hidden="1">
      <c r="A191" s="69"/>
      <c r="B191" s="72"/>
      <c r="C191" s="79"/>
    </row>
    <row r="192" spans="1:3" hidden="1">
      <c r="A192" s="69"/>
      <c r="B192" s="72"/>
      <c r="C192" s="79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scale="1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9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148</v>
      </c>
      <c r="B1" s="36" t="s" vm="1">
        <v>221</v>
      </c>
    </row>
    <row r="2" spans="1:15">
      <c r="A2" s="36" t="s">
        <v>147</v>
      </c>
      <c r="B2" s="36" t="s">
        <v>222</v>
      </c>
    </row>
    <row r="3" spans="1:15">
      <c r="A3" s="36" t="s">
        <v>149</v>
      </c>
      <c r="B3" s="36" t="s">
        <v>223</v>
      </c>
    </row>
    <row r="4" spans="1:15">
      <c r="A4" s="36" t="s">
        <v>150</v>
      </c>
      <c r="B4" s="36">
        <v>9453</v>
      </c>
    </row>
    <row r="5" spans="1:15" s="3" customFormat="1">
      <c r="A5" s="37" t="s">
        <v>119</v>
      </c>
      <c r="B5" s="38" t="s">
        <v>48</v>
      </c>
      <c r="C5" s="38" t="s">
        <v>70</v>
      </c>
      <c r="D5" s="38" t="s">
        <v>14</v>
      </c>
      <c r="E5" s="38" t="s">
        <v>71</v>
      </c>
      <c r="F5" s="38" t="s">
        <v>107</v>
      </c>
      <c r="G5" s="38" t="s">
        <v>17</v>
      </c>
      <c r="H5" s="38" t="s">
        <v>106</v>
      </c>
      <c r="I5" s="38" t="s">
        <v>16</v>
      </c>
      <c r="J5" s="38" t="s">
        <v>175</v>
      </c>
      <c r="K5" s="38" t="s">
        <v>203</v>
      </c>
      <c r="L5" s="38" t="s">
        <v>176</v>
      </c>
      <c r="M5" s="38" t="s">
        <v>63</v>
      </c>
      <c r="N5" s="38" t="s">
        <v>151</v>
      </c>
      <c r="O5" s="40" t="s">
        <v>153</v>
      </c>
    </row>
    <row r="6" spans="1:15" s="3" customFormat="1">
      <c r="A6" s="112" t="s">
        <v>3357</v>
      </c>
      <c r="B6" s="113" t="s">
        <v>3357</v>
      </c>
      <c r="C6" s="113" t="s">
        <v>3357</v>
      </c>
      <c r="D6" s="113" t="s">
        <v>3357</v>
      </c>
      <c r="E6" s="113" t="s">
        <v>3357</v>
      </c>
      <c r="F6" s="26" t="s">
        <v>21</v>
      </c>
      <c r="G6" s="26" t="s">
        <v>20</v>
      </c>
      <c r="H6" s="113" t="s">
        <v>3357</v>
      </c>
      <c r="I6" s="26" t="s">
        <v>19</v>
      </c>
      <c r="J6" s="26" t="s">
        <v>19</v>
      </c>
      <c r="K6" s="26" t="s">
        <v>205</v>
      </c>
      <c r="L6" s="26" t="s">
        <v>201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4" t="s">
        <v>3357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3" t="s">
        <v>3112</v>
      </c>
      <c r="B8" s="117" t="s">
        <v>3357</v>
      </c>
      <c r="C8" s="117" t="s">
        <v>3357</v>
      </c>
      <c r="D8" s="117" t="s">
        <v>3357</v>
      </c>
      <c r="E8" s="117" t="s">
        <v>3357</v>
      </c>
      <c r="F8" s="117" t="s">
        <v>3357</v>
      </c>
      <c r="G8" s="117" t="s">
        <v>3357</v>
      </c>
      <c r="H8" s="117" t="s">
        <v>3357</v>
      </c>
      <c r="I8" s="117" t="s">
        <v>3357</v>
      </c>
      <c r="J8" s="117" t="s">
        <v>3357</v>
      </c>
      <c r="K8" s="117" t="s">
        <v>3357</v>
      </c>
      <c r="L8" s="84">
        <v>0</v>
      </c>
      <c r="M8" s="117" t="s">
        <v>3357</v>
      </c>
      <c r="N8" s="85">
        <v>0</v>
      </c>
      <c r="O8" s="85">
        <v>0</v>
      </c>
    </row>
    <row r="9" spans="1:15">
      <c r="A9" s="86" t="s">
        <v>213</v>
      </c>
      <c r="B9" s="117" t="s">
        <v>3357</v>
      </c>
      <c r="C9" s="117" t="s">
        <v>3357</v>
      </c>
      <c r="D9" s="117" t="s">
        <v>3357</v>
      </c>
      <c r="E9" s="117" t="s">
        <v>3357</v>
      </c>
      <c r="F9" s="117" t="s">
        <v>3357</v>
      </c>
      <c r="G9" s="117" t="s">
        <v>3357</v>
      </c>
      <c r="H9" s="117" t="s">
        <v>3357</v>
      </c>
      <c r="I9" s="117" t="s">
        <v>3357</v>
      </c>
      <c r="J9" s="117" t="s">
        <v>3357</v>
      </c>
      <c r="K9" s="117" t="s">
        <v>3357</v>
      </c>
      <c r="L9" s="117" t="s">
        <v>3357</v>
      </c>
      <c r="M9" s="117" t="s">
        <v>3357</v>
      </c>
      <c r="N9" s="117" t="s">
        <v>3357</v>
      </c>
      <c r="O9" s="117" t="s">
        <v>3357</v>
      </c>
    </row>
    <row r="10" spans="1:15">
      <c r="A10" s="86" t="s">
        <v>115</v>
      </c>
      <c r="B10" s="117" t="s">
        <v>3357</v>
      </c>
      <c r="C10" s="117" t="s">
        <v>3357</v>
      </c>
      <c r="D10" s="117" t="s">
        <v>3357</v>
      </c>
      <c r="E10" s="117" t="s">
        <v>3357</v>
      </c>
      <c r="F10" s="117" t="s">
        <v>3357</v>
      </c>
      <c r="G10" s="117" t="s">
        <v>3357</v>
      </c>
      <c r="H10" s="117" t="s">
        <v>3357</v>
      </c>
      <c r="I10" s="117" t="s">
        <v>3357</v>
      </c>
      <c r="J10" s="117" t="s">
        <v>3357</v>
      </c>
      <c r="K10" s="117" t="s">
        <v>3357</v>
      </c>
      <c r="L10" s="117" t="s">
        <v>3357</v>
      </c>
      <c r="M10" s="117" t="s">
        <v>3357</v>
      </c>
      <c r="N10" s="117" t="s">
        <v>3357</v>
      </c>
      <c r="O10" s="117" t="s">
        <v>3357</v>
      </c>
    </row>
    <row r="11" spans="1:15">
      <c r="A11" s="86" t="s">
        <v>204</v>
      </c>
      <c r="B11" s="117" t="s">
        <v>3357</v>
      </c>
      <c r="C11" s="117" t="s">
        <v>3357</v>
      </c>
      <c r="D11" s="117" t="s">
        <v>3357</v>
      </c>
      <c r="E11" s="117" t="s">
        <v>3357</v>
      </c>
      <c r="F11" s="117" t="s">
        <v>3357</v>
      </c>
      <c r="G11" s="117" t="s">
        <v>3357</v>
      </c>
      <c r="H11" s="117" t="s">
        <v>3357</v>
      </c>
      <c r="I11" s="117" t="s">
        <v>3357</v>
      </c>
      <c r="J11" s="117" t="s">
        <v>3357</v>
      </c>
      <c r="K11" s="117" t="s">
        <v>3357</v>
      </c>
      <c r="L11" s="117" t="s">
        <v>3357</v>
      </c>
      <c r="M11" s="117" t="s">
        <v>3357</v>
      </c>
      <c r="N11" s="117" t="s">
        <v>3357</v>
      </c>
      <c r="O11" s="117" t="s">
        <v>3357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9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148</v>
      </c>
      <c r="B1" s="36" t="s" vm="1">
        <v>221</v>
      </c>
    </row>
    <row r="2" spans="1:15">
      <c r="A2" s="36" t="s">
        <v>147</v>
      </c>
      <c r="B2" s="36" t="s">
        <v>222</v>
      </c>
    </row>
    <row r="3" spans="1:15">
      <c r="A3" s="36" t="s">
        <v>149</v>
      </c>
      <c r="B3" s="36" t="s">
        <v>223</v>
      </c>
    </row>
    <row r="4" spans="1:15">
      <c r="A4" s="36" t="s">
        <v>150</v>
      </c>
      <c r="B4" s="36">
        <v>9453</v>
      </c>
    </row>
    <row r="5" spans="1:15" s="3" customFormat="1">
      <c r="A5" s="37" t="s">
        <v>119</v>
      </c>
      <c r="B5" s="38" t="s">
        <v>48</v>
      </c>
      <c r="C5" s="38" t="s">
        <v>70</v>
      </c>
      <c r="D5" s="38" t="s">
        <v>14</v>
      </c>
      <c r="E5" s="38" t="s">
        <v>71</v>
      </c>
      <c r="F5" s="38" t="s">
        <v>107</v>
      </c>
      <c r="G5" s="38" t="s">
        <v>17</v>
      </c>
      <c r="H5" s="38" t="s">
        <v>106</v>
      </c>
      <c r="I5" s="38" t="s">
        <v>16</v>
      </c>
      <c r="J5" s="38" t="s">
        <v>175</v>
      </c>
      <c r="K5" s="38" t="s">
        <v>198</v>
      </c>
      <c r="L5" s="38" t="s">
        <v>176</v>
      </c>
      <c r="M5" s="38" t="s">
        <v>63</v>
      </c>
      <c r="N5" s="38" t="s">
        <v>151</v>
      </c>
      <c r="O5" s="40" t="s">
        <v>153</v>
      </c>
    </row>
    <row r="6" spans="1:15" s="3" customFormat="1">
      <c r="A6" s="112" t="s">
        <v>3357</v>
      </c>
      <c r="B6" s="113" t="s">
        <v>3357</v>
      </c>
      <c r="C6" s="113" t="s">
        <v>3357</v>
      </c>
      <c r="D6" s="113" t="s">
        <v>3357</v>
      </c>
      <c r="E6" s="113" t="s">
        <v>3357</v>
      </c>
      <c r="F6" s="26" t="s">
        <v>21</v>
      </c>
      <c r="G6" s="26" t="s">
        <v>20</v>
      </c>
      <c r="H6" s="113" t="s">
        <v>3357</v>
      </c>
      <c r="I6" s="26" t="s">
        <v>19</v>
      </c>
      <c r="J6" s="26" t="s">
        <v>19</v>
      </c>
      <c r="K6" s="26" t="s">
        <v>205</v>
      </c>
      <c r="L6" s="26" t="s">
        <v>201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4" t="s">
        <v>3357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3" t="s">
        <v>3113</v>
      </c>
      <c r="B8" s="117" t="s">
        <v>3357</v>
      </c>
      <c r="C8" s="117" t="s">
        <v>3357</v>
      </c>
      <c r="D8" s="117" t="s">
        <v>3357</v>
      </c>
      <c r="E8" s="117" t="s">
        <v>3357</v>
      </c>
      <c r="F8" s="117" t="s">
        <v>3357</v>
      </c>
      <c r="G8" s="117" t="s">
        <v>3357</v>
      </c>
      <c r="H8" s="117" t="s">
        <v>3357</v>
      </c>
      <c r="I8" s="117" t="s">
        <v>3357</v>
      </c>
      <c r="J8" s="117" t="s">
        <v>3357</v>
      </c>
      <c r="K8" s="117" t="s">
        <v>3357</v>
      </c>
      <c r="L8" s="84">
        <v>0</v>
      </c>
      <c r="M8" s="117" t="s">
        <v>3357</v>
      </c>
      <c r="N8" s="85">
        <v>0</v>
      </c>
      <c r="O8" s="85">
        <v>0</v>
      </c>
    </row>
    <row r="9" spans="1:15">
      <c r="A9" s="86" t="s">
        <v>213</v>
      </c>
      <c r="B9" s="117" t="s">
        <v>3357</v>
      </c>
      <c r="C9" s="117" t="s">
        <v>3357</v>
      </c>
      <c r="D9" s="117" t="s">
        <v>3357</v>
      </c>
      <c r="E9" s="117" t="s">
        <v>3357</v>
      </c>
      <c r="F9" s="117" t="s">
        <v>3357</v>
      </c>
      <c r="G9" s="117" t="s">
        <v>3357</v>
      </c>
      <c r="H9" s="117" t="s">
        <v>3357</v>
      </c>
      <c r="I9" s="117" t="s">
        <v>3357</v>
      </c>
      <c r="J9" s="117" t="s">
        <v>3357</v>
      </c>
      <c r="K9" s="117" t="s">
        <v>3357</v>
      </c>
      <c r="L9" s="117" t="s">
        <v>3357</v>
      </c>
      <c r="M9" s="117" t="s">
        <v>3357</v>
      </c>
      <c r="N9" s="117" t="s">
        <v>3357</v>
      </c>
      <c r="O9" s="117" t="s">
        <v>3357</v>
      </c>
    </row>
    <row r="10" spans="1:15">
      <c r="A10" s="86" t="s">
        <v>115</v>
      </c>
      <c r="B10" s="117" t="s">
        <v>3357</v>
      </c>
      <c r="C10" s="117" t="s">
        <v>3357</v>
      </c>
      <c r="D10" s="117" t="s">
        <v>3357</v>
      </c>
      <c r="E10" s="117" t="s">
        <v>3357</v>
      </c>
      <c r="F10" s="117" t="s">
        <v>3357</v>
      </c>
      <c r="G10" s="117" t="s">
        <v>3357</v>
      </c>
      <c r="H10" s="117" t="s">
        <v>3357</v>
      </c>
      <c r="I10" s="117" t="s">
        <v>3357</v>
      </c>
      <c r="J10" s="117" t="s">
        <v>3357</v>
      </c>
      <c r="K10" s="117" t="s">
        <v>3357</v>
      </c>
      <c r="L10" s="117" t="s">
        <v>3357</v>
      </c>
      <c r="M10" s="117" t="s">
        <v>3357</v>
      </c>
      <c r="N10" s="117" t="s">
        <v>3357</v>
      </c>
      <c r="O10" s="117" t="s">
        <v>3357</v>
      </c>
    </row>
    <row r="11" spans="1:15">
      <c r="A11" s="86" t="s">
        <v>204</v>
      </c>
      <c r="B11" s="117" t="s">
        <v>3357</v>
      </c>
      <c r="C11" s="117" t="s">
        <v>3357</v>
      </c>
      <c r="D11" s="117" t="s">
        <v>3357</v>
      </c>
      <c r="E11" s="117" t="s">
        <v>3357</v>
      </c>
      <c r="F11" s="117" t="s">
        <v>3357</v>
      </c>
      <c r="G11" s="117" t="s">
        <v>3357</v>
      </c>
      <c r="H11" s="117" t="s">
        <v>3357</v>
      </c>
      <c r="I11" s="117" t="s">
        <v>3357</v>
      </c>
      <c r="J11" s="117" t="s">
        <v>3357</v>
      </c>
      <c r="K11" s="117" t="s">
        <v>3357</v>
      </c>
      <c r="L11" s="117" t="s">
        <v>3357</v>
      </c>
      <c r="M11" s="117" t="s">
        <v>3357</v>
      </c>
      <c r="N11" s="117" t="s">
        <v>3357</v>
      </c>
      <c r="O11" s="117" t="s">
        <v>3357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9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148</v>
      </c>
      <c r="B1" s="36" t="s" vm="1">
        <v>221</v>
      </c>
    </row>
    <row r="2" spans="1:15">
      <c r="A2" s="36" t="s">
        <v>147</v>
      </c>
      <c r="B2" s="36" t="s">
        <v>222</v>
      </c>
    </row>
    <row r="3" spans="1:15">
      <c r="A3" s="36" t="s">
        <v>149</v>
      </c>
      <c r="B3" s="36" t="s">
        <v>223</v>
      </c>
    </row>
    <row r="4" spans="1:15">
      <c r="A4" s="36" t="s">
        <v>150</v>
      </c>
      <c r="B4" s="36">
        <v>9453</v>
      </c>
    </row>
    <row r="5" spans="1:15" s="3" customFormat="1">
      <c r="A5" s="37" t="s">
        <v>119</v>
      </c>
      <c r="B5" s="38" t="s">
        <v>48</v>
      </c>
      <c r="C5" s="38" t="s">
        <v>70</v>
      </c>
      <c r="D5" s="38" t="s">
        <v>14</v>
      </c>
      <c r="E5" s="38" t="s">
        <v>71</v>
      </c>
      <c r="F5" s="38" t="s">
        <v>107</v>
      </c>
      <c r="G5" s="38" t="s">
        <v>17</v>
      </c>
      <c r="H5" s="38" t="s">
        <v>106</v>
      </c>
      <c r="I5" s="38" t="s">
        <v>16</v>
      </c>
      <c r="J5" s="38" t="s">
        <v>175</v>
      </c>
      <c r="K5" s="38" t="s">
        <v>198</v>
      </c>
      <c r="L5" s="38" t="s">
        <v>176</v>
      </c>
      <c r="M5" s="38" t="s">
        <v>63</v>
      </c>
      <c r="N5" s="38" t="s">
        <v>151</v>
      </c>
      <c r="O5" s="40" t="s">
        <v>153</v>
      </c>
    </row>
    <row r="6" spans="1:15" s="3" customFormat="1">
      <c r="A6" s="112" t="s">
        <v>3357</v>
      </c>
      <c r="B6" s="113" t="s">
        <v>3357</v>
      </c>
      <c r="C6" s="113" t="s">
        <v>3357</v>
      </c>
      <c r="D6" s="113" t="s">
        <v>3357</v>
      </c>
      <c r="E6" s="113" t="s">
        <v>3357</v>
      </c>
      <c r="F6" s="26" t="s">
        <v>21</v>
      </c>
      <c r="G6" s="26" t="s">
        <v>20</v>
      </c>
      <c r="H6" s="113" t="s">
        <v>3357</v>
      </c>
      <c r="I6" s="26" t="s">
        <v>19</v>
      </c>
      <c r="J6" s="26" t="s">
        <v>19</v>
      </c>
      <c r="K6" s="26" t="s">
        <v>205</v>
      </c>
      <c r="L6" s="26" t="s">
        <v>201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4" t="s">
        <v>3357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3" t="s">
        <v>3114</v>
      </c>
      <c r="B8" s="117" t="s">
        <v>3357</v>
      </c>
      <c r="C8" s="117" t="s">
        <v>3357</v>
      </c>
      <c r="D8" s="117" t="s">
        <v>3357</v>
      </c>
      <c r="E8" s="117" t="s">
        <v>3357</v>
      </c>
      <c r="F8" s="117" t="s">
        <v>3357</v>
      </c>
      <c r="G8" s="117" t="s">
        <v>3357</v>
      </c>
      <c r="H8" s="117" t="s">
        <v>3357</v>
      </c>
      <c r="I8" s="117" t="s">
        <v>3357</v>
      </c>
      <c r="J8" s="117" t="s">
        <v>3357</v>
      </c>
      <c r="K8" s="117" t="s">
        <v>3357</v>
      </c>
      <c r="L8" s="84">
        <v>0</v>
      </c>
      <c r="M8" s="117" t="s">
        <v>3357</v>
      </c>
      <c r="N8" s="85">
        <v>0</v>
      </c>
      <c r="O8" s="85">
        <v>0</v>
      </c>
    </row>
    <row r="9" spans="1:15">
      <c r="A9" s="86" t="s">
        <v>213</v>
      </c>
      <c r="B9" s="117" t="s">
        <v>3357</v>
      </c>
      <c r="C9" s="117" t="s">
        <v>3357</v>
      </c>
      <c r="D9" s="117" t="s">
        <v>3357</v>
      </c>
      <c r="E9" s="117" t="s">
        <v>3357</v>
      </c>
      <c r="F9" s="117" t="s">
        <v>3357</v>
      </c>
      <c r="G9" s="117" t="s">
        <v>3357</v>
      </c>
      <c r="H9" s="117" t="s">
        <v>3357</v>
      </c>
      <c r="I9" s="117" t="s">
        <v>3357</v>
      </c>
      <c r="J9" s="117" t="s">
        <v>3357</v>
      </c>
      <c r="K9" s="117" t="s">
        <v>3357</v>
      </c>
      <c r="L9" s="117" t="s">
        <v>3357</v>
      </c>
      <c r="M9" s="117" t="s">
        <v>3357</v>
      </c>
      <c r="N9" s="117" t="s">
        <v>3357</v>
      </c>
      <c r="O9" s="117" t="s">
        <v>3357</v>
      </c>
    </row>
    <row r="10" spans="1:15">
      <c r="A10" s="86" t="s">
        <v>115</v>
      </c>
      <c r="B10" s="117" t="s">
        <v>3357</v>
      </c>
      <c r="C10" s="117" t="s">
        <v>3357</v>
      </c>
      <c r="D10" s="117" t="s">
        <v>3357</v>
      </c>
      <c r="E10" s="117" t="s">
        <v>3357</v>
      </c>
      <c r="F10" s="117" t="s">
        <v>3357</v>
      </c>
      <c r="G10" s="117" t="s">
        <v>3357</v>
      </c>
      <c r="H10" s="117" t="s">
        <v>3357</v>
      </c>
      <c r="I10" s="117" t="s">
        <v>3357</v>
      </c>
      <c r="J10" s="117" t="s">
        <v>3357</v>
      </c>
      <c r="K10" s="117" t="s">
        <v>3357</v>
      </c>
      <c r="L10" s="117" t="s">
        <v>3357</v>
      </c>
      <c r="M10" s="117" t="s">
        <v>3357</v>
      </c>
      <c r="N10" s="117" t="s">
        <v>3357</v>
      </c>
      <c r="O10" s="117" t="s">
        <v>3357</v>
      </c>
    </row>
    <row r="11" spans="1:15">
      <c r="A11" s="86" t="s">
        <v>204</v>
      </c>
      <c r="B11" s="117" t="s">
        <v>3357</v>
      </c>
      <c r="C11" s="117" t="s">
        <v>3357</v>
      </c>
      <c r="D11" s="117" t="s">
        <v>3357</v>
      </c>
      <c r="E11" s="117" t="s">
        <v>3357</v>
      </c>
      <c r="F11" s="117" t="s">
        <v>3357</v>
      </c>
      <c r="G11" s="117" t="s">
        <v>3357</v>
      </c>
      <c r="H11" s="117" t="s">
        <v>3357</v>
      </c>
      <c r="I11" s="117" t="s">
        <v>3357</v>
      </c>
      <c r="J11" s="117" t="s">
        <v>3357</v>
      </c>
      <c r="K11" s="117" t="s">
        <v>3357</v>
      </c>
      <c r="L11" s="117" t="s">
        <v>3357</v>
      </c>
      <c r="M11" s="117" t="s">
        <v>3357</v>
      </c>
      <c r="N11" s="117" t="s">
        <v>3357</v>
      </c>
      <c r="O11" s="117" t="s">
        <v>3357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