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11BDFAA2-C71B-4ABD-B41E-C6942F3B8265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קונצרני'!$A$6:$R$96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השקעה'!$A$6:$J$390</definedName>
    <definedName name="_xlnm._FilterDatabase" localSheetId="1" hidden="1">מזומנים!$A$5:$K$199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מניות'!$A$5:$L$17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קונצרני'!$A$1:$AZ$224</definedName>
    <definedName name="_xlnm.Print_Area" localSheetId="9">אופציות!$A$1:$AZ$25</definedName>
    <definedName name="_xlnm.Print_Area" localSheetId="21">הלוואות!$A$1:$AZ$381</definedName>
    <definedName name="_xlnm.Print_Area" localSheetId="24">'השקעה בחברות מוחזקות'!$A$1:$AZ$8</definedName>
    <definedName name="_xlnm.Print_Area" localSheetId="25">'השקעות אחרות '!$A$1:$AZ$21</definedName>
    <definedName name="_xlnm.Print_Area" localSheetId="23">'זכויות מקרקעין'!$A$1:$AZ$8</definedName>
    <definedName name="_xlnm.Print_Area" localSheetId="10">'חוזים עתידיים'!$A$1:$AZ$22</definedName>
    <definedName name="_xlnm.Print_Area" localSheetId="26">'יתרת התחייבות להשקעה'!$A$1:$AZ$129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קונצרני'!$A$1:$AZ$44</definedName>
    <definedName name="_xlnm.Print_Area" localSheetId="18">'לא סחיר - אופציות'!$A$1:$AZ$20</definedName>
    <definedName name="_xlnm.Print_Area" localSheetId="19">'לא סחיר - חוזים עתידיים'!$A$1:$AZ$287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מניות'!$A$1:$AZ$32</definedName>
    <definedName name="_xlnm.Print_Area" localSheetId="16">'לא סחיר - קרנות השקעה'!$A$1:$AZ$167</definedName>
    <definedName name="_xlnm.Print_Area" localSheetId="13">'לא סחיר - תעודות חוב מסחריות'!$A$1:$AZ$26</definedName>
    <definedName name="_xlnm.Print_Area" localSheetId="11">'מוצרים מובנים'!$A$1:$AZ$13</definedName>
    <definedName name="_xlnm.Print_Area" localSheetId="1">מזומנים!$A$1:$AZ$70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סל'!$A$1:$AZ$81</definedName>
    <definedName name="_xlnm.Print_Area" localSheetId="2">'תעודות התחייבות ממשלתיות'!$A$1:$AZ$29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1" l="1"/>
  <c r="O47" i="78"/>
  <c r="H9" i="81"/>
  <c r="H8" i="81" l="1"/>
  <c r="I17" i="81" s="1"/>
  <c r="I19" i="81"/>
  <c r="I16" i="81"/>
  <c r="I20" i="81"/>
  <c r="I18" i="81"/>
  <c r="I21" i="81"/>
  <c r="P154" i="61"/>
  <c r="P10" i="61" s="1"/>
  <c r="P9" i="61" s="1"/>
  <c r="I10" i="72"/>
  <c r="I9" i="72" s="1"/>
  <c r="C26" i="88" s="1"/>
  <c r="I14" i="81" l="1"/>
  <c r="I13" i="81"/>
  <c r="C36" i="88"/>
  <c r="I10" i="81"/>
  <c r="I11" i="81"/>
  <c r="I9" i="81"/>
  <c r="I12" i="81"/>
  <c r="I51" i="58"/>
  <c r="I50" i="58" s="1"/>
  <c r="C42" i="88"/>
  <c r="N36" i="78"/>
  <c r="O10" i="78"/>
  <c r="O9" i="78" s="1"/>
  <c r="O8" i="78" s="1"/>
  <c r="K23" i="72"/>
  <c r="K24" i="72"/>
  <c r="K25" i="72"/>
  <c r="K12" i="72"/>
  <c r="K13" i="72"/>
  <c r="K14" i="72"/>
  <c r="K15" i="72"/>
  <c r="K16" i="72"/>
  <c r="K17" i="72"/>
  <c r="I8" i="81"/>
  <c r="I280" i="76"/>
  <c r="I279" i="76"/>
  <c r="I278" i="76"/>
  <c r="I277" i="76"/>
  <c r="I276" i="76"/>
  <c r="I275" i="76"/>
  <c r="I274" i="76"/>
  <c r="I273" i="76"/>
  <c r="I272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6" i="73"/>
  <c r="I55" i="73"/>
  <c r="I54" i="73"/>
  <c r="I53" i="73"/>
  <c r="I51" i="73"/>
  <c r="I50" i="73"/>
  <c r="I49" i="73"/>
  <c r="I48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2" i="73"/>
  <c r="I31" i="73"/>
  <c r="I30" i="73"/>
  <c r="I29" i="73"/>
  <c r="I28" i="73"/>
  <c r="I27" i="73"/>
  <c r="I26" i="73"/>
  <c r="I25" i="73"/>
  <c r="I24" i="73"/>
  <c r="I23" i="73"/>
  <c r="I21" i="73"/>
  <c r="I20" i="73"/>
  <c r="I18" i="73"/>
  <c r="I17" i="73"/>
  <c r="I16" i="73"/>
  <c r="I15" i="73"/>
  <c r="I14" i="73"/>
  <c r="I13" i="73"/>
  <c r="I12" i="73"/>
  <c r="I11" i="73"/>
  <c r="I10" i="73"/>
  <c r="I9" i="73"/>
  <c r="K22" i="72"/>
  <c r="K21" i="72"/>
  <c r="K20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6" i="62"/>
  <c r="M245" i="62"/>
  <c r="M244" i="62"/>
  <c r="M243" i="62"/>
  <c r="M242" i="62"/>
  <c r="M241" i="62"/>
  <c r="M240" i="62"/>
  <c r="M239" i="62"/>
  <c r="M238" i="62"/>
  <c r="M237" i="62"/>
  <c r="M236" i="62"/>
  <c r="M235" i="62"/>
  <c r="M234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4" i="62"/>
  <c r="M213" i="62"/>
  <c r="M212" i="62"/>
  <c r="M211" i="62"/>
  <c r="M210" i="62"/>
  <c r="M209" i="62"/>
  <c r="M208" i="62"/>
  <c r="M207" i="62"/>
  <c r="M206" i="62"/>
  <c r="M205" i="62"/>
  <c r="M204" i="62"/>
  <c r="M203" i="62"/>
  <c r="M202" i="62"/>
  <c r="M201" i="62"/>
  <c r="M200" i="62"/>
  <c r="M199" i="62"/>
  <c r="M198" i="62"/>
  <c r="M197" i="62"/>
  <c r="M196" i="62"/>
  <c r="M195" i="62"/>
  <c r="M194" i="62"/>
  <c r="M193" i="62"/>
  <c r="M192" i="62"/>
  <c r="M191" i="62"/>
  <c r="M190" i="62"/>
  <c r="M189" i="62"/>
  <c r="M188" i="62"/>
  <c r="M187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K216" i="62"/>
  <c r="K186" i="62"/>
  <c r="I10" i="58"/>
  <c r="I18" i="58"/>
  <c r="C11" i="88"/>
  <c r="C22" i="88"/>
  <c r="P353" i="78" l="1"/>
  <c r="P254" i="78"/>
  <c r="P94" i="78"/>
  <c r="P194" i="78"/>
  <c r="P39" i="78"/>
  <c r="P365" i="78"/>
  <c r="P166" i="78"/>
  <c r="P15" i="78"/>
  <c r="P329" i="78"/>
  <c r="P293" i="78"/>
  <c r="P113" i="78"/>
  <c r="P220" i="78"/>
  <c r="P68" i="78"/>
  <c r="P140" i="78"/>
  <c r="P21" i="78"/>
  <c r="P40" i="78"/>
  <c r="P69" i="78"/>
  <c r="P95" i="78"/>
  <c r="P122" i="78"/>
  <c r="P147" i="78"/>
  <c r="P175" i="78"/>
  <c r="P201" i="78"/>
  <c r="P229" i="78"/>
  <c r="P265" i="78"/>
  <c r="P304" i="78"/>
  <c r="P340" i="78"/>
  <c r="P104" i="78"/>
  <c r="P25" i="78"/>
  <c r="P51" i="78"/>
  <c r="P105" i="78"/>
  <c r="P130" i="78"/>
  <c r="P183" i="78"/>
  <c r="P211" i="78"/>
  <c r="P277" i="78"/>
  <c r="P316" i="78"/>
  <c r="P352" i="78"/>
  <c r="P13" i="78"/>
  <c r="P31" i="78"/>
  <c r="P58" i="78"/>
  <c r="P86" i="78"/>
  <c r="P106" i="78"/>
  <c r="P131" i="78"/>
  <c r="P158" i="78"/>
  <c r="P184" i="78"/>
  <c r="P212" i="78"/>
  <c r="P242" i="78"/>
  <c r="P278" i="78"/>
  <c r="P317" i="78"/>
  <c r="P369" i="78"/>
  <c r="P363" i="78"/>
  <c r="P357" i="78"/>
  <c r="P351" i="78"/>
  <c r="P345" i="78"/>
  <c r="P339" i="78"/>
  <c r="P333" i="78"/>
  <c r="P327" i="78"/>
  <c r="P321" i="78"/>
  <c r="P315" i="78"/>
  <c r="P309" i="78"/>
  <c r="P303" i="78"/>
  <c r="P297" i="78"/>
  <c r="P291" i="78"/>
  <c r="P285" i="78"/>
  <c r="P276" i="78"/>
  <c r="P270" i="78"/>
  <c r="P264" i="78"/>
  <c r="P258" i="78"/>
  <c r="P252" i="78"/>
  <c r="P246" i="78"/>
  <c r="P240" i="78"/>
  <c r="P234" i="78"/>
  <c r="P228" i="78"/>
  <c r="P222" i="78"/>
  <c r="P216" i="78"/>
  <c r="P210" i="78"/>
  <c r="P204" i="78"/>
  <c r="P198" i="78"/>
  <c r="P192" i="78"/>
  <c r="P186" i="78"/>
  <c r="P180" i="78"/>
  <c r="P174" i="78"/>
  <c r="P168" i="78"/>
  <c r="P162" i="78"/>
  <c r="P156" i="78"/>
  <c r="P150" i="78"/>
  <c r="P144" i="78"/>
  <c r="P138" i="78"/>
  <c r="P133" i="78"/>
  <c r="P127" i="78"/>
  <c r="P121" i="78"/>
  <c r="P115" i="78"/>
  <c r="P109" i="78"/>
  <c r="P103" i="78"/>
  <c r="P97" i="78"/>
  <c r="P91" i="78"/>
  <c r="P85" i="78"/>
  <c r="P79" i="78"/>
  <c r="P73" i="78"/>
  <c r="P67" i="78"/>
  <c r="P61" i="78"/>
  <c r="P55" i="78"/>
  <c r="P49" i="78"/>
  <c r="P42" i="78"/>
  <c r="P36" i="78"/>
  <c r="P30" i="78"/>
  <c r="P24" i="78"/>
  <c r="P18" i="78"/>
  <c r="P12" i="78"/>
  <c r="P374" i="78"/>
  <c r="P368" i="78"/>
  <c r="P362" i="78"/>
  <c r="P356" i="78"/>
  <c r="P350" i="78"/>
  <c r="P344" i="78"/>
  <c r="P338" i="78"/>
  <c r="P332" i="78"/>
  <c r="P326" i="78"/>
  <c r="P320" i="78"/>
  <c r="P314" i="78"/>
  <c r="P308" i="78"/>
  <c r="P302" i="78"/>
  <c r="P296" i="78"/>
  <c r="P290" i="78"/>
  <c r="P284" i="78"/>
  <c r="P275" i="78"/>
  <c r="P269" i="78"/>
  <c r="P263" i="78"/>
  <c r="P257" i="78"/>
  <c r="P251" i="78"/>
  <c r="P245" i="78"/>
  <c r="P239" i="78"/>
  <c r="P233" i="78"/>
  <c r="P227" i="78"/>
  <c r="P221" i="78"/>
  <c r="P215" i="78"/>
  <c r="P209" i="78"/>
  <c r="P203" i="78"/>
  <c r="P197" i="78"/>
  <c r="P191" i="78"/>
  <c r="P185" i="78"/>
  <c r="P179" i="78"/>
  <c r="P173" i="78"/>
  <c r="P167" i="78"/>
  <c r="P161" i="78"/>
  <c r="P155" i="78"/>
  <c r="P149" i="78"/>
  <c r="P143" i="78"/>
  <c r="P279" i="78"/>
  <c r="P132" i="78"/>
  <c r="P126" i="78"/>
  <c r="P120" i="78"/>
  <c r="P114" i="78"/>
  <c r="P108" i="78"/>
  <c r="P102" i="78"/>
  <c r="P96" i="78"/>
  <c r="P90" i="78"/>
  <c r="P84" i="78"/>
  <c r="P78" i="78"/>
  <c r="P72" i="78"/>
  <c r="P66" i="78"/>
  <c r="P60" i="78"/>
  <c r="P54" i="78"/>
  <c r="P48" i="78"/>
  <c r="P41" i="78"/>
  <c r="P35" i="78"/>
  <c r="P29" i="78"/>
  <c r="P23" i="78"/>
  <c r="P17" i="78"/>
  <c r="P11" i="78"/>
  <c r="P373" i="78"/>
  <c r="P367" i="78"/>
  <c r="P361" i="78"/>
  <c r="P355" i="78"/>
  <c r="P349" i="78"/>
  <c r="P343" i="78"/>
  <c r="P337" i="78"/>
  <c r="P331" i="78"/>
  <c r="P325" i="78"/>
  <c r="P319" i="78"/>
  <c r="P313" i="78"/>
  <c r="P307" i="78"/>
  <c r="P301" i="78"/>
  <c r="P295" i="78"/>
  <c r="P289" i="78"/>
  <c r="P282" i="78"/>
  <c r="P274" i="78"/>
  <c r="P268" i="78"/>
  <c r="P262" i="78"/>
  <c r="P256" i="78"/>
  <c r="P250" i="78"/>
  <c r="P244" i="78"/>
  <c r="P238" i="78"/>
  <c r="P232" i="78"/>
  <c r="P372" i="78"/>
  <c r="P360" i="78"/>
  <c r="P348" i="78"/>
  <c r="P336" i="78"/>
  <c r="P324" i="78"/>
  <c r="P312" i="78"/>
  <c r="P300" i="78"/>
  <c r="P288" i="78"/>
  <c r="P273" i="78"/>
  <c r="P261" i="78"/>
  <c r="P249" i="78"/>
  <c r="P237" i="78"/>
  <c r="P226" i="78"/>
  <c r="P218" i="78"/>
  <c r="P208" i="78"/>
  <c r="P200" i="78"/>
  <c r="P190" i="78"/>
  <c r="P182" i="78"/>
  <c r="P172" i="78"/>
  <c r="P164" i="78"/>
  <c r="P154" i="78"/>
  <c r="P146" i="78"/>
  <c r="P137" i="78"/>
  <c r="P129" i="78"/>
  <c r="P119" i="78"/>
  <c r="P111" i="78"/>
  <c r="P101" i="78"/>
  <c r="P93" i="78"/>
  <c r="P83" i="78"/>
  <c r="P75" i="78"/>
  <c r="P65" i="78"/>
  <c r="P57" i="78"/>
  <c r="P47" i="78"/>
  <c r="P38" i="78"/>
  <c r="P28" i="78"/>
  <c r="P20" i="78"/>
  <c r="P10" i="78"/>
  <c r="P181" i="78"/>
  <c r="P334" i="78"/>
  <c r="P298" i="78"/>
  <c r="P271" i="78"/>
  <c r="P235" i="78"/>
  <c r="P206" i="78"/>
  <c r="P188" i="78"/>
  <c r="P170" i="78"/>
  <c r="P152" i="78"/>
  <c r="P135" i="78"/>
  <c r="P89" i="78"/>
  <c r="P53" i="78"/>
  <c r="P44" i="78"/>
  <c r="P26" i="78"/>
  <c r="P8" i="78"/>
  <c r="P366" i="78"/>
  <c r="P354" i="78"/>
  <c r="P342" i="78"/>
  <c r="P330" i="78"/>
  <c r="P318" i="78"/>
  <c r="P306" i="78"/>
  <c r="P294" i="78"/>
  <c r="P281" i="78"/>
  <c r="P267" i="78"/>
  <c r="P255" i="78"/>
  <c r="P243" i="78"/>
  <c r="P231" i="78"/>
  <c r="P223" i="78"/>
  <c r="P213" i="78"/>
  <c r="P205" i="78"/>
  <c r="P195" i="78"/>
  <c r="P187" i="78"/>
  <c r="P177" i="78"/>
  <c r="P169" i="78"/>
  <c r="P159" i="78"/>
  <c r="P151" i="78"/>
  <c r="P141" i="78"/>
  <c r="P134" i="78"/>
  <c r="P124" i="78"/>
  <c r="P116" i="78"/>
  <c r="P98" i="78"/>
  <c r="P88" i="78"/>
  <c r="P80" i="78"/>
  <c r="P70" i="78"/>
  <c r="P62" i="78"/>
  <c r="P52" i="78"/>
  <c r="P43" i="78"/>
  <c r="P33" i="78"/>
  <c r="P371" i="78"/>
  <c r="P359" i="78"/>
  <c r="P347" i="78"/>
  <c r="P335" i="78"/>
  <c r="P323" i="78"/>
  <c r="P311" i="78"/>
  <c r="P299" i="78"/>
  <c r="P287" i="78"/>
  <c r="P272" i="78"/>
  <c r="P260" i="78"/>
  <c r="P248" i="78"/>
  <c r="P236" i="78"/>
  <c r="P225" i="78"/>
  <c r="P217" i="78"/>
  <c r="P207" i="78"/>
  <c r="P199" i="78"/>
  <c r="P189" i="78"/>
  <c r="P171" i="78"/>
  <c r="P163" i="78"/>
  <c r="P153" i="78"/>
  <c r="P145" i="78"/>
  <c r="P136" i="78"/>
  <c r="P128" i="78"/>
  <c r="P118" i="78"/>
  <c r="P110" i="78"/>
  <c r="P100" i="78"/>
  <c r="P92" i="78"/>
  <c r="P82" i="78"/>
  <c r="P74" i="78"/>
  <c r="P64" i="78"/>
  <c r="P56" i="78"/>
  <c r="P45" i="78"/>
  <c r="P37" i="78"/>
  <c r="P27" i="78"/>
  <c r="P19" i="78"/>
  <c r="P9" i="78"/>
  <c r="P370" i="78"/>
  <c r="P358" i="78"/>
  <c r="P346" i="78"/>
  <c r="P322" i="78"/>
  <c r="P310" i="78"/>
  <c r="P286" i="78"/>
  <c r="P259" i="78"/>
  <c r="P247" i="78"/>
  <c r="P224" i="78"/>
  <c r="P214" i="78"/>
  <c r="P196" i="78"/>
  <c r="P178" i="78"/>
  <c r="P160" i="78"/>
  <c r="P142" i="78"/>
  <c r="P125" i="78"/>
  <c r="P117" i="78"/>
  <c r="P107" i="78"/>
  <c r="P99" i="78"/>
  <c r="P81" i="78"/>
  <c r="P71" i="78"/>
  <c r="P63" i="78"/>
  <c r="P34" i="78"/>
  <c r="P16" i="78"/>
  <c r="C32" i="88"/>
  <c r="P22" i="78"/>
  <c r="P50" i="78"/>
  <c r="P76" i="78"/>
  <c r="P123" i="78"/>
  <c r="P148" i="78"/>
  <c r="P176" i="78"/>
  <c r="P202" i="78"/>
  <c r="P230" i="78"/>
  <c r="P266" i="78"/>
  <c r="P305" i="78"/>
  <c r="P341" i="78"/>
  <c r="P77" i="78"/>
  <c r="P157" i="78"/>
  <c r="P241" i="78"/>
  <c r="P14" i="78"/>
  <c r="P32" i="78"/>
  <c r="P59" i="78"/>
  <c r="P87" i="78"/>
  <c r="P112" i="78"/>
  <c r="P139" i="78"/>
  <c r="P165" i="78"/>
  <c r="P193" i="78"/>
  <c r="P219" i="78"/>
  <c r="P253" i="78"/>
  <c r="P292" i="78"/>
  <c r="P328" i="78"/>
  <c r="P364" i="78"/>
  <c r="M186" i="62"/>
  <c r="M216" i="62"/>
  <c r="I9" i="58"/>
  <c r="I8" i="58" l="1"/>
  <c r="J9" i="58" l="1"/>
  <c r="J51" i="58"/>
  <c r="C10" i="88"/>
  <c r="J52" i="58"/>
  <c r="J48" i="58"/>
  <c r="J45" i="58"/>
  <c r="J42" i="58"/>
  <c r="J39" i="58"/>
  <c r="J36" i="58"/>
  <c r="J33" i="58"/>
  <c r="J30" i="58"/>
  <c r="J27" i="58"/>
  <c r="J24" i="58"/>
  <c r="J21" i="58"/>
  <c r="J15" i="58"/>
  <c r="J12" i="58"/>
  <c r="J53" i="58"/>
  <c r="J41" i="58"/>
  <c r="J34" i="58"/>
  <c r="J23" i="58"/>
  <c r="J16" i="58"/>
  <c r="J44" i="58"/>
  <c r="J37" i="58"/>
  <c r="J26" i="58"/>
  <c r="J19" i="58"/>
  <c r="J8" i="58"/>
  <c r="J47" i="58"/>
  <c r="J40" i="58"/>
  <c r="J29" i="58"/>
  <c r="J22" i="58"/>
  <c r="J11" i="58"/>
  <c r="J38" i="58"/>
  <c r="J31" i="58"/>
  <c r="J50" i="58"/>
  <c r="J43" i="58"/>
  <c r="J14" i="58"/>
  <c r="J35" i="58"/>
  <c r="J28" i="58"/>
  <c r="J20" i="58"/>
  <c r="J13" i="58"/>
  <c r="J32" i="58"/>
  <c r="J25" i="58"/>
  <c r="J54" i="58"/>
  <c r="J46" i="58"/>
  <c r="J10" i="58"/>
  <c r="J18" i="58"/>
  <c r="C9" i="88" l="1"/>
  <c r="C41" i="88" l="1"/>
  <c r="J18" i="81" l="1"/>
  <c r="J21" i="81"/>
  <c r="J19" i="81"/>
  <c r="J20" i="81"/>
  <c r="J16" i="81"/>
  <c r="J17" i="81"/>
  <c r="J14" i="81"/>
  <c r="J13" i="81"/>
  <c r="K51" i="58"/>
  <c r="J10" i="81"/>
  <c r="J11" i="81"/>
  <c r="J9" i="81"/>
  <c r="J12" i="81"/>
  <c r="L23" i="72"/>
  <c r="L12" i="72"/>
  <c r="L15" i="72"/>
  <c r="J8" i="81"/>
  <c r="Q372" i="78"/>
  <c r="Q369" i="78"/>
  <c r="Q366" i="78"/>
  <c r="Q363" i="78"/>
  <c r="Q360" i="78"/>
  <c r="Q357" i="78"/>
  <c r="Q354" i="78"/>
  <c r="Q351" i="78"/>
  <c r="Q348" i="78"/>
  <c r="Q345" i="78"/>
  <c r="Q342" i="78"/>
  <c r="Q339" i="78"/>
  <c r="Q336" i="78"/>
  <c r="Q333" i="78"/>
  <c r="Q330" i="78"/>
  <c r="Q327" i="78"/>
  <c r="Q324" i="78"/>
  <c r="Q321" i="78"/>
  <c r="Q318" i="78"/>
  <c r="Q315" i="78"/>
  <c r="Q312" i="78"/>
  <c r="Q309" i="78"/>
  <c r="Q306" i="78"/>
  <c r="Q303" i="78"/>
  <c r="Q300" i="78"/>
  <c r="Q297" i="78"/>
  <c r="Q294" i="78"/>
  <c r="Q291" i="78"/>
  <c r="Q288" i="78"/>
  <c r="Q285" i="78"/>
  <c r="Q281" i="78"/>
  <c r="Q276" i="78"/>
  <c r="Q273" i="78"/>
  <c r="Q270" i="78"/>
  <c r="Q267" i="78"/>
  <c r="Q264" i="78"/>
  <c r="Q261" i="78"/>
  <c r="Q258" i="78"/>
  <c r="Q255" i="78"/>
  <c r="Q252" i="78"/>
  <c r="Q249" i="78"/>
  <c r="Q246" i="78"/>
  <c r="Q243" i="78"/>
  <c r="Q240" i="78"/>
  <c r="Q237" i="78"/>
  <c r="Q234" i="78"/>
  <c r="Q231" i="78"/>
  <c r="Q228" i="78"/>
  <c r="Q225" i="78"/>
  <c r="Q222" i="78"/>
  <c r="Q219" i="78"/>
  <c r="Q216" i="78"/>
  <c r="Q213" i="78"/>
  <c r="Q210" i="78"/>
  <c r="Q207" i="78"/>
  <c r="Q204" i="78"/>
  <c r="Q201" i="78"/>
  <c r="Q198" i="78"/>
  <c r="Q195" i="78"/>
  <c r="Q192" i="78"/>
  <c r="Q189" i="78"/>
  <c r="Q186" i="78"/>
  <c r="Q183" i="78"/>
  <c r="Q180" i="78"/>
  <c r="Q177" i="78"/>
  <c r="Q174" i="78"/>
  <c r="Q171" i="78"/>
  <c r="Q168" i="78"/>
  <c r="Q165" i="78"/>
  <c r="Q162" i="78"/>
  <c r="Q159" i="78"/>
  <c r="Q156" i="78"/>
  <c r="Q153" i="78"/>
  <c r="Q150" i="78"/>
  <c r="Q147" i="78"/>
  <c r="Q144" i="78"/>
  <c r="Q141" i="78"/>
  <c r="Q138" i="78"/>
  <c r="Q136" i="78"/>
  <c r="Q133" i="78"/>
  <c r="Q130" i="78"/>
  <c r="Q127" i="78"/>
  <c r="Q124" i="78"/>
  <c r="L13" i="72"/>
  <c r="Q365" i="78"/>
  <c r="Q358" i="78"/>
  <c r="Q347" i="78"/>
  <c r="Q340" i="78"/>
  <c r="Q329" i="78"/>
  <c r="Q322" i="78"/>
  <c r="Q311" i="78"/>
  <c r="Q304" i="78"/>
  <c r="Q293" i="78"/>
  <c r="Q286" i="78"/>
  <c r="Q272" i="78"/>
  <c r="Q265" i="78"/>
  <c r="Q254" i="78"/>
  <c r="Q247" i="78"/>
  <c r="Q236" i="78"/>
  <c r="Q229" i="78"/>
  <c r="Q218" i="78"/>
  <c r="Q211" i="78"/>
  <c r="Q200" i="78"/>
  <c r="Q193" i="78"/>
  <c r="Q182" i="78"/>
  <c r="Q175" i="78"/>
  <c r="Q164" i="78"/>
  <c r="Q157" i="78"/>
  <c r="Q146" i="78"/>
  <c r="Q139" i="78"/>
  <c r="Q129" i="78"/>
  <c r="Q122" i="78"/>
  <c r="Q119" i="78"/>
  <c r="Q116" i="78"/>
  <c r="Q113" i="78"/>
  <c r="Q110" i="78"/>
  <c r="Q107" i="78"/>
  <c r="Q104" i="78"/>
  <c r="Q101" i="78"/>
  <c r="Q98" i="78"/>
  <c r="Q95" i="78"/>
  <c r="Q92" i="78"/>
  <c r="Q89" i="78"/>
  <c r="Q86" i="78"/>
  <c r="Q83" i="78"/>
  <c r="Q80" i="78"/>
  <c r="Q77" i="78"/>
  <c r="Q74" i="78"/>
  <c r="Q71" i="78"/>
  <c r="Q68" i="78"/>
  <c r="Q65" i="78"/>
  <c r="Q62" i="78"/>
  <c r="Q59" i="78"/>
  <c r="Q56" i="78"/>
  <c r="Q53" i="78"/>
  <c r="Q50" i="78"/>
  <c r="Q47" i="78"/>
  <c r="Q43" i="78"/>
  <c r="Q40" i="78"/>
  <c r="Q37" i="78"/>
  <c r="Q34" i="78"/>
  <c r="Q31" i="78"/>
  <c r="Q28" i="78"/>
  <c r="Q25" i="78"/>
  <c r="Q22" i="78"/>
  <c r="Q19" i="78"/>
  <c r="Q16" i="78"/>
  <c r="Q13" i="78"/>
  <c r="Q10" i="78"/>
  <c r="J280" i="76"/>
  <c r="J277" i="76"/>
  <c r="J274" i="76"/>
  <c r="J270" i="76"/>
  <c r="J267" i="76"/>
  <c r="J264" i="76"/>
  <c r="J261" i="76"/>
  <c r="J258" i="76"/>
  <c r="J255" i="76"/>
  <c r="J252" i="76"/>
  <c r="J249" i="76"/>
  <c r="J246" i="76"/>
  <c r="J243" i="76"/>
  <c r="J240" i="76"/>
  <c r="J237" i="76"/>
  <c r="J234" i="76"/>
  <c r="J231" i="76"/>
  <c r="J228" i="76"/>
  <c r="L24" i="72"/>
  <c r="L17" i="72"/>
  <c r="Q368" i="78"/>
  <c r="Q361" i="78"/>
  <c r="Q350" i="78"/>
  <c r="Q343" i="78"/>
  <c r="Q332" i="78"/>
  <c r="Q325" i="78"/>
  <c r="Q314" i="78"/>
  <c r="Q307" i="78"/>
  <c r="Q296" i="78"/>
  <c r="Q289" i="78"/>
  <c r="Q275" i="78"/>
  <c r="Q268" i="78"/>
  <c r="Q257" i="78"/>
  <c r="Q250" i="78"/>
  <c r="Q239" i="78"/>
  <c r="Q232" i="78"/>
  <c r="Q221" i="78"/>
  <c r="Q214" i="78"/>
  <c r="Q203" i="78"/>
  <c r="Q196" i="78"/>
  <c r="Q185" i="78"/>
  <c r="Q178" i="78"/>
  <c r="Q167" i="78"/>
  <c r="Q160" i="78"/>
  <c r="Q149" i="78"/>
  <c r="Q142" i="78"/>
  <c r="Q132" i="78"/>
  <c r="Q125" i="78"/>
  <c r="L14" i="72"/>
  <c r="Q370" i="78"/>
  <c r="Q353" i="78"/>
  <c r="Q349" i="78"/>
  <c r="Q328" i="78"/>
  <c r="Q316" i="78"/>
  <c r="Q299" i="78"/>
  <c r="Q295" i="78"/>
  <c r="Q271" i="78"/>
  <c r="Q259" i="78"/>
  <c r="Q242" i="78"/>
  <c r="Q238" i="78"/>
  <c r="Q217" i="78"/>
  <c r="Q205" i="78"/>
  <c r="Q188" i="78"/>
  <c r="Q184" i="78"/>
  <c r="Q163" i="78"/>
  <c r="Q151" i="78"/>
  <c r="Q135" i="78"/>
  <c r="Q131" i="78"/>
  <c r="Q115" i="78"/>
  <c r="Q108" i="78"/>
  <c r="Q97" i="78"/>
  <c r="Q90" i="78"/>
  <c r="Q79" i="78"/>
  <c r="Q72" i="78"/>
  <c r="Q61" i="78"/>
  <c r="Q54" i="78"/>
  <c r="Q42" i="78"/>
  <c r="Q35" i="78"/>
  <c r="Q24" i="78"/>
  <c r="Q17" i="78"/>
  <c r="J279" i="76"/>
  <c r="J272" i="76"/>
  <c r="J260" i="76"/>
  <c r="J253" i="76"/>
  <c r="J242" i="76"/>
  <c r="J235" i="76"/>
  <c r="J190" i="76"/>
  <c r="J175" i="76"/>
  <c r="J172" i="76"/>
  <c r="J169" i="76"/>
  <c r="J166" i="76"/>
  <c r="J163" i="76"/>
  <c r="J160" i="76"/>
  <c r="J157" i="76"/>
  <c r="J154" i="76"/>
  <c r="J151" i="76"/>
  <c r="J148" i="76"/>
  <c r="J145" i="76"/>
  <c r="J142" i="76"/>
  <c r="J139" i="76"/>
  <c r="J136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0" i="76"/>
  <c r="J67" i="76"/>
  <c r="J64" i="76"/>
  <c r="J61" i="76"/>
  <c r="J58" i="76"/>
  <c r="J55" i="76"/>
  <c r="J52" i="76"/>
  <c r="J49" i="76"/>
  <c r="J46" i="76"/>
  <c r="J43" i="76"/>
  <c r="J40" i="76"/>
  <c r="J37" i="76"/>
  <c r="J34" i="76"/>
  <c r="J31" i="76"/>
  <c r="J28" i="76"/>
  <c r="J25" i="76"/>
  <c r="J22" i="76"/>
  <c r="J18" i="76"/>
  <c r="J15" i="76"/>
  <c r="J12" i="76"/>
  <c r="J9" i="76"/>
  <c r="K11" i="75"/>
  <c r="J161" i="73"/>
  <c r="J158" i="73"/>
  <c r="J155" i="73"/>
  <c r="J152" i="73"/>
  <c r="J149" i="73"/>
  <c r="J146" i="73"/>
  <c r="J143" i="73"/>
  <c r="J140" i="73"/>
  <c r="J137" i="73"/>
  <c r="J134" i="73"/>
  <c r="J131" i="73"/>
  <c r="J128" i="73"/>
  <c r="J125" i="73"/>
  <c r="J122" i="73"/>
  <c r="J119" i="73"/>
  <c r="J116" i="73"/>
  <c r="J113" i="73"/>
  <c r="J110" i="73"/>
  <c r="J107" i="73"/>
  <c r="J104" i="73"/>
  <c r="J101" i="73"/>
  <c r="J98" i="73"/>
  <c r="J95" i="73"/>
  <c r="J92" i="73"/>
  <c r="J89" i="73"/>
  <c r="J86" i="73"/>
  <c r="J83" i="73"/>
  <c r="J80" i="73"/>
  <c r="J77" i="73"/>
  <c r="J74" i="73"/>
  <c r="J71" i="73"/>
  <c r="J68" i="73"/>
  <c r="J65" i="73"/>
  <c r="J62" i="73"/>
  <c r="J59" i="73"/>
  <c r="J55" i="73"/>
  <c r="J51" i="73"/>
  <c r="J48" i="73"/>
  <c r="J44" i="73"/>
  <c r="J41" i="73"/>
  <c r="J38" i="73"/>
  <c r="J35" i="73"/>
  <c r="J31" i="73"/>
  <c r="J28" i="73"/>
  <c r="J25" i="73"/>
  <c r="J21" i="73"/>
  <c r="J17" i="73"/>
  <c r="J14" i="73"/>
  <c r="J11" i="73"/>
  <c r="L22" i="72"/>
  <c r="L11" i="72"/>
  <c r="R38" i="71"/>
  <c r="R36" i="71"/>
  <c r="R30" i="71"/>
  <c r="R27" i="71"/>
  <c r="R24" i="71"/>
  <c r="R22" i="71"/>
  <c r="R18" i="71"/>
  <c r="R15" i="71"/>
  <c r="R12" i="71"/>
  <c r="R9" i="71"/>
  <c r="J13" i="67"/>
  <c r="J10" i="67"/>
  <c r="K17" i="66"/>
  <c r="K13" i="66"/>
  <c r="K10" i="66"/>
  <c r="K19" i="65"/>
  <c r="K15" i="65"/>
  <c r="K12" i="65"/>
  <c r="K9" i="65"/>
  <c r="N13" i="64"/>
  <c r="N10" i="64"/>
  <c r="M72" i="63"/>
  <c r="M69" i="63"/>
  <c r="Q373" i="78"/>
  <c r="Q356" i="78"/>
  <c r="Q344" i="78"/>
  <c r="Q323" i="78"/>
  <c r="Q319" i="78"/>
  <c r="Q302" i="78"/>
  <c r="Q290" i="78"/>
  <c r="Q266" i="78"/>
  <c r="Q262" i="78"/>
  <c r="Q245" i="78"/>
  <c r="Q233" i="78"/>
  <c r="Q212" i="78"/>
  <c r="Q208" i="78"/>
  <c r="Q191" i="78"/>
  <c r="Q179" i="78"/>
  <c r="Q158" i="78"/>
  <c r="Q154" i="78"/>
  <c r="Q279" i="78"/>
  <c r="Q126" i="78"/>
  <c r="Q118" i="78"/>
  <c r="Q111" i="78"/>
  <c r="Q100" i="78"/>
  <c r="Q93" i="78"/>
  <c r="Q82" i="78"/>
  <c r="Q75" i="78"/>
  <c r="Q64" i="78"/>
  <c r="Q57" i="78"/>
  <c r="Q45" i="78"/>
  <c r="Q38" i="78"/>
  <c r="Q27" i="78"/>
  <c r="Q20" i="78"/>
  <c r="Q9" i="78"/>
  <c r="J275" i="76"/>
  <c r="J263" i="76"/>
  <c r="J256" i="76"/>
  <c r="J245" i="76"/>
  <c r="J238" i="76"/>
  <c r="J227" i="76"/>
  <c r="J224" i="76"/>
  <c r="J221" i="76"/>
  <c r="J218" i="76"/>
  <c r="J215" i="76"/>
  <c r="J212" i="76"/>
  <c r="J209" i="76"/>
  <c r="J206" i="76"/>
  <c r="J203" i="76"/>
  <c r="J200" i="76"/>
  <c r="J197" i="76"/>
  <c r="J194" i="76"/>
  <c r="J187" i="76"/>
  <c r="J184" i="76"/>
  <c r="J181" i="76"/>
  <c r="J178" i="76"/>
  <c r="Q367" i="78"/>
  <c r="Q335" i="78"/>
  <c r="Q331" i="78"/>
  <c r="Q326" i="78"/>
  <c r="Q298" i="78"/>
  <c r="Q277" i="78"/>
  <c r="Q253" i="78"/>
  <c r="Q244" i="78"/>
  <c r="Q202" i="78"/>
  <c r="Q170" i="78"/>
  <c r="Q166" i="78"/>
  <c r="Q161" i="78"/>
  <c r="Q134" i="78"/>
  <c r="Q120" i="78"/>
  <c r="Q103" i="78"/>
  <c r="Q99" i="78"/>
  <c r="Q78" i="78"/>
  <c r="Q66" i="78"/>
  <c r="Q49" i="78"/>
  <c r="Q44" i="78"/>
  <c r="Q23" i="78"/>
  <c r="Q11" i="78"/>
  <c r="J266" i="76"/>
  <c r="J262" i="76"/>
  <c r="J241" i="76"/>
  <c r="J229" i="76"/>
  <c r="J225" i="76"/>
  <c r="J214" i="76"/>
  <c r="J207" i="76"/>
  <c r="J196" i="76"/>
  <c r="J188" i="76"/>
  <c r="J177" i="76"/>
  <c r="J170" i="76"/>
  <c r="J159" i="76"/>
  <c r="J152" i="76"/>
  <c r="J141" i="76"/>
  <c r="J134" i="76"/>
  <c r="J123" i="76"/>
  <c r="J116" i="76"/>
  <c r="J105" i="76"/>
  <c r="J98" i="76"/>
  <c r="J87" i="76"/>
  <c r="J80" i="76"/>
  <c r="J69" i="76"/>
  <c r="J62" i="76"/>
  <c r="J51" i="76"/>
  <c r="J44" i="76"/>
  <c r="J33" i="76"/>
  <c r="J26" i="76"/>
  <c r="J14" i="76"/>
  <c r="K12" i="75"/>
  <c r="J154" i="73"/>
  <c r="J147" i="73"/>
  <c r="J136" i="73"/>
  <c r="J129" i="73"/>
  <c r="J118" i="73"/>
  <c r="J111" i="73"/>
  <c r="J100" i="73"/>
  <c r="J93" i="73"/>
  <c r="J82" i="73"/>
  <c r="J75" i="73"/>
  <c r="J64" i="73"/>
  <c r="J56" i="73"/>
  <c r="J43" i="73"/>
  <c r="J36" i="73"/>
  <c r="J24" i="73"/>
  <c r="J15" i="73"/>
  <c r="L10" i="72"/>
  <c r="R33" i="71"/>
  <c r="R20" i="71"/>
  <c r="R13" i="71"/>
  <c r="J9" i="67"/>
  <c r="K11" i="66"/>
  <c r="K11" i="65"/>
  <c r="N11" i="64"/>
  <c r="J232" i="76"/>
  <c r="J47" i="76"/>
  <c r="J36" i="76"/>
  <c r="J17" i="76"/>
  <c r="J10" i="76"/>
  <c r="J157" i="73"/>
  <c r="J150" i="73"/>
  <c r="J139" i="73"/>
  <c r="J132" i="73"/>
  <c r="J121" i="73"/>
  <c r="J114" i="73"/>
  <c r="J103" i="73"/>
  <c r="J85" i="73"/>
  <c r="J78" i="73"/>
  <c r="J67" i="73"/>
  <c r="J46" i="73"/>
  <c r="J39" i="73"/>
  <c r="J27" i="73"/>
  <c r="J18" i="73"/>
  <c r="L21" i="72"/>
  <c r="R37" i="71"/>
  <c r="R23" i="71"/>
  <c r="R16" i="71"/>
  <c r="J12" i="67"/>
  <c r="K15" i="66"/>
  <c r="K14" i="65"/>
  <c r="N14" i="64"/>
  <c r="M68" i="63"/>
  <c r="M62" i="63"/>
  <c r="M59" i="63"/>
  <c r="M56" i="63"/>
  <c r="M50" i="63"/>
  <c r="M47" i="63"/>
  <c r="M44" i="63"/>
  <c r="M41" i="63"/>
  <c r="M35" i="63"/>
  <c r="M31" i="63"/>
  <c r="M24" i="63"/>
  <c r="M21" i="63"/>
  <c r="M18" i="63"/>
  <c r="M12" i="63"/>
  <c r="M9" i="63"/>
  <c r="N252" i="62"/>
  <c r="N246" i="62"/>
  <c r="N243" i="62"/>
  <c r="N237" i="62"/>
  <c r="N231" i="62"/>
  <c r="N228" i="62"/>
  <c r="N222" i="62"/>
  <c r="N219" i="62"/>
  <c r="N214" i="62"/>
  <c r="N208" i="62"/>
  <c r="N205" i="62"/>
  <c r="N202" i="62"/>
  <c r="N199" i="62"/>
  <c r="N193" i="62"/>
  <c r="N187" i="62"/>
  <c r="N182" i="62"/>
  <c r="N176" i="62"/>
  <c r="N170" i="62"/>
  <c r="N164" i="62"/>
  <c r="N158" i="62"/>
  <c r="N152" i="62"/>
  <c r="N149" i="62"/>
  <c r="N146" i="62"/>
  <c r="N140" i="62"/>
  <c r="N134" i="62"/>
  <c r="N131" i="62"/>
  <c r="N125" i="62"/>
  <c r="N122" i="62"/>
  <c r="N116" i="62"/>
  <c r="N109" i="62"/>
  <c r="N106" i="62"/>
  <c r="N100" i="62"/>
  <c r="N94" i="62"/>
  <c r="N88" i="62"/>
  <c r="N85" i="62"/>
  <c r="N79" i="62"/>
  <c r="N73" i="62"/>
  <c r="N70" i="62"/>
  <c r="N64" i="62"/>
  <c r="N61" i="62"/>
  <c r="N55" i="62"/>
  <c r="N52" i="62"/>
  <c r="N45" i="62"/>
  <c r="N36" i="62"/>
  <c r="N30" i="62"/>
  <c r="N24" i="62"/>
  <c r="N21" i="62"/>
  <c r="N18" i="62"/>
  <c r="N15" i="62"/>
  <c r="N9" i="62"/>
  <c r="T210" i="61"/>
  <c r="T207" i="61"/>
  <c r="T201" i="61"/>
  <c r="T198" i="61"/>
  <c r="T192" i="61"/>
  <c r="T189" i="61"/>
  <c r="T183" i="61"/>
  <c r="T177" i="61"/>
  <c r="T174" i="61"/>
  <c r="T168" i="61"/>
  <c r="T165" i="61"/>
  <c r="T162" i="61"/>
  <c r="T156" i="61"/>
  <c r="T152" i="61"/>
  <c r="T149" i="61"/>
  <c r="T143" i="61"/>
  <c r="T140" i="61"/>
  <c r="T134" i="61"/>
  <c r="T131" i="61"/>
  <c r="T128" i="61"/>
  <c r="T122" i="61"/>
  <c r="T113" i="61"/>
  <c r="T107" i="61"/>
  <c r="T104" i="61"/>
  <c r="T98" i="61"/>
  <c r="T95" i="61"/>
  <c r="T89" i="61"/>
  <c r="T83" i="61"/>
  <c r="T77" i="61"/>
  <c r="T71" i="61"/>
  <c r="T65" i="61"/>
  <c r="T62" i="61"/>
  <c r="T56" i="61"/>
  <c r="T50" i="61"/>
  <c r="T44" i="61"/>
  <c r="T38" i="61"/>
  <c r="T35" i="61"/>
  <c r="T29" i="61"/>
  <c r="T23" i="61"/>
  <c r="T20" i="61"/>
  <c r="T14" i="61"/>
  <c r="Q23" i="59"/>
  <c r="Q17" i="59"/>
  <c r="Q14" i="59"/>
  <c r="L25" i="72"/>
  <c r="Q352" i="78"/>
  <c r="Q334" i="78"/>
  <c r="Q310" i="78"/>
  <c r="Q301" i="78"/>
  <c r="Q256" i="78"/>
  <c r="Q224" i="78"/>
  <c r="Q215" i="78"/>
  <c r="Q187" i="78"/>
  <c r="Q169" i="78"/>
  <c r="Q145" i="78"/>
  <c r="Q137" i="78"/>
  <c r="Q114" i="78"/>
  <c r="Q102" i="78"/>
  <c r="Q85" i="78"/>
  <c r="Q60" i="78"/>
  <c r="Q30" i="78"/>
  <c r="J278" i="76"/>
  <c r="J248" i="76"/>
  <c r="J244" i="76"/>
  <c r="J220" i="76"/>
  <c r="J202" i="76"/>
  <c r="J183" i="76"/>
  <c r="J176" i="76"/>
  <c r="J165" i="76"/>
  <c r="J158" i="76"/>
  <c r="J140" i="76"/>
  <c r="J129" i="76"/>
  <c r="J111" i="76"/>
  <c r="J104" i="76"/>
  <c r="J93" i="76"/>
  <c r="J75" i="76"/>
  <c r="J68" i="76"/>
  <c r="J57" i="76"/>
  <c r="J50" i="76"/>
  <c r="J39" i="76"/>
  <c r="J32" i="76"/>
  <c r="J21" i="76"/>
  <c r="J160" i="73"/>
  <c r="J153" i="73"/>
  <c r="J135" i="73"/>
  <c r="J124" i="73"/>
  <c r="J117" i="73"/>
  <c r="J106" i="73"/>
  <c r="J88" i="73"/>
  <c r="J70" i="73"/>
  <c r="J63" i="73"/>
  <c r="J50" i="73"/>
  <c r="J30" i="73"/>
  <c r="J23" i="73"/>
  <c r="J10" i="73"/>
  <c r="L9" i="72"/>
  <c r="R19" i="71"/>
  <c r="J15" i="67"/>
  <c r="K18" i="66"/>
  <c r="K18" i="65"/>
  <c r="M71" i="63"/>
  <c r="Q374" i="78"/>
  <c r="Q341" i="78"/>
  <c r="Q305" i="78"/>
  <c r="Q260" i="78"/>
  <c r="Q227" i="78"/>
  <c r="Q181" i="78"/>
  <c r="Q172" i="78"/>
  <c r="Q109" i="78"/>
  <c r="Q105" i="78"/>
  <c r="Q88" i="78"/>
  <c r="Q76" i="78"/>
  <c r="Q55" i="78"/>
  <c r="Q33" i="78"/>
  <c r="J273" i="76"/>
  <c r="J251" i="76"/>
  <c r="J239" i="76"/>
  <c r="J223" i="76"/>
  <c r="J216" i="76"/>
  <c r="J205" i="76"/>
  <c r="J198" i="76"/>
  <c r="J186" i="76"/>
  <c r="J179" i="76"/>
  <c r="J168" i="76"/>
  <c r="J150" i="76"/>
  <c r="J143" i="76"/>
  <c r="J132" i="76"/>
  <c r="J125" i="76"/>
  <c r="J114" i="76"/>
  <c r="J96" i="76"/>
  <c r="J78" i="76"/>
  <c r="J71" i="76"/>
  <c r="J53" i="76"/>
  <c r="J42" i="76"/>
  <c r="J35" i="76"/>
  <c r="J24" i="76"/>
  <c r="K10" i="75"/>
  <c r="J156" i="73"/>
  <c r="J138" i="73"/>
  <c r="J120" i="73"/>
  <c r="J109" i="73"/>
  <c r="J91" i="73"/>
  <c r="J84" i="73"/>
  <c r="J66" i="73"/>
  <c r="J54" i="73"/>
  <c r="J45" i="73"/>
  <c r="J34" i="73"/>
  <c r="J26" i="73"/>
  <c r="J13" i="73"/>
  <c r="L20" i="72"/>
  <c r="R29" i="71"/>
  <c r="R31" i="71"/>
  <c r="R11" i="71"/>
  <c r="J11" i="67"/>
  <c r="K13" i="65"/>
  <c r="N9" i="64"/>
  <c r="M67" i="63"/>
  <c r="M61" i="63"/>
  <c r="M58" i="63"/>
  <c r="M55" i="63"/>
  <c r="M52" i="63"/>
  <c r="M46" i="63"/>
  <c r="M43" i="63"/>
  <c r="M37" i="63"/>
  <c r="M30" i="63"/>
  <c r="M23" i="63"/>
  <c r="M20" i="63"/>
  <c r="M14" i="63"/>
  <c r="M11" i="63"/>
  <c r="N254" i="62"/>
  <c r="N251" i="62"/>
  <c r="N245" i="62"/>
  <c r="Q371" i="78"/>
  <c r="Q362" i="78"/>
  <c r="Q338" i="78"/>
  <c r="Q320" i="78"/>
  <c r="Q292" i="78"/>
  <c r="Q287" i="78"/>
  <c r="Q282" i="78"/>
  <c r="Q248" i="78"/>
  <c r="Q206" i="78"/>
  <c r="Q197" i="78"/>
  <c r="Q173" i="78"/>
  <c r="Q155" i="78"/>
  <c r="Q128" i="78"/>
  <c r="Q123" i="78"/>
  <c r="Q106" i="78"/>
  <c r="Q94" i="78"/>
  <c r="Q73" i="78"/>
  <c r="Q69" i="78"/>
  <c r="Q52" i="78"/>
  <c r="Q39" i="78"/>
  <c r="Q18" i="78"/>
  <c r="Q14" i="78"/>
  <c r="J269" i="76"/>
  <c r="J257" i="76"/>
  <c r="J236" i="76"/>
  <c r="J217" i="76"/>
  <c r="J210" i="76"/>
  <c r="J199" i="76"/>
  <c r="J191" i="76"/>
  <c r="J180" i="76"/>
  <c r="J173" i="76"/>
  <c r="J162" i="76"/>
  <c r="J155" i="76"/>
  <c r="J144" i="76"/>
  <c r="J137" i="76"/>
  <c r="J126" i="76"/>
  <c r="J119" i="76"/>
  <c r="J108" i="76"/>
  <c r="J101" i="76"/>
  <c r="J90" i="76"/>
  <c r="J83" i="76"/>
  <c r="J72" i="76"/>
  <c r="J65" i="76"/>
  <c r="J54" i="76"/>
  <c r="J29" i="76"/>
  <c r="J96" i="73"/>
  <c r="J60" i="73"/>
  <c r="M65" i="63"/>
  <c r="M53" i="63"/>
  <c r="M38" i="63"/>
  <c r="M28" i="63"/>
  <c r="M15" i="63"/>
  <c r="N255" i="62"/>
  <c r="N249" i="62"/>
  <c r="N240" i="62"/>
  <c r="N234" i="62"/>
  <c r="N225" i="62"/>
  <c r="N211" i="62"/>
  <c r="N196" i="62"/>
  <c r="N190" i="62"/>
  <c r="N179" i="62"/>
  <c r="N173" i="62"/>
  <c r="N167" i="62"/>
  <c r="N161" i="62"/>
  <c r="N155" i="62"/>
  <c r="N143" i="62"/>
  <c r="N137" i="62"/>
  <c r="N128" i="62"/>
  <c r="N119" i="62"/>
  <c r="N112" i="62"/>
  <c r="N103" i="62"/>
  <c r="N97" i="62"/>
  <c r="N91" i="62"/>
  <c r="N82" i="62"/>
  <c r="N76" i="62"/>
  <c r="N67" i="62"/>
  <c r="N58" i="62"/>
  <c r="N49" i="62"/>
  <c r="N42" i="62"/>
  <c r="N39" i="62"/>
  <c r="N33" i="62"/>
  <c r="N27" i="62"/>
  <c r="N12" i="62"/>
  <c r="T213" i="61"/>
  <c r="T204" i="61"/>
  <c r="T195" i="61"/>
  <c r="T186" i="61"/>
  <c r="T180" i="61"/>
  <c r="T171" i="61"/>
  <c r="T159" i="61"/>
  <c r="T146" i="61"/>
  <c r="T137" i="61"/>
  <c r="T125" i="61"/>
  <c r="T119" i="61"/>
  <c r="T116" i="61"/>
  <c r="T110" i="61"/>
  <c r="T101" i="61"/>
  <c r="T92" i="61"/>
  <c r="T86" i="61"/>
  <c r="T80" i="61"/>
  <c r="T74" i="61"/>
  <c r="T68" i="61"/>
  <c r="T59" i="61"/>
  <c r="T53" i="61"/>
  <c r="T47" i="61"/>
  <c r="T41" i="61"/>
  <c r="T32" i="61"/>
  <c r="T26" i="61"/>
  <c r="T17" i="61"/>
  <c r="T11" i="61"/>
  <c r="Q20" i="59"/>
  <c r="Q11" i="59"/>
  <c r="L16" i="72"/>
  <c r="Q220" i="78"/>
  <c r="Q81" i="78"/>
  <c r="Q48" i="78"/>
  <c r="Q26" i="78"/>
  <c r="J265" i="76"/>
  <c r="J213" i="76"/>
  <c r="J195" i="76"/>
  <c r="J147" i="76"/>
  <c r="J122" i="76"/>
  <c r="J86" i="76"/>
  <c r="J13" i="76"/>
  <c r="J142" i="73"/>
  <c r="J99" i="73"/>
  <c r="J81" i="73"/>
  <c r="J42" i="73"/>
  <c r="R26" i="71"/>
  <c r="K10" i="65"/>
  <c r="Q346" i="78"/>
  <c r="Q337" i="78"/>
  <c r="Q251" i="78"/>
  <c r="Q209" i="78"/>
  <c r="Q176" i="78"/>
  <c r="Q140" i="78"/>
  <c r="Q51" i="78"/>
  <c r="Q21" i="78"/>
  <c r="J268" i="76"/>
  <c r="J161" i="76"/>
  <c r="J107" i="76"/>
  <c r="J89" i="76"/>
  <c r="J60" i="76"/>
  <c r="J16" i="76"/>
  <c r="J145" i="73"/>
  <c r="J127" i="73"/>
  <c r="J102" i="73"/>
  <c r="J73" i="73"/>
  <c r="K9" i="66"/>
  <c r="M64" i="63"/>
  <c r="M49" i="63"/>
  <c r="M40" i="63"/>
  <c r="M34" i="63"/>
  <c r="M27" i="63"/>
  <c r="M17" i="63"/>
  <c r="N257" i="62"/>
  <c r="N248" i="62"/>
  <c r="N242" i="62"/>
  <c r="Q313" i="78"/>
  <c r="Q308" i="78"/>
  <c r="Q67" i="78"/>
  <c r="J259" i="76"/>
  <c r="J254" i="76"/>
  <c r="J233" i="76"/>
  <c r="J219" i="76"/>
  <c r="J204" i="76"/>
  <c r="J164" i="76"/>
  <c r="J149" i="76"/>
  <c r="J110" i="76"/>
  <c r="J95" i="76"/>
  <c r="J56" i="76"/>
  <c r="J41" i="76"/>
  <c r="J159" i="73"/>
  <c r="J144" i="73"/>
  <c r="J105" i="73"/>
  <c r="J90" i="73"/>
  <c r="J49" i="73"/>
  <c r="J32" i="73"/>
  <c r="R25" i="71"/>
  <c r="R10" i="71"/>
  <c r="M70" i="63"/>
  <c r="N233" i="62"/>
  <c r="N226" i="62"/>
  <c r="N213" i="62"/>
  <c r="N206" i="62"/>
  <c r="N195" i="62"/>
  <c r="N188" i="62"/>
  <c r="N175" i="62"/>
  <c r="N168" i="62"/>
  <c r="N157" i="62"/>
  <c r="N150" i="62"/>
  <c r="N139" i="62"/>
  <c r="N132" i="62"/>
  <c r="N121" i="62"/>
  <c r="N113" i="62"/>
  <c r="N102" i="62"/>
  <c r="N95" i="62"/>
  <c r="N84" i="62"/>
  <c r="N77" i="62"/>
  <c r="N66" i="62"/>
  <c r="N59" i="62"/>
  <c r="N48" i="62"/>
  <c r="N40" i="62"/>
  <c r="N29" i="62"/>
  <c r="N22" i="62"/>
  <c r="N11" i="62"/>
  <c r="T211" i="61"/>
  <c r="T200" i="61"/>
  <c r="T193" i="61"/>
  <c r="T182" i="61"/>
  <c r="T175" i="61"/>
  <c r="T164" i="61"/>
  <c r="T157" i="61"/>
  <c r="T145" i="61"/>
  <c r="T138" i="61"/>
  <c r="T127" i="61"/>
  <c r="T120" i="61"/>
  <c r="T109" i="61"/>
  <c r="T102" i="61"/>
  <c r="T91" i="61"/>
  <c r="T84" i="61"/>
  <c r="T73" i="61"/>
  <c r="T66" i="61"/>
  <c r="T55" i="61"/>
  <c r="T48" i="61"/>
  <c r="T37" i="61"/>
  <c r="T30" i="61"/>
  <c r="T19" i="61"/>
  <c r="T12" i="61"/>
  <c r="Q16" i="59"/>
  <c r="Q9" i="59"/>
  <c r="T141" i="61"/>
  <c r="T130" i="61"/>
  <c r="T123" i="61"/>
  <c r="T112" i="61"/>
  <c r="T94" i="61"/>
  <c r="T76" i="61"/>
  <c r="T69" i="61"/>
  <c r="T58" i="61"/>
  <c r="T40" i="61"/>
  <c r="T33" i="61"/>
  <c r="T22" i="61"/>
  <c r="T15" i="61"/>
  <c r="Q19" i="59"/>
  <c r="J167" i="76"/>
  <c r="J113" i="76"/>
  <c r="J74" i="76"/>
  <c r="K9" i="75"/>
  <c r="J123" i="73"/>
  <c r="J69" i="73"/>
  <c r="J9" i="73"/>
  <c r="R28" i="71"/>
  <c r="K17" i="65"/>
  <c r="N239" i="62"/>
  <c r="N221" i="62"/>
  <c r="N212" i="62"/>
  <c r="N201" i="62"/>
  <c r="N194" i="62"/>
  <c r="N181" i="62"/>
  <c r="N174" i="62"/>
  <c r="N163" i="62"/>
  <c r="N156" i="62"/>
  <c r="N145" i="62"/>
  <c r="N138" i="62"/>
  <c r="N127" i="62"/>
  <c r="N108" i="62"/>
  <c r="N101" i="62"/>
  <c r="N90" i="62"/>
  <c r="N83" i="62"/>
  <c r="N72" i="62"/>
  <c r="N65" i="62"/>
  <c r="N47" i="62"/>
  <c r="N28" i="62"/>
  <c r="N17" i="62"/>
  <c r="T206" i="61"/>
  <c r="T199" i="61"/>
  <c r="T181" i="61"/>
  <c r="T170" i="61"/>
  <c r="T163" i="61"/>
  <c r="T144" i="61"/>
  <c r="T126" i="61"/>
  <c r="T115" i="61"/>
  <c r="T108" i="61"/>
  <c r="T90" i="61"/>
  <c r="T72" i="61"/>
  <c r="T61" i="61"/>
  <c r="T43" i="61"/>
  <c r="T36" i="61"/>
  <c r="T18" i="61"/>
  <c r="Q22" i="59"/>
  <c r="Q199" i="78"/>
  <c r="Q117" i="78"/>
  <c r="Q112" i="78"/>
  <c r="Q32" i="78"/>
  <c r="J226" i="76"/>
  <c r="J211" i="76"/>
  <c r="J171" i="76"/>
  <c r="J117" i="76"/>
  <c r="J102" i="76"/>
  <c r="J63" i="76"/>
  <c r="J48" i="76"/>
  <c r="J151" i="73"/>
  <c r="J112" i="73"/>
  <c r="J97" i="73"/>
  <c r="J58" i="73"/>
  <c r="J40" i="73"/>
  <c r="R34" i="71"/>
  <c r="N12" i="64"/>
  <c r="M63" i="63"/>
  <c r="M45" i="63"/>
  <c r="M36" i="63"/>
  <c r="M25" i="63"/>
  <c r="M16" i="63"/>
  <c r="N247" i="62"/>
  <c r="N235" i="62"/>
  <c r="N224" i="62"/>
  <c r="N217" i="62"/>
  <c r="N197" i="62"/>
  <c r="N177" i="62"/>
  <c r="N166" i="62"/>
  <c r="N159" i="62"/>
  <c r="N141" i="62"/>
  <c r="N130" i="62"/>
  <c r="N123" i="62"/>
  <c r="N104" i="62"/>
  <c r="N93" i="62"/>
  <c r="N75" i="62"/>
  <c r="N68" i="62"/>
  <c r="N50" i="62"/>
  <c r="N20" i="62"/>
  <c r="N13" i="62"/>
  <c r="T209" i="61"/>
  <c r="T202" i="61"/>
  <c r="T191" i="61"/>
  <c r="T184" i="61"/>
  <c r="T173" i="61"/>
  <c r="T166" i="61"/>
  <c r="T155" i="61"/>
  <c r="T147" i="61"/>
  <c r="T136" i="61"/>
  <c r="T129" i="61"/>
  <c r="T111" i="61"/>
  <c r="T100" i="61"/>
  <c r="T93" i="61"/>
  <c r="T82" i="61"/>
  <c r="T64" i="61"/>
  <c r="T57" i="61"/>
  <c r="T46" i="61"/>
  <c r="T39" i="61"/>
  <c r="T10" i="61"/>
  <c r="Q18" i="59"/>
  <c r="Q355" i="78"/>
  <c r="Q274" i="78"/>
  <c r="Q269" i="78"/>
  <c r="Q241" i="78"/>
  <c r="Q226" i="78"/>
  <c r="Q148" i="78"/>
  <c r="Q143" i="78"/>
  <c r="Q121" i="78"/>
  <c r="Q41" i="78"/>
  <c r="Q36" i="78"/>
  <c r="J230" i="76"/>
  <c r="J201" i="76"/>
  <c r="J185" i="76"/>
  <c r="J146" i="76"/>
  <c r="J131" i="76"/>
  <c r="J92" i="76"/>
  <c r="J38" i="76"/>
  <c r="J23" i="76"/>
  <c r="J141" i="73"/>
  <c r="J126" i="73"/>
  <c r="J87" i="73"/>
  <c r="J12" i="73"/>
  <c r="J14" i="67"/>
  <c r="K20" i="65"/>
  <c r="N238" i="62"/>
  <c r="N220" i="62"/>
  <c r="N207" i="62"/>
  <c r="N189" i="62"/>
  <c r="N180" i="62"/>
  <c r="N162" i="62"/>
  <c r="N151" i="62"/>
  <c r="N144" i="62"/>
  <c r="N133" i="62"/>
  <c r="N115" i="62"/>
  <c r="N107" i="62"/>
  <c r="N89" i="62"/>
  <c r="N71" i="62"/>
  <c r="N60" i="62"/>
  <c r="N53" i="62"/>
  <c r="N41" i="62"/>
  <c r="N23" i="62"/>
  <c r="T212" i="61"/>
  <c r="T205" i="61"/>
  <c r="T194" i="61"/>
  <c r="T176" i="61"/>
  <c r="T169" i="61"/>
  <c r="T150" i="61"/>
  <c r="T139" i="61"/>
  <c r="T132" i="61"/>
  <c r="T121" i="61"/>
  <c r="T114" i="61"/>
  <c r="T96" i="61"/>
  <c r="T85" i="61"/>
  <c r="T78" i="61"/>
  <c r="T49" i="61"/>
  <c r="T42" i="61"/>
  <c r="T24" i="61"/>
  <c r="Q21" i="59"/>
  <c r="Q10" i="59"/>
  <c r="Q364" i="78"/>
  <c r="Q278" i="78"/>
  <c r="Q263" i="78"/>
  <c r="Q235" i="78"/>
  <c r="Q84" i="78"/>
  <c r="Q63" i="78"/>
  <c r="J250" i="76"/>
  <c r="J189" i="76"/>
  <c r="J174" i="76"/>
  <c r="J135" i="76"/>
  <c r="J120" i="76"/>
  <c r="J81" i="76"/>
  <c r="J66" i="76"/>
  <c r="J11" i="76"/>
  <c r="J130" i="73"/>
  <c r="J115" i="73"/>
  <c r="J76" i="73"/>
  <c r="J16" i="73"/>
  <c r="K12" i="66"/>
  <c r="N15" i="64"/>
  <c r="M66" i="63"/>
  <c r="M57" i="63"/>
  <c r="M48" i="63"/>
  <c r="M29" i="63"/>
  <c r="M19" i="63"/>
  <c r="M10" i="63"/>
  <c r="N250" i="62"/>
  <c r="N230" i="62"/>
  <c r="N223" i="62"/>
  <c r="N192" i="62"/>
  <c r="N183" i="62"/>
  <c r="N165" i="62"/>
  <c r="N147" i="62"/>
  <c r="N136" i="62"/>
  <c r="N129" i="62"/>
  <c r="N110" i="62"/>
  <c r="N99" i="62"/>
  <c r="N92" i="62"/>
  <c r="N74" i="62"/>
  <c r="N56" i="62"/>
  <c r="N44" i="62"/>
  <c r="N37" i="62"/>
  <c r="N19" i="62"/>
  <c r="T208" i="61"/>
  <c r="T190" i="61"/>
  <c r="T179" i="61"/>
  <c r="T172" i="61"/>
  <c r="T161" i="61"/>
  <c r="T154" i="61"/>
  <c r="T135" i="61"/>
  <c r="T124" i="61"/>
  <c r="T117" i="61"/>
  <c r="T99" i="61"/>
  <c r="T88" i="61"/>
  <c r="T81" i="61"/>
  <c r="T63" i="61"/>
  <c r="T52" i="61"/>
  <c r="T34" i="61"/>
  <c r="T9" i="61"/>
  <c r="Q13" i="59"/>
  <c r="Q317" i="78"/>
  <c r="Q284" i="78"/>
  <c r="Q87" i="78"/>
  <c r="Q29" i="78"/>
  <c r="Q8" i="78"/>
  <c r="J276" i="76"/>
  <c r="J208" i="76"/>
  <c r="J193" i="76"/>
  <c r="J153" i="76"/>
  <c r="J138" i="76"/>
  <c r="J99" i="76"/>
  <c r="J84" i="76"/>
  <c r="J45" i="76"/>
  <c r="J30" i="76"/>
  <c r="J148" i="73"/>
  <c r="J133" i="73"/>
  <c r="J94" i="73"/>
  <c r="J79" i="73"/>
  <c r="J37" i="73"/>
  <c r="J20" i="73"/>
  <c r="R14" i="71"/>
  <c r="K16" i="66"/>
  <c r="M60" i="63"/>
  <c r="M51" i="63"/>
  <c r="M42" i="63"/>
  <c r="M33" i="63"/>
  <c r="M22" i="63"/>
  <c r="M13" i="63"/>
  <c r="N253" i="62"/>
  <c r="N244" i="62"/>
  <c r="N236" i="62"/>
  <c r="N229" i="62"/>
  <c r="N218" i="62"/>
  <c r="N209" i="62"/>
  <c r="N198" i="62"/>
  <c r="N191" i="62"/>
  <c r="N178" i="62"/>
  <c r="N171" i="62"/>
  <c r="N160" i="62"/>
  <c r="N153" i="62"/>
  <c r="N142" i="62"/>
  <c r="N135" i="62"/>
  <c r="N124" i="62"/>
  <c r="N117" i="62"/>
  <c r="N105" i="62"/>
  <c r="N98" i="62"/>
  <c r="N87" i="62"/>
  <c r="N80" i="62"/>
  <c r="N69" i="62"/>
  <c r="N62" i="62"/>
  <c r="N51" i="62"/>
  <c r="N43" i="62"/>
  <c r="N32" i="62"/>
  <c r="N25" i="62"/>
  <c r="N14" i="62"/>
  <c r="T215" i="61"/>
  <c r="T203" i="61"/>
  <c r="T196" i="61"/>
  <c r="T185" i="61"/>
  <c r="T178" i="61"/>
  <c r="T167" i="61"/>
  <c r="T160" i="61"/>
  <c r="T148" i="61"/>
  <c r="T105" i="61"/>
  <c r="T87" i="61"/>
  <c r="T51" i="61"/>
  <c r="Q12" i="59"/>
  <c r="Q223" i="78"/>
  <c r="Q190" i="78"/>
  <c r="Q96" i="78"/>
  <c r="Q91" i="78"/>
  <c r="Q70" i="78"/>
  <c r="Q12" i="78"/>
  <c r="J222" i="76"/>
  <c r="J182" i="76"/>
  <c r="J128" i="76"/>
  <c r="J59" i="76"/>
  <c r="J19" i="76"/>
  <c r="J108" i="73"/>
  <c r="J53" i="73"/>
  <c r="M73" i="63"/>
  <c r="N232" i="62"/>
  <c r="N120" i="62"/>
  <c r="N54" i="62"/>
  <c r="N35" i="62"/>
  <c r="N10" i="62"/>
  <c r="T188" i="61"/>
  <c r="T151" i="61"/>
  <c r="T133" i="61"/>
  <c r="T97" i="61"/>
  <c r="T79" i="61"/>
  <c r="T54" i="61"/>
  <c r="T25" i="61"/>
  <c r="Q15" i="59"/>
  <c r="Q194" i="78"/>
  <c r="J247" i="76"/>
  <c r="J156" i="76"/>
  <c r="K13" i="75"/>
  <c r="R17" i="71"/>
  <c r="M54" i="63"/>
  <c r="N256" i="62"/>
  <c r="N204" i="62"/>
  <c r="N185" i="62"/>
  <c r="N148" i="62"/>
  <c r="N111" i="62"/>
  <c r="N86" i="62"/>
  <c r="N57" i="62"/>
  <c r="N38" i="62"/>
  <c r="N31" i="62"/>
  <c r="T118" i="61"/>
  <c r="T75" i="61"/>
  <c r="T28" i="61"/>
  <c r="T21" i="61"/>
  <c r="Q15" i="78"/>
  <c r="J77" i="76"/>
  <c r="J72" i="73"/>
  <c r="J29" i="73"/>
  <c r="N227" i="62"/>
  <c r="N200" i="62"/>
  <c r="N169" i="62"/>
  <c r="N126" i="62"/>
  <c r="N96" i="62"/>
  <c r="N78" i="62"/>
  <c r="N34" i="62"/>
  <c r="N16" i="62"/>
  <c r="T187" i="61"/>
  <c r="T158" i="61"/>
  <c r="T103" i="61"/>
  <c r="T67" i="61"/>
  <c r="T60" i="61"/>
  <c r="T31" i="61"/>
  <c r="T13" i="61"/>
  <c r="Q359" i="78"/>
  <c r="Q230" i="78"/>
  <c r="Q152" i="78"/>
  <c r="Q58" i="78"/>
  <c r="J27" i="76"/>
  <c r="J61" i="73"/>
  <c r="R39" i="71"/>
  <c r="M39" i="63"/>
  <c r="N241" i="62"/>
  <c r="N210" i="62"/>
  <c r="N203" i="62"/>
  <c r="N172" i="62"/>
  <c r="N154" i="62"/>
  <c r="N118" i="62"/>
  <c r="N81" i="62"/>
  <c r="N63" i="62"/>
  <c r="N26" i="62"/>
  <c r="T216" i="61"/>
  <c r="T197" i="61"/>
  <c r="T142" i="61"/>
  <c r="T106" i="61"/>
  <c r="T70" i="61"/>
  <c r="T45" i="61"/>
  <c r="T27" i="61"/>
  <c r="T16" i="61"/>
  <c r="N186" i="62"/>
  <c r="N216" i="62"/>
  <c r="K48" i="58"/>
  <c r="K44" i="58"/>
  <c r="K37" i="58"/>
  <c r="K30" i="58"/>
  <c r="K26" i="58"/>
  <c r="K19" i="58"/>
  <c r="K12" i="58"/>
  <c r="K52" i="58"/>
  <c r="K47" i="58"/>
  <c r="K40" i="58"/>
  <c r="K33" i="58"/>
  <c r="K29" i="58"/>
  <c r="K22" i="58"/>
  <c r="K15" i="58"/>
  <c r="K11" i="58"/>
  <c r="K50" i="58"/>
  <c r="K43" i="58"/>
  <c r="K36" i="58"/>
  <c r="K32" i="58"/>
  <c r="K25" i="58"/>
  <c r="K18" i="58"/>
  <c r="K14" i="58"/>
  <c r="K53" i="58"/>
  <c r="K45" i="58"/>
  <c r="K23" i="58"/>
  <c r="K16" i="58"/>
  <c r="K35" i="58"/>
  <c r="K28" i="58"/>
  <c r="K21" i="58"/>
  <c r="K42" i="58"/>
  <c r="K20" i="58"/>
  <c r="K13" i="58"/>
  <c r="K41" i="58"/>
  <c r="K34" i="58"/>
  <c r="K27" i="58"/>
  <c r="K54" i="58"/>
  <c r="K46" i="58"/>
  <c r="K39" i="58"/>
  <c r="K10" i="58"/>
  <c r="K38" i="58"/>
  <c r="K31" i="58"/>
  <c r="K24" i="58"/>
  <c r="K9" i="58"/>
  <c r="D17" i="88"/>
  <c r="D24" i="88"/>
  <c r="D20" i="88"/>
  <c r="D10" i="88"/>
  <c r="D37" i="88"/>
  <c r="K8" i="58"/>
  <c r="D26" i="88"/>
  <c r="D11" i="88"/>
  <c r="D29" i="88"/>
  <c r="D30" i="88"/>
  <c r="D16" i="88"/>
  <c r="D36" i="88"/>
  <c r="D32" i="88"/>
  <c r="D25" i="88"/>
  <c r="D19" i="88"/>
  <c r="D15" i="88"/>
  <c r="D18" i="88"/>
  <c r="D12" i="88"/>
  <c r="D22" i="88"/>
  <c r="D27" i="88"/>
  <c r="D14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1231]}"/>
    <s v="{[Medida].[Medida].&amp;[2]}"/>
    <s v="{[Keren].[Keren].[All]}"/>
    <s v="{[Cheshbon KM].[Hie Peilut].[Peilut 7].&amp;[Kod_Peilut_L7_422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<sst xmlns="http://schemas.openxmlformats.org/spreadsheetml/2006/main" count="14462" uniqueCount="2749">
  <si>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</si>
  <si>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</si>
  <si>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</si>
  <si>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</si>
  <si>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</si>
  <si>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</si>
  <si>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</si>
  <si>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</si>
  <si>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</si>
  <si>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</si>
  <si>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</si>
  <si>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</si>
  <si>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</si>
  <si>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</si>
  <si>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</si>
  <si>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</si>
  <si>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</si>
  <si>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</si>
  <si>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</si>
  <si>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</si>
  <si>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</si>
  <si>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</si>
  <si>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</si>
  <si>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</si>
  <si>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</si>
  <si>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</si>
  <si>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</si>
  <si>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</si>
  <si>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</si>
  <si>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</si>
  <si>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</si>
  <si>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</si>
  <si>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</si>
  <si>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</si>
  <si>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</si>
  <si>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</si>
  <si>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</si>
  <si>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</si>
  <si>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</si>
  <si>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</si>
  <si>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</si>
  <si>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</si>
  <si>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</si>
  <si>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</si>
  <si>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</si>
  <si>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</si>
  <si>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</si>
  <si>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</si>
  <si>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</si>
  <si>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</si>
  <si>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</si>
  <si>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</si>
  <si>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</si>
  <si>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</si>
  <si>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</si>
  <si>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</si>
  <si>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</si>
  <si>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</si>
  <si>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</si>
  <si>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</si>
  <si>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</si>
  <si>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</si>
  <si>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</si>
  <si>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</si>
  <si>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</si>
  <si>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</si>
  <si>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</si>
  <si>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</si>
  <si>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</si>
  <si>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</si>
  <si>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</si>
  <si>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</si>
  <si>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</si>
  <si>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</si>
  <si>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</si>
  <si>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</si>
  <si>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</si>
  <si>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</si>
  <si>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</si>
  <si>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</si>
  <si>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</si>
  <si>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</si>
  <si>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</si>
  <si>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</si>
  <si>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</si>
  <si>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</si>
  <si>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</si>
  <si>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</si>
  <si>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</si>
  <si>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</si>
  <si>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</si>
  <si>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</si>
  <si>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</si>
  <si>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</si>
  <si>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</si>
  <si>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</si>
  <si>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</si>
  <si>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</si>
  <si>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</si>
  <si>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</si>
  <si>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</si>
  <si>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</si>
  <si>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</si>
  <si>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</si>
  <si>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</si>
  <si>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</si>
  <si>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</si>
  <si>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</si>
  <si>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</si>
  <si>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</si>
  <si>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</si>
  <si>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</si>
  <si>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</si>
  <si>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</si>
  <si>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</si>
  <si>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</si>
  <si>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</si>
  <si>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</si>
  <si>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</si>
  <si>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</si>
  <si>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</si>
  <si>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</si>
  <si>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</si>
  <si>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</si>
  <si>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</si>
  <si>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</si>
  <si>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</si>
  <si>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</si>
  <si>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</si>
  <si>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</si>
  <si>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</si>
  <si>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</si>
  <si>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</si>
  <si>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</si>
  <si>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</si>
  <si>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</si>
  <si>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</si>
  <si>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</si>
  <si>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</si>
  <si>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</si>
  <si>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</si>
  <si>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</si>
  <si>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</si>
  <si>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</si>
  <si>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</si>
  <si>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</si>
  <si>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</si>
  <si>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</si>
  <si>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</si>
  <si>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</si>
  <si>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</si>
  <si>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</si>
  <si>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</si>
  <si>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</si>
  <si>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</si>
  <si>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</si>
  <si>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</si>
  <si>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</si>
  <si>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</si>
  <si>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</si>
  <si>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</si>
  <si>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</si>
  <si>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</si>
  <si>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</si>
  <si>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</si>
  <si>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</si>
  <si>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</si>
  <si>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</si>
  <si>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</si>
  <si>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</si>
  <si>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</si>
  <si>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</si>
  <si>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</si>
  <si>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</si>
  <si>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</si>
  <si>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</si>
  <si>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</si>
  <si>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</si>
  <si>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</si>
  <si>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</si>
  <si>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</si>
  <si>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</si>
  <si>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</si>
  <si>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</si>
  <si>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</si>
  <si>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</si>
  <si>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</si>
  <si>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</si>
  <si>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</si>
  <si>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</si>
  <si>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</si>
  <si>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</si>
  <si>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</si>
  <si>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</si>
  <si>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</si>
  <si>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</si>
  <si>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</si>
  <si>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</si>
  <si>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</si>
  <si>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</si>
  <si>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</si>
  <si>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</si>
  <si>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</si>
  <si>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</si>
  <si>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</si>
  <si>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</si>
  <si>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</si>
  <si>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</si>
  <si>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</si>
  <si>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</si>
  <si>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</si>
  <si>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</si>
  <si>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 xml:space="preserve">מגדל מקפת משלימה (מספר אוצר 659)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</si>
  <si>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</si>
  <si>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</si>
  <si>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</si>
  <si>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</si>
  <si>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</si>
  <si>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</si>
  <si>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</si>
  <si>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</si>
  <si>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</si>
  <si>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</si>
  <si>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</si>
  <si>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</si>
  <si>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</si>
  <si>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</si>
  <si>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</si>
  <si>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</si>
  <si>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</si>
  <si>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</si>
  <si>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</si>
  <si>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</si>
  <si>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</si>
  <si>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</si>
  <si>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</si>
  <si>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</si>
  <si>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</si>
  <si>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</si>
  <si>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</si>
  <si>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</si>
  <si>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</si>
  <si>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</si>
  <si>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</si>
  <si>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</si>
  <si>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</si>
  <si>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</si>
  <si>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</si>
  <si>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</si>
  <si>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</si>
  <si>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</si>
  <si>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</si>
  <si>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</si>
  <si>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</si>
  <si>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</si>
  <si>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</si>
  <si>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</si>
  <si>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</si>
  <si>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</si>
  <si>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</si>
  <si>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</si>
  <si>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</si>
  <si>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</si>
  <si>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</si>
  <si>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</si>
  <si>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</si>
  <si>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</si>
  <si>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</si>
  <si>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</si>
  <si>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</si>
  <si>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</si>
  <si>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</si>
  <si>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</si>
  <si>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</si>
  <si>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</si>
  <si>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</si>
  <si>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</si>
  <si>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</si>
  <si>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</si>
  <si>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</si>
  <si>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</si>
  <si>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</si>
  <si>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</si>
  <si>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</si>
  <si>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</si>
  <si>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</si>
  <si>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</si>
  <si>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</si>
  <si>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</si>
  <si>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</si>
  <si>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</si>
  <si>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</si>
  <si>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</si>
  <si>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</si>
  <si>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</si>
  <si>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</si>
  <si>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</si>
  <si>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</si>
  <si>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</si>
  <si>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</si>
  <si>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</si>
  <si>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</si>
  <si>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</si>
  <si>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</si>
  <si>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</si>
  <si>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</si>
  <si>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</si>
  <si>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</si>
  <si>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</si>
  <si>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</si>
  <si>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</si>
  <si>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</si>
  <si>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</si>
  <si>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</si>
  <si>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</si>
  <si>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</si>
  <si>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</si>
  <si>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</si>
  <si>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</si>
  <si>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</si>
  <si>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</si>
  <si>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</si>
  <si>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</si>
  <si>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</si>
  <si>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</si>
  <si>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</si>
  <si>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</si>
  <si>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</si>
  <si>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</si>
  <si>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</si>
  <si>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</si>
  <si>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</si>
  <si>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</si>
  <si>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</si>
  <si>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</si>
  <si>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</si>
  <si>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</si>
  <si>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</si>
  <si>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</si>
  <si>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</si>
  <si>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</si>
  <si>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</si>
  <si>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</si>
  <si>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</si>
  <si>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</si>
  <si>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</si>
  <si>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</si>
  <si>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</si>
  <si>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</si>
  <si>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</si>
  <si>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</si>
  <si>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</si>
  <si>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</si>
  <si>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</si>
  <si>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</si>
  <si>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</si>
  <si>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</si>
  <si>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</si>
  <si>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</si>
  <si>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</si>
  <si>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</si>
  <si>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</si>
  <si>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</si>
  <si>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</si>
  <si>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</si>
  <si>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</si>
  <si>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</si>
  <si>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</si>
  <si>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</si>
  <si>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</si>
  <si>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</si>
  <si>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</si>
  <si>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</si>
  <si>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</si>
  <si>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</si>
  <si>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</si>
  <si>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</si>
  <si>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</si>
  <si>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</si>
  <si>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</si>
  <si>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</si>
  <si>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</si>
  <si>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</si>
  <si>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</si>
  <si>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</si>
  <si>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</si>
  <si>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</si>
  <si>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</si>
  <si>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</si>
  <si>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</si>
  <si>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</si>
  <si>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</si>
  <si>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</si>
  <si>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</si>
  <si>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</si>
  <si>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</si>
  <si>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</si>
  <si>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</si>
  <si>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</si>
  <si>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</si>
  <si>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</si>
  <si>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</si>
  <si>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</si>
  <si>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</si>
  <si>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</si>
  <si>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</si>
  <si>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</si>
  <si>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</si>
  <si>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</si>
  <si>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</si>
  <si>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</si>
  <si>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</si>
  <si>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</si>
  <si>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</si>
  <si>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</si>
  <si>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</si>
  <si>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</si>
  <si>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</si>
  <si>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</si>
  <si>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</si>
  <si>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</si>
  <si>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</si>
  <si>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</si>
  <si>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</si>
  <si>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</si>
  <si>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</si>
  <si>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</si>
  <si>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</si>
  <si>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</si>
  <si>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</si>
  <si>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</si>
  <si>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</si>
  <si>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</si>
  <si>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</si>
  <si>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</si>
  <si>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</si>
  <si>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</si>
  <si>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</si>
  <si>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</si>
  <si>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</si>
  <si>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</si>
  <si>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</si>
  <si>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</si>
  <si>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</si>
  <si>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</si>
  <si>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</si>
  <si>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</si>
  <si>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</si>
  <si>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</si>
  <si>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</si>
  <si>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</si>
  <si>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</si>
  <si>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</si>
  <si>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</si>
  <si>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</si>
  <si>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</si>
  <si>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</si>
  <si>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</si>
  <si>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</si>
  <si>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</si>
  <si>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</si>
  <si>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</si>
  <si>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</si>
  <si>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</si>
  <si>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</si>
  <si>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</si>
  <si>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</si>
  <si>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</si>
  <si>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</si>
  <si>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</si>
  <si>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</si>
  <si>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</si>
  <si>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</si>
  <si>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</si>
  <si>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</si>
  <si>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</si>
  <si>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</si>
  <si>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</si>
  <si>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</si>
  <si>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</si>
  <si>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</si>
  <si>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</si>
  <si>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</si>
  <si>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</si>
  <si>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</si>
  <si>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</si>
  <si>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</si>
  <si>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</si>
  <si>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</si>
  <si>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</si>
  <si>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</si>
  <si>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</si>
  <si>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</si>
  <si>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</si>
  <si>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</si>
  <si>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</si>
  <si>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</si>
  <si>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</si>
  <si>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</si>
  <si>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</si>
  <si>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</si>
  <si>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</si>
  <si>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</si>
  <si>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</si>
  <si>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</si>
  <si>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</si>
  <si>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</si>
  <si>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</si>
  <si>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</si>
  <si>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</si>
  <si>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</si>
  <si>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</si>
  <si>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</si>
  <si>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</si>
  <si>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</si>
  <si>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</si>
  <si>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</si>
  <si>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</si>
  <si>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</si>
  <si>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</si>
  <si>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</si>
  <si>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</si>
  <si>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</si>
  <si>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</si>
  <si>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</si>
  <si>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</si>
  <si>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</si>
  <si>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</si>
  <si>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</si>
  <si>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</si>
  <si>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</si>
  <si>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</si>
  <si>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</si>
  <si>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</si>
  <si>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</si>
  <si>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</si>
  <si>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</si>
  <si>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</si>
  <si>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</si>
  <si>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</si>
  <si>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</si>
  <si>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</si>
  <si>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</si>
  <si>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</si>
  <si>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</si>
  <si>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</si>
  <si>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</si>
  <si>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</si>
  <si>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</si>
  <si>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</si>
  <si>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</si>
  <si>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</si>
  <si>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</si>
  <si>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</si>
  <si>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</si>
  <si>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</si>
  <si>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</si>
  <si>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</si>
  <si>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</si>
  <si>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</si>
  <si>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</si>
  <si>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</si>
  <si>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</si>
  <si>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</si>
  <si>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</si>
  <si>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</si>
  <si>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</si>
  <si>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</si>
  <si>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</si>
  <si>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</si>
  <si>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</si>
  <si>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</si>
  <si>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</si>
  <si>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</si>
  <si>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</si>
  <si>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</si>
  <si>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</si>
  <si>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</si>
  <si>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</si>
  <si>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</si>
  <si>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</si>
  <si>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</si>
  <si>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</si>
  <si>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</si>
  <si>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</si>
  <si>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</si>
  <si>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</si>
  <si>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</si>
  <si>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</si>
  <si>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</si>
  <si>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</si>
  <si>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</si>
  <si>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</si>
  <si>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</si>
  <si>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</si>
  <si>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</si>
  <si>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</si>
  <si>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</si>
  <si>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</si>
  <si>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</si>
  <si>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</si>
  <si>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</si>
  <si>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</si>
  <si>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</si>
  <si>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</si>
  <si>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</si>
  <si>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</si>
  <si>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</si>
  <si>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</si>
  <si>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</si>
  <si>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</si>
  <si>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</si>
  <si>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</si>
  <si>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</si>
  <si>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</si>
  <si>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</si>
  <si>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</si>
  <si>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</si>
  <si>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</si>
  <si>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</si>
  <si>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</si>
  <si>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</si>
  <si>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</si>
  <si>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</si>
  <si>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</si>
  <si>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</si>
  <si>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</si>
  <si>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</si>
  <si>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</si>
  <si>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</si>
  <si>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</si>
  <si>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</si>
  <si>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</si>
  <si>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</si>
  <si>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</si>
  <si>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</si>
  <si>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</si>
  <si>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</si>
  <si>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</si>
  <si>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</si>
  <si>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</si>
  <si>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</si>
  <si>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</si>
  <si>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</si>
  <si>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</si>
  <si>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</si>
  <si>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</si>
  <si>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</si>
  <si>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</si>
  <si>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</si>
  <si>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</si>
  <si>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</si>
  <si>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</si>
  <si>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</si>
  <si>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</si>
  <si>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</si>
  <si>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</si>
  <si>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</si>
  <si>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</si>
  <si>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</si>
  <si>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</si>
  <si>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</si>
  <si>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</si>
  <si>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</si>
  <si>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</si>
  <si>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</si>
  <si>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</si>
  <si>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</si>
  <si>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</si>
  <si>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</si>
  <si>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</si>
  <si>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</si>
  <si>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</si>
  <si>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</si>
  <si>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</si>
  <si>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</si>
  <si>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</si>
  <si>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</si>
  <si>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</si>
  <si>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</si>
  <si>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</si>
  <si>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</si>
  <si>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</si>
  <si>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</si>
  <si>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</si>
  <si>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</si>
  <si>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</si>
  <si>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</si>
  <si>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</si>
  <si>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</si>
  <si>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</si>
  <si>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</si>
  <si>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</si>
  <si>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</si>
  <si>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</si>
  <si>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</si>
  <si>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</si>
  <si>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</si>
  <si>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</si>
  <si>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</si>
  <si>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</si>
  <si>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</si>
  <si>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</si>
  <si>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</si>
  <si>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</si>
  <si>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</si>
  <si>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</si>
  <si>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</si>
  <si>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</si>
  <si>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</si>
  <si>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</si>
  <si>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</si>
  <si>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</si>
  <si>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</si>
  <si>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</si>
  <si>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</si>
  <si>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</si>
  <si>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</si>
  <si>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</si>
  <si>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</si>
  <si>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</si>
  <si>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</si>
  <si>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</si>
  <si>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</si>
  <si>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</si>
  <si>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</si>
  <si>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</si>
  <si>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</si>
  <si>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</si>
  <si>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</si>
  <si>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</si>
  <si>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</si>
  <si>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</si>
  <si>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</si>
  <si>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</si>
  <si>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</si>
  <si>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</si>
  <si>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</si>
  <si>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</si>
  <si>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</si>
  <si>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</si>
  <si>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</si>
  <si>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</si>
  <si>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</si>
  <si>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520027830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</si>
  <si>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</si>
  <si>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</si>
  <si>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</si>
  <si>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</si>
  <si>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</si>
  <si>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</si>
  <si>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</si>
  <si>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</si>
  <si>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</si>
  <si>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</si>
  <si>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</si>
  <si>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</si>
  <si>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</si>
  <si>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</si>
  <si>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</si>
  <si>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</si>
  <si>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</si>
  <si>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</si>
  <si>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</si>
  <si>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</si>
  <si>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</si>
  <si>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</si>
  <si>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</si>
  <si>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</si>
  <si>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</si>
  <si>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</si>
  <si>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</si>
  <si>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</si>
  <si>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</si>
  <si>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</si>
  <si>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</si>
  <si>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</si>
  <si>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</si>
  <si>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</si>
  <si>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</si>
  <si>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</si>
  <si>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</si>
  <si>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</si>
  <si>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</si>
  <si>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</si>
  <si>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</si>
  <si>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</si>
  <si>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</si>
  <si>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</si>
  <si>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</si>
  <si>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</si>
  <si>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</si>
  <si>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</si>
  <si>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</si>
  <si>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</si>
  <si>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</si>
  <si>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</si>
  <si>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</si>
  <si>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</si>
  <si>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</si>
  <si>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</si>
  <si>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</si>
  <si>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</si>
  <si>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</si>
  <si>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</si>
  <si>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</si>
  <si>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</si>
  <si>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</si>
  <si>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</si>
  <si>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</si>
  <si>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</si>
  <si>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</si>
  <si>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</si>
  <si>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</si>
  <si>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</si>
  <si>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</si>
  <si>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</si>
  <si>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</si>
  <si>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</si>
  <si>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</si>
  <si>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</si>
  <si>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</si>
  <si>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</si>
  <si>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</si>
  <si>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</si>
  <si>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</si>
  <si>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</si>
  <si>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</si>
  <si>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</si>
  <si>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</si>
  <si>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</si>
  <si>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</si>
  <si>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</si>
  <si>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</si>
  <si>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</si>
  <si>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</si>
  <si>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</si>
  <si>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</si>
  <si>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</si>
  <si>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</si>
  <si>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</si>
  <si>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</si>
  <si>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</si>
  <si>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</si>
  <si>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</si>
  <si>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</si>
  <si>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</si>
  <si>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</si>
  <si>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</si>
  <si>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</si>
  <si>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</si>
  <si>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</si>
  <si>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</si>
  <si>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</si>
  <si>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</si>
  <si>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</si>
  <si>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</si>
  <si>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</si>
  <si>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</si>
  <si>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</si>
  <si>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</si>
  <si>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</si>
  <si>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</si>
  <si>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</si>
  <si>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</si>
  <si>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</si>
  <si>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</si>
  <si>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</si>
  <si>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</si>
  <si>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</si>
  <si>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</si>
  <si>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</si>
  <si>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</si>
  <si>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</si>
  <si>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</si>
  <si>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</si>
  <si>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</si>
  <si>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</si>
  <si>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</si>
  <si>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</si>
  <si>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</si>
  <si>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</si>
  <si>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</si>
  <si>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</si>
  <si>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</si>
  <si>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</si>
  <si>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</si>
  <si>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</si>
  <si>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</si>
  <si>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</si>
  <si>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</si>
  <si>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</si>
  <si>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</si>
  <si>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</si>
  <si>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</si>
  <si>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</si>
  <si>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</si>
  <si>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</si>
  <si>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</si>
  <si>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</si>
  <si>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</si>
  <si>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</si>
  <si>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</si>
  <si>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</si>
  <si>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</si>
  <si>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</si>
  <si>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</si>
  <si>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</si>
  <si>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</si>
  <si>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</si>
  <si>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</si>
  <si>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</si>
  <si>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</si>
  <si>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</si>
  <si>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</si>
  <si>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</si>
  <si>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</si>
  <si>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</si>
  <si>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</si>
  <si>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</si>
  <si>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</si>
  <si>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</si>
  <si>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</si>
  <si>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</si>
  <si>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</si>
  <si>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</si>
  <si>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</si>
  <si>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</si>
  <si>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</si>
  <si>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</si>
  <si>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</si>
  <si>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</si>
  <si>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</si>
  <si>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</si>
  <si>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</si>
  <si>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</si>
  <si>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</si>
  <si>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</si>
  <si>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</si>
  <si>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</si>
  <si>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</si>
  <si>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</si>
  <si>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</si>
  <si>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</si>
  <si>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</si>
  <si>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</si>
  <si>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</si>
  <si>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</si>
  <si>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</si>
  <si>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</si>
  <si>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</si>
  <si>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</si>
  <si>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</si>
  <si>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</si>
  <si>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</si>
  <si>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</si>
  <si>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</si>
  <si>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</si>
  <si>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</si>
  <si>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</si>
  <si>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</si>
  <si>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</si>
  <si>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</si>
  <si>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</si>
  <si>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</si>
  <si>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</si>
  <si>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</si>
  <si>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</si>
  <si>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</si>
  <si>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</si>
  <si>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</si>
  <si>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</si>
  <si>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</si>
  <si>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</si>
  <si>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</si>
  <si>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</si>
  <si>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</si>
  <si>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</si>
  <si>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</si>
  <si>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</si>
  <si>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</si>
  <si>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</si>
  <si>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</si>
  <si>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</si>
  <si>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</si>
  <si>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</si>
  <si>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</si>
  <si>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</si>
  <si>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</si>
  <si>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</si>
  <si>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</si>
  <si>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</si>
  <si>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</si>
  <si>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</si>
  <si>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</si>
  <si>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</si>
  <si>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</si>
  <si>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</si>
  <si>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</si>
  <si>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</si>
  <si>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</si>
  <si>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</si>
  <si>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</si>
  <si>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</si>
  <si>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</si>
  <si>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</si>
  <si>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</si>
  <si>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</si>
  <si>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</si>
  <si>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</si>
  <si>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</si>
  <si>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</si>
  <si>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</si>
  <si>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</si>
  <si>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</si>
  <si>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</si>
  <si>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</si>
  <si>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</si>
  <si>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</si>
  <si>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</si>
  <si>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</si>
  <si>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</si>
  <si>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</si>
  <si>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</si>
  <si>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</si>
  <si>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</si>
  <si>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</si>
  <si>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</si>
  <si>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</si>
  <si>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</si>
  <si>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</si>
  <si>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</si>
  <si>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</si>
  <si>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</si>
  <si>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</si>
  <si>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</si>
  <si>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</si>
  <si>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</si>
  <si>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</si>
  <si>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</si>
  <si>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</si>
  <si>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</si>
  <si>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</si>
  <si>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</si>
  <si>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</si>
  <si>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</si>
  <si>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</si>
  <si>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</si>
  <si>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</si>
  <si>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</si>
  <si>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</si>
  <si>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</si>
  <si>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</si>
  <si>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</si>
  <si>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</si>
  <si>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</si>
  <si>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</si>
  <si>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</si>
  <si>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</si>
  <si>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</si>
  <si>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</si>
  <si>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</si>
  <si>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</si>
  <si>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</si>
  <si>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</si>
  <si>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</si>
  <si>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</si>
  <si>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</si>
  <si>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</si>
  <si>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</si>
  <si>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</si>
  <si>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</si>
  <si>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</si>
  <si>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</si>
  <si>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</si>
  <si>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</si>
  <si>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</si>
  <si>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</si>
  <si>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</si>
  <si>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</si>
  <si>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</si>
  <si>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</si>
  <si>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</si>
  <si>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</si>
  <si>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</si>
  <si>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</si>
  <si>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</si>
  <si>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</si>
  <si>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</si>
  <si>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</si>
  <si>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</si>
  <si>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</si>
  <si>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</si>
  <si>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</si>
  <si>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</si>
  <si>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</si>
  <si>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</si>
  <si>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</si>
  <si>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</si>
  <si>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</si>
  <si>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</si>
  <si>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</si>
  <si>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</si>
  <si>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</si>
  <si>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</si>
  <si>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</si>
  <si>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</si>
  <si>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</si>
  <si>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</si>
  <si>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</si>
  <si>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</si>
  <si>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</si>
  <si>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</si>
  <si>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</si>
  <si>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</si>
  <si>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</si>
  <si>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</si>
  <si>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</si>
  <si>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</si>
  <si>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</si>
  <si>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</si>
  <si>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</si>
  <si>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</si>
  <si>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</si>
  <si>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</si>
  <si>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</si>
  <si>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</si>
  <si>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</si>
  <si>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</si>
  <si>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</si>
  <si>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</si>
  <si>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</si>
  <si>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</si>
  <si>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</si>
  <si>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</si>
  <si>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</si>
  <si>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</si>
  <si>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</si>
  <si>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</si>
  <si>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</si>
  <si>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</si>
  <si>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</si>
  <si>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</si>
  <si>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</si>
  <si>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</si>
  <si>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</si>
  <si>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</si>
  <si>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</si>
  <si>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</si>
  <si>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</si>
  <si>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</si>
  <si>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</si>
  <si>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</si>
  <si>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</si>
  <si>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</si>
  <si>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</si>
  <si>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</si>
  <si>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</si>
  <si>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</si>
  <si>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</si>
  <si>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</si>
  <si>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</si>
  <si>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</si>
  <si>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</si>
  <si>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</si>
  <si>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</si>
  <si>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</si>
  <si>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</si>
  <si>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</si>
  <si>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</si>
  <si>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</si>
  <si>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</si>
  <si>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</si>
  <si>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</si>
  <si>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</si>
  <si>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</si>
  <si>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</si>
  <si>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</si>
  <si>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</si>
  <si>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</si>
  <si>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</si>
  <si>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</si>
  <si>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</si>
  <si>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</si>
  <si>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</si>
  <si>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</si>
  <si>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</si>
  <si>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</si>
  <si>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</si>
  <si>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</si>
  <si>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</si>
  <si>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</si>
  <si>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</si>
  <si>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</si>
  <si>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</si>
  <si>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</si>
  <si>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</si>
  <si>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</si>
  <si>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</si>
  <si>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</si>
  <si>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</si>
  <si>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</si>
  <si>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</si>
  <si>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</si>
  <si>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</si>
  <si>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</si>
  <si>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</si>
  <si>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</si>
  <si>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</si>
  <si>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</si>
  <si>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</si>
  <si>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</si>
  <si>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</si>
  <si>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</si>
  <si>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</si>
  <si>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</si>
  <si>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</si>
  <si>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</si>
  <si>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Technology Hardware, Storage &amp; Peripherals</t>
  </si>
  <si>
    <t>BRENMILLER ENERGY LTD</t>
  </si>
  <si>
    <t>IL0012008152</t>
  </si>
  <si>
    <t>514720374</t>
  </si>
  <si>
    <t>Electrical Equipment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</si>
  <si>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</si>
  <si>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</si>
  <si>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</si>
  <si>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</si>
  <si>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</si>
  <si>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</si>
  <si>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</si>
  <si>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</si>
  <si>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</si>
  <si>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Software</t>
  </si>
  <si>
    <t>ELBIT SYSTEMS LTD</t>
  </si>
  <si>
    <t>IL0010811243</t>
  </si>
  <si>
    <t>Aerospace &amp; Defense</t>
  </si>
  <si>
    <t>ENERGEAN OIL &amp; GAS*</t>
  </si>
  <si>
    <t>GB00BG12Y042</t>
  </si>
  <si>
    <t>Oil, Gas &amp; Consumable Fuels</t>
  </si>
  <si>
    <t>ENLIGHT*</t>
  </si>
  <si>
    <t>IL0007200111</t>
  </si>
  <si>
    <t>Independent Power and Renewabl</t>
  </si>
  <si>
    <t>FIVERR INTERNATIONAL LTD</t>
  </si>
  <si>
    <t>IL0011582033</t>
  </si>
  <si>
    <t>NYSE</t>
  </si>
  <si>
    <t>514440874</t>
  </si>
  <si>
    <t>Professional Services</t>
  </si>
  <si>
    <t>GLOBAL E ONLINE LTD</t>
  </si>
  <si>
    <t>IL0011741688</t>
  </si>
  <si>
    <t>514889534</t>
  </si>
  <si>
    <t>Retail REITs</t>
  </si>
  <si>
    <t>INMODE LTD</t>
  </si>
  <si>
    <t>IL0011595993</t>
  </si>
  <si>
    <t>514073618</t>
  </si>
  <si>
    <t>Health Care Equipment &amp; Supplies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</si>
  <si>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</si>
  <si>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</si>
  <si>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</si>
  <si>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</si>
  <si>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</si>
  <si>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</si>
  <si>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</si>
  <si>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</si>
  <si>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</si>
  <si>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Machinery</t>
  </si>
  <si>
    <t>MOBILEYE NV</t>
  </si>
  <si>
    <t>US60741F1049</t>
  </si>
  <si>
    <t>560030876</t>
  </si>
  <si>
    <t>Automobiles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</si>
  <si>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</si>
  <si>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</si>
  <si>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</si>
  <si>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</si>
  <si>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</si>
  <si>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</si>
  <si>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</si>
  <si>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</si>
  <si>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</si>
  <si>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Electric Utilities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</si>
  <si>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</si>
  <si>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</si>
  <si>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</si>
  <si>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</si>
  <si>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</si>
  <si>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</si>
  <si>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</si>
  <si>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</si>
  <si>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</si>
  <si>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</si>
  <si>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</si>
  <si>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</si>
  <si>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</si>
  <si>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</si>
  <si>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</si>
  <si>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</si>
  <si>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</si>
  <si>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</si>
  <si>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</si>
  <si>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</si>
  <si>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</si>
  <si>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</si>
  <si>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</si>
  <si>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</si>
  <si>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</si>
  <si>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</si>
  <si>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</si>
  <si>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</si>
  <si>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</si>
  <si>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</si>
  <si>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</si>
  <si>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Marine Transportation</t>
  </si>
  <si>
    <t>ADOBE INC</t>
  </si>
  <si>
    <t>US00724F1012</t>
  </si>
  <si>
    <t>AGCO CORP</t>
  </si>
  <si>
    <t>US0010841023</t>
  </si>
  <si>
    <t>AISP</t>
  </si>
  <si>
    <t>US0089401089</t>
  </si>
  <si>
    <t>Financial Services</t>
  </si>
  <si>
    <t>ALIBABA GROUP HOLDING_SP ADR</t>
  </si>
  <si>
    <t>US01609W1027</t>
  </si>
  <si>
    <t>Broadline Retail</t>
  </si>
  <si>
    <t>ALPHABET INC CL C</t>
  </si>
  <si>
    <t>US02079K1079</t>
  </si>
  <si>
    <t>Interactive Media &amp; Services</t>
  </si>
  <si>
    <t>AMAZON.COM INC</t>
  </si>
  <si>
    <t>US0231351067</t>
  </si>
  <si>
    <t>AMERICAN TOWER</t>
  </si>
  <si>
    <t>US03027X1000</t>
  </si>
  <si>
    <t>Specialized REITs</t>
  </si>
  <si>
    <t>APPLIED MATERIALS INC</t>
  </si>
  <si>
    <t>US0382221051</t>
  </si>
  <si>
    <t>AROUNDTOWN</t>
  </si>
  <si>
    <t>LU1673108939</t>
  </si>
  <si>
    <t>Real Estate Management &amp; Development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</si>
  <si>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</si>
  <si>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</si>
  <si>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</si>
  <si>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</si>
  <si>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</si>
  <si>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</si>
  <si>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</si>
  <si>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</si>
  <si>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</si>
  <si>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</si>
  <si>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</si>
  <si>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</si>
  <si>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</si>
  <si>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</si>
  <si>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</si>
  <si>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</si>
  <si>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</si>
  <si>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</si>
  <si>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Construction &amp; Engineering</t>
  </si>
  <si>
    <t>EQUINIX</t>
  </si>
  <si>
    <t>US29444U7000</t>
  </si>
  <si>
    <t>GOLDMAN SACHS GROUP INC</t>
  </si>
  <si>
    <t>US38141G1040</t>
  </si>
  <si>
    <t>Capital Markets</t>
  </si>
  <si>
    <t>HOME DEPOT INC</t>
  </si>
  <si>
    <t>US4370761029</t>
  </si>
  <si>
    <t>Specialty Retail</t>
  </si>
  <si>
    <t>JPMORGAN CHASE</t>
  </si>
  <si>
    <t>US46625H1005</t>
  </si>
  <si>
    <t>LVMH MOET HENNESSY LOUIS VUI</t>
  </si>
  <si>
    <t>FR0000121014</t>
  </si>
  <si>
    <t>Textiles Apparel &amp; Luxury Goods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</si>
  <si>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</si>
  <si>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</si>
  <si>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</si>
  <si>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</si>
  <si>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</si>
  <si>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</si>
  <si>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</si>
  <si>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</si>
  <si>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</si>
  <si>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</si>
  <si>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Entertainment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</si>
  <si>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</si>
  <si>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</si>
  <si>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</si>
  <si>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</si>
  <si>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</si>
  <si>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</si>
  <si>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</si>
  <si>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</si>
  <si>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Industrial REITs</t>
  </si>
  <si>
    <t>PUMA</t>
  </si>
  <si>
    <t>DE0006969603</t>
  </si>
  <si>
    <t>Household Durables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</si>
  <si>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</si>
  <si>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</si>
  <si>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</si>
  <si>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</si>
  <si>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</si>
  <si>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</si>
  <si>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</si>
  <si>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</si>
  <si>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</si>
  <si>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</si>
  <si>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</si>
  <si>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</si>
  <si>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</si>
  <si>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</si>
  <si>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</si>
  <si>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</si>
  <si>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</si>
  <si>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</si>
  <si>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</si>
  <si>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</si>
  <si>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</si>
  <si>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</si>
  <si>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</si>
  <si>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</si>
  <si>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</si>
  <si>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</si>
  <si>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</si>
  <si>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</si>
  <si>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</si>
  <si>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</si>
  <si>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</si>
  <si>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</si>
  <si>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</si>
  <si>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</si>
  <si>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</si>
  <si>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</si>
  <si>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</si>
  <si>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</si>
  <si>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</si>
  <si>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</si>
  <si>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</si>
  <si>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</si>
  <si>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</si>
  <si>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</si>
  <si>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</si>
  <si>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</si>
  <si>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</si>
  <si>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</si>
  <si>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</si>
  <si>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</si>
  <si>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</si>
  <si>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</si>
  <si>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</si>
  <si>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</si>
  <si>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</si>
  <si>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</si>
  <si>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</si>
  <si>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</si>
  <si>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</si>
  <si>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</si>
  <si>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</si>
  <si>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</si>
  <si>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</si>
  <si>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</si>
  <si>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</si>
  <si>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</si>
  <si>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</si>
  <si>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</si>
  <si>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</si>
  <si>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</si>
  <si>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</si>
  <si>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</si>
  <si>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</si>
  <si>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</si>
  <si>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</si>
  <si>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</si>
  <si>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</si>
  <si>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</si>
  <si>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</si>
  <si>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</si>
  <si>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</si>
  <si>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</si>
  <si>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</si>
  <si>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</si>
  <si>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</si>
  <si>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</si>
  <si>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</si>
  <si>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</si>
  <si>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</si>
  <si>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</si>
  <si>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</si>
  <si>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</si>
  <si>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</si>
  <si>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</si>
  <si>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</si>
  <si>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</si>
  <si>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</si>
  <si>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</si>
  <si>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</si>
  <si>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</si>
  <si>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</si>
  <si>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</si>
  <si>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</si>
  <si>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</si>
  <si>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</si>
  <si>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</si>
  <si>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</si>
  <si>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</si>
  <si>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</si>
  <si>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</si>
  <si>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</si>
  <si>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</si>
  <si>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</si>
  <si>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</si>
  <si>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</si>
  <si>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</si>
  <si>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</si>
  <si>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</si>
  <si>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</si>
  <si>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</si>
  <si>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</si>
  <si>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</si>
  <si>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</si>
  <si>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</si>
  <si>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</si>
  <si>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</si>
  <si>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</si>
  <si>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</si>
  <si>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</si>
  <si>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</si>
  <si>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</si>
  <si>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</si>
  <si>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</si>
  <si>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</si>
  <si>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</si>
  <si>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</si>
  <si>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</si>
  <si>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</si>
  <si>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</si>
  <si>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</si>
  <si>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</si>
  <si>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</si>
  <si>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</si>
  <si>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</si>
  <si>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</si>
  <si>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</si>
  <si>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</si>
  <si>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</si>
  <si>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</si>
  <si>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</si>
  <si>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</si>
  <si>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</si>
  <si>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</si>
  <si>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</si>
  <si>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</si>
  <si>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</si>
  <si>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</si>
  <si>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</si>
  <si>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</si>
  <si>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</si>
  <si>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</si>
  <si>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</si>
  <si>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</si>
  <si>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</si>
  <si>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</si>
  <si>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</si>
  <si>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</si>
  <si>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</si>
  <si>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</si>
  <si>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</si>
  <si>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</si>
  <si>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</si>
  <si>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</si>
  <si>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</si>
  <si>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</si>
  <si>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</si>
  <si>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</si>
  <si>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</si>
  <si>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</si>
  <si>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</si>
  <si>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</si>
  <si>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</si>
  <si>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</si>
  <si>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</si>
  <si>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</si>
  <si>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</si>
  <si>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</si>
  <si>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</si>
  <si>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</si>
  <si>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</si>
  <si>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</si>
  <si>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</si>
  <si>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</si>
  <si>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</si>
  <si>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</si>
  <si>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</si>
  <si>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</si>
  <si>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</si>
  <si>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</si>
  <si>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</si>
  <si>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</si>
  <si>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</si>
  <si>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</si>
  <si>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</si>
  <si>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</si>
  <si>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</si>
  <si>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</si>
  <si>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</si>
  <si>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</si>
  <si>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</si>
  <si>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</si>
  <si>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</si>
  <si>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</si>
  <si>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</si>
  <si>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</si>
  <si>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</si>
  <si>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</si>
  <si>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</si>
  <si>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</si>
  <si>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</si>
  <si>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</si>
  <si>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</si>
  <si>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</si>
  <si>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Baa3</t>
  </si>
  <si>
    <t>Moodys</t>
  </si>
  <si>
    <t>TRANSED PARTNERS 3.951 09/50 12/37</t>
  </si>
  <si>
    <t>CA89366TAA57</t>
  </si>
  <si>
    <t>DBRS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</si>
  <si>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</si>
  <si>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</si>
  <si>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</si>
  <si>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</si>
  <si>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</si>
  <si>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</si>
  <si>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</si>
  <si>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</si>
  <si>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</si>
  <si>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</si>
  <si>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</si>
  <si>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</si>
  <si>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אלון דלק מניה לא סחירה</t>
  </si>
  <si>
    <t>תביעה יצוגית טבע</t>
  </si>
  <si>
    <t>OHA Private Credit Advisors</t>
  </si>
  <si>
    <t>Sacramento 353*</t>
  </si>
  <si>
    <t>White Oak*</t>
  </si>
  <si>
    <t>white oak 2*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</si>
  <si>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</si>
  <si>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</si>
  <si>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</si>
  <si>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</si>
  <si>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</si>
  <si>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</si>
  <si>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Orbimed Israel Partners II LP</t>
  </si>
  <si>
    <t>Stage One Venture Capital Fund IV</t>
  </si>
  <si>
    <t>Noked Long L.P</t>
  </si>
  <si>
    <t>992880</t>
  </si>
  <si>
    <t>FIMI ISRAEL OPPORTUNITY 6</t>
  </si>
  <si>
    <t>Fortissimo Capital Fund V L.P.</t>
  </si>
  <si>
    <t>Fortissimo Partners VI</t>
  </si>
  <si>
    <t>Kedma Capital III</t>
  </si>
  <si>
    <t>MA Movilim Renewable Energies L.P*</t>
  </si>
  <si>
    <t>S.H. SKY 3 L.P</t>
  </si>
  <si>
    <t>S.H. SKY 4 L.P</t>
  </si>
  <si>
    <t>S.H. SKY II L.P.s</t>
  </si>
  <si>
    <t>TENE GROWTH CAPITAL IV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</si>
  <si>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</si>
  <si>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</si>
  <si>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</si>
  <si>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</si>
  <si>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</si>
  <si>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</si>
  <si>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</si>
  <si>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</si>
  <si>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</si>
  <si>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</si>
  <si>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</si>
  <si>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</si>
  <si>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</si>
  <si>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</si>
  <si>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</si>
  <si>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</si>
  <si>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</si>
  <si>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Portfolio EDGE</t>
  </si>
  <si>
    <t>Waterton Residential P V XIII</t>
  </si>
  <si>
    <t>חשבון ריט WATERTON EDGE</t>
  </si>
  <si>
    <t>Accelmed Partners II</t>
  </si>
  <si>
    <t>Accelmed Partners LP</t>
  </si>
  <si>
    <t>ACE IV*</t>
  </si>
  <si>
    <t>ACE V*</t>
  </si>
  <si>
    <t>ADLS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</si>
  <si>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</si>
  <si>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</si>
  <si>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</si>
  <si>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</si>
  <si>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</si>
  <si>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</si>
  <si>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Arcmont SLF II</t>
  </si>
  <si>
    <t>Ardonagh*</t>
  </si>
  <si>
    <t>Ares Capital Europe VI</t>
  </si>
  <si>
    <t>Ares Private Capital Solutions II*</t>
  </si>
  <si>
    <t>Artemis*</t>
  </si>
  <si>
    <t>Astorg VIII</t>
  </si>
  <si>
    <t>Audax Direct Lending Solutions Fund II</t>
  </si>
  <si>
    <t>BCP V DEXKO CO INVEST LP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</si>
  <si>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</si>
  <si>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</si>
  <si>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</si>
  <si>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</si>
  <si>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</si>
  <si>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</si>
  <si>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</si>
  <si>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</si>
  <si>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</si>
  <si>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</si>
  <si>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Court Square IV</t>
  </si>
  <si>
    <t>CRECH V</t>
  </si>
  <si>
    <t>Crescent Direct Lending III</t>
  </si>
  <si>
    <t>CRUISE.CO</t>
  </si>
  <si>
    <t>CSC TS HOLDINGS L.P</t>
  </si>
  <si>
    <t>DIRECT LENDING FUND IV (EUR) SLP</t>
  </si>
  <si>
    <t>Dover Street IX L.P.</t>
  </si>
  <si>
    <t>Elatec GmbH</t>
  </si>
  <si>
    <t>Euromoney*</t>
  </si>
  <si>
    <t>European Camping Group ECG*</t>
  </si>
  <si>
    <t>Fastmarkets*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</si>
  <si>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</si>
  <si>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</si>
  <si>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</si>
  <si>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</si>
  <si>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</si>
  <si>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</si>
  <si>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</si>
  <si>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</si>
  <si>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</si>
  <si>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</si>
  <si>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</si>
  <si>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</si>
  <si>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</si>
  <si>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</si>
  <si>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</si>
  <si>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</si>
  <si>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</si>
  <si>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</si>
  <si>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</si>
  <si>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</si>
  <si>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</si>
  <si>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</si>
  <si>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Klirmark III</t>
  </si>
  <si>
    <t>Klirmark Opportunity Fund IV</t>
  </si>
  <si>
    <t>KSO</t>
  </si>
  <si>
    <t>Lytx, Inc.</t>
  </si>
  <si>
    <t>Magna Legal Services</t>
  </si>
  <si>
    <t>MCP V</t>
  </si>
  <si>
    <t>Monarch MCP VI</t>
  </si>
  <si>
    <t>MTDL</t>
  </si>
  <si>
    <t>Ned Stevens</t>
  </si>
  <si>
    <t>Oak Hill Advisors   OCREDIT</t>
  </si>
  <si>
    <t>Odevo*</t>
  </si>
  <si>
    <t>ORCC III</t>
  </si>
  <si>
    <t>Pamlico Capital IV, L.P.</t>
  </si>
  <si>
    <t>Pantheon Global Secondary Fund VI</t>
  </si>
  <si>
    <t>Pantheon Global Secondary VII</t>
  </si>
  <si>
    <t>Paragon Fund III Feeder Limited</t>
  </si>
  <si>
    <t>PCSIII LP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</si>
  <si>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</si>
  <si>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</si>
  <si>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</si>
  <si>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</si>
  <si>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</si>
  <si>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</si>
  <si>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</si>
  <si>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</si>
  <si>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</si>
  <si>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</si>
  <si>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</si>
  <si>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</si>
  <si>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Strategic Investors Fund VIII LP</t>
  </si>
  <si>
    <t>Sun Capital Partners VII, L.P.</t>
  </si>
  <si>
    <t>TDLIV</t>
  </si>
  <si>
    <t>Thoma Bravo Discover Fund II, L.P.</t>
  </si>
  <si>
    <t>Thoma Bravo Fund XII A  L P</t>
  </si>
  <si>
    <t>Tikehau Direct Lending V</t>
  </si>
  <si>
    <t>U.S. Anesthesia Partners Holdings, Inc.</t>
  </si>
  <si>
    <t>Warburg Pincus China LP</t>
  </si>
  <si>
    <t>WestView Capital Partners IV, L.P.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</si>
  <si>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</si>
  <si>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</si>
  <si>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</si>
  <si>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</si>
  <si>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</si>
  <si>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</si>
  <si>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</si>
  <si>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</si>
  <si>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</si>
  <si>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</si>
  <si>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</si>
  <si>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</si>
  <si>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</si>
  <si>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</si>
  <si>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</si>
  <si>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</si>
  <si>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</si>
  <si>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</si>
  <si>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</si>
  <si>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</si>
  <si>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</si>
  <si>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</si>
  <si>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</si>
  <si>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</si>
  <si>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</si>
  <si>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</si>
  <si>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3.6536 28-05-24 (10) -344</t>
  </si>
  <si>
    <t>10000855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</si>
  <si>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</si>
  <si>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</si>
  <si>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</si>
  <si>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</si>
  <si>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</si>
  <si>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</si>
  <si>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</si>
  <si>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</si>
  <si>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</si>
  <si>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</si>
  <si>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</si>
  <si>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</si>
  <si>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</si>
  <si>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</si>
  <si>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</si>
  <si>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</si>
  <si>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</si>
  <si>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</si>
  <si>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</si>
  <si>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</si>
  <si>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</si>
  <si>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</si>
  <si>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</si>
  <si>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</si>
  <si>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</si>
  <si>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</si>
  <si>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</si>
  <si>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</si>
  <si>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</si>
  <si>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</si>
  <si>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</si>
  <si>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</si>
  <si>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</si>
  <si>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</si>
  <si>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</si>
  <si>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</si>
  <si>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</si>
  <si>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</si>
  <si>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</si>
  <si>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</si>
  <si>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</si>
  <si>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</si>
  <si>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</si>
  <si>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</si>
  <si>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</si>
  <si>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</si>
  <si>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</si>
  <si>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</si>
  <si>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</si>
  <si>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</si>
  <si>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</si>
  <si>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</si>
  <si>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</si>
  <si>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</si>
  <si>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</si>
  <si>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</si>
  <si>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</si>
  <si>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</si>
  <si>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</si>
  <si>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</si>
  <si>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</si>
  <si>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</si>
  <si>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</si>
  <si>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</si>
  <si>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</si>
  <si>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</si>
  <si>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</si>
  <si>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</si>
  <si>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</si>
  <si>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</si>
  <si>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</si>
  <si>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</si>
  <si>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</si>
  <si>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</si>
  <si>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</si>
  <si>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</si>
  <si>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</si>
  <si>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</si>
  <si>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</si>
  <si>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</si>
  <si>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</si>
  <si>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</si>
  <si>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</si>
  <si>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</si>
  <si>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</si>
  <si>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</si>
  <si>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</si>
  <si>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</si>
  <si>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</si>
  <si>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</si>
  <si>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</si>
  <si>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</si>
  <si>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</si>
  <si>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</si>
  <si>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</si>
  <si>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</si>
  <si>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</si>
  <si>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</si>
  <si>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</si>
  <si>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</si>
  <si>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</si>
  <si>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</si>
  <si>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</si>
  <si>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</si>
  <si>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</si>
  <si>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</si>
  <si>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</si>
  <si>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</si>
  <si>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</si>
  <si>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</si>
  <si>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</si>
  <si>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</si>
  <si>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</si>
  <si>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</si>
  <si>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</si>
  <si>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</si>
  <si>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</si>
  <si>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</si>
  <si>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</si>
  <si>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</si>
  <si>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</si>
  <si>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</si>
  <si>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</si>
  <si>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</si>
  <si>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</si>
  <si>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</si>
  <si>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</si>
  <si>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</si>
  <si>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</si>
  <si>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</si>
  <si>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</si>
  <si>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</si>
  <si>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</si>
  <si>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</si>
  <si>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</si>
  <si>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</si>
  <si>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</si>
  <si>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</si>
  <si>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</si>
  <si>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</si>
  <si>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</si>
  <si>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</si>
  <si>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</si>
  <si>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</si>
  <si>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</si>
  <si>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</si>
  <si>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</si>
  <si>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</si>
  <si>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</si>
  <si>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</si>
  <si>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</si>
  <si>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</si>
  <si>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</si>
  <si>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</si>
  <si>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</si>
  <si>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</si>
  <si>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</si>
  <si>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</si>
  <si>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</si>
  <si>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</si>
  <si>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</si>
  <si>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</si>
  <si>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</si>
  <si>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</si>
  <si>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</si>
  <si>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</si>
  <si>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</si>
  <si>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</si>
  <si>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</si>
  <si>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</si>
  <si>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</si>
  <si>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</si>
  <si>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</si>
  <si>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</si>
  <si>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</si>
  <si>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</si>
  <si>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</si>
  <si>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</si>
  <si>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</si>
  <si>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</si>
  <si>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</si>
  <si>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</si>
  <si>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</si>
  <si>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</si>
  <si>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</si>
  <si>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</si>
  <si>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</si>
  <si>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</si>
  <si>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</si>
  <si>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</si>
  <si>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</si>
  <si>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</si>
  <si>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</si>
  <si>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</si>
  <si>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</si>
  <si>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</si>
  <si>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</si>
  <si>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</si>
  <si>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</si>
  <si>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</si>
  <si>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</si>
  <si>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</si>
  <si>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</si>
  <si>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</si>
  <si>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</si>
  <si>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</si>
  <si>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</si>
  <si>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</si>
  <si>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</si>
  <si>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</si>
  <si>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</si>
  <si>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</si>
  <si>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</si>
  <si>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</si>
  <si>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</si>
  <si>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</si>
  <si>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</si>
  <si>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</si>
  <si>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</si>
  <si>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</si>
  <si>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</si>
  <si>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</si>
  <si>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</si>
  <si>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</si>
  <si>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</si>
  <si>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</si>
  <si>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</si>
  <si>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</si>
  <si>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</si>
  <si>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</si>
  <si>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</si>
  <si>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</si>
  <si>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</si>
  <si>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</si>
  <si>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</si>
  <si>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</si>
  <si>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</si>
  <si>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</si>
  <si>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</si>
  <si>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</si>
  <si>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</si>
  <si>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</si>
  <si>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</si>
  <si>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</si>
  <si>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</si>
  <si>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</si>
  <si>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</si>
  <si>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</si>
  <si>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</si>
  <si>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</si>
  <si>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</si>
  <si>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</si>
  <si>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</si>
  <si>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</si>
  <si>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</si>
  <si>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</si>
  <si>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</si>
  <si>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</si>
  <si>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</si>
  <si>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</si>
  <si>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</si>
  <si>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</si>
  <si>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</si>
  <si>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</si>
  <si>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</si>
  <si>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</si>
  <si>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</si>
  <si>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</si>
  <si>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</si>
  <si>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</si>
  <si>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</si>
  <si>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</si>
  <si>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</si>
  <si>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</si>
  <si>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</si>
  <si>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</si>
  <si>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</si>
  <si>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</si>
  <si>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</si>
  <si>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</si>
  <si>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</si>
  <si>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</si>
  <si>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</si>
  <si>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</si>
  <si>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</si>
  <si>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</si>
  <si>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</si>
  <si>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</si>
  <si>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</si>
  <si>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</si>
  <si>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</si>
  <si>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</si>
  <si>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</si>
  <si>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</si>
  <si>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</si>
  <si>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</si>
  <si>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</si>
  <si>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</si>
  <si>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</si>
  <si>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</si>
  <si>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</si>
  <si>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</si>
  <si>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</si>
  <si>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</si>
  <si>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</si>
  <si>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</si>
  <si>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</si>
  <si>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</si>
  <si>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</si>
  <si>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</si>
  <si>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</si>
  <si>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</si>
  <si>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</si>
  <si>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</si>
  <si>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</si>
  <si>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</si>
  <si>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</si>
  <si>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</si>
  <si>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</si>
  <si>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</si>
  <si>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</si>
  <si>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</si>
  <si>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</si>
  <si>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</si>
  <si>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10000320</t>
  </si>
  <si>
    <t>+EUR/-USD 1.103235 04-03-24 (10) +45.35</t>
  </si>
  <si>
    <t>10000322</t>
  </si>
  <si>
    <t>+EUR/-USD 1.1063 10-01-24 (10) +107</t>
  </si>
  <si>
    <t>10000258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</si>
  <si>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</si>
  <si>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</si>
  <si>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</si>
  <si>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</si>
  <si>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</si>
  <si>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</si>
  <si>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</si>
  <si>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</si>
  <si>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</si>
  <si>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</si>
  <si>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</si>
  <si>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</si>
  <si>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</si>
  <si>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</si>
  <si>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</si>
  <si>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</si>
  <si>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</si>
  <si>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</si>
  <si>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</si>
  <si>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</si>
  <si>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</si>
  <si>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</si>
  <si>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</si>
  <si>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</si>
  <si>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</si>
  <si>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</si>
  <si>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</si>
  <si>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</si>
  <si>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</si>
  <si>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</si>
  <si>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</si>
  <si>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</si>
  <si>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</si>
  <si>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</si>
  <si>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</si>
  <si>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</si>
  <si>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</si>
  <si>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</si>
  <si>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</si>
  <si>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</si>
  <si>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</si>
  <si>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</si>
  <si>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</si>
  <si>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</si>
  <si>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</si>
  <si>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</si>
  <si>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</si>
  <si>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</si>
  <si>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</si>
  <si>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</si>
  <si>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</si>
  <si>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</si>
  <si>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</si>
  <si>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</si>
  <si>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</si>
  <si>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</si>
  <si>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</si>
  <si>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</si>
  <si>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</si>
  <si>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</si>
  <si>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</si>
  <si>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</si>
  <si>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</si>
  <si>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</si>
  <si>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</si>
  <si>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</si>
  <si>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</si>
  <si>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</si>
  <si>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</si>
  <si>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</si>
  <si>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</si>
  <si>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</si>
  <si>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</si>
  <si>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</si>
  <si>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</si>
  <si>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</si>
  <si>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1.1099 13-02-24 (10) +109</t>
  </si>
  <si>
    <t>10000850</t>
  </si>
  <si>
    <t>+USD/-EUR 1.1105 02-01-24 (10) +0</t>
  </si>
  <si>
    <t>10004377</t>
  </si>
  <si>
    <t>+USD/-EUR 1.11079 10-01-24 (10) +112.9</t>
  </si>
  <si>
    <t>10000253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</si>
  <si>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</si>
  <si>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</si>
  <si>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</si>
  <si>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</si>
  <si>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</si>
  <si>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</si>
  <si>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</si>
  <si>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</si>
  <si>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</si>
  <si>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</si>
  <si>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</si>
  <si>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</si>
  <si>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</si>
  <si>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</si>
  <si>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</si>
  <si>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</si>
  <si>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</si>
  <si>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</si>
  <si>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</si>
  <si>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</si>
  <si>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</si>
  <si>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</si>
  <si>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</si>
  <si>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</si>
  <si>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</si>
  <si>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10000852</t>
  </si>
  <si>
    <t>+USD/-GBP 1.26925 11-03-24 (20) +5.5</t>
  </si>
  <si>
    <t>10004371</t>
  </si>
  <si>
    <t>+USD/-GBP 1.27056 11-01-24 (10) -12.4</t>
  </si>
  <si>
    <t>10003888</t>
  </si>
  <si>
    <t>10000848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</si>
  <si>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</si>
  <si>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</si>
  <si>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</si>
  <si>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</si>
  <si>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</si>
  <si>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</si>
  <si>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</si>
  <si>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</si>
  <si>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</si>
  <si>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</si>
  <si>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</si>
  <si>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</si>
  <si>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</si>
  <si>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</si>
  <si>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</si>
  <si>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</si>
  <si>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</si>
  <si>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</si>
  <si>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</si>
  <si>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</si>
  <si>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</si>
  <si>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</si>
  <si>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</si>
  <si>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</si>
  <si>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</si>
  <si>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</si>
  <si>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</si>
  <si>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</si>
  <si>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</si>
  <si>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</si>
  <si>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</si>
  <si>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</si>
  <si>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</si>
  <si>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</si>
  <si>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</si>
  <si>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</si>
  <si>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</si>
  <si>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</si>
  <si>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</si>
  <si>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</si>
  <si>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</si>
  <si>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</si>
  <si>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</si>
  <si>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</si>
  <si>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</si>
  <si>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</si>
  <si>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</si>
  <si>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</si>
  <si>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</si>
  <si>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</si>
  <si>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</si>
  <si>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</si>
  <si>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</si>
  <si>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</si>
  <si>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</si>
  <si>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</si>
  <si>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31112000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</si>
  <si>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</si>
  <si>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</si>
  <si>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</si>
  <si>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</si>
  <si>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</si>
  <si>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</si>
  <si>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</si>
  <si>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</si>
  <si>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</si>
  <si>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</si>
  <si>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</si>
  <si>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</si>
  <si>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31720000</t>
  </si>
  <si>
    <t>34020000</t>
  </si>
  <si>
    <t>30820000</t>
  </si>
  <si>
    <t>34520000</t>
  </si>
  <si>
    <t>31120000</t>
  </si>
  <si>
    <t>31220000</t>
  </si>
  <si>
    <t>30326000</t>
  </si>
  <si>
    <t>31726000</t>
  </si>
  <si>
    <t>30226000</t>
  </si>
  <si>
    <t>JP MORGAN</t>
  </si>
  <si>
    <t>31785000</t>
  </si>
  <si>
    <t>A-</t>
  </si>
  <si>
    <t>S&amp;P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</si>
  <si>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</si>
  <si>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</si>
  <si>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</si>
  <si>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</si>
  <si>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</si>
  <si>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</si>
  <si>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</si>
  <si>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</si>
  <si>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</si>
  <si>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</si>
  <si>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</si>
  <si>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</si>
  <si>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</si>
  <si>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</si>
  <si>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</si>
  <si>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</si>
  <si>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</si>
  <si>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</si>
  <si>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</si>
  <si>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</si>
  <si>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</si>
  <si>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</si>
  <si>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</si>
  <si>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</si>
  <si>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</si>
  <si>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</si>
  <si>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</si>
  <si>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</si>
  <si>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</si>
  <si>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</si>
  <si>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</si>
  <si>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</si>
  <si>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</si>
  <si>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</si>
  <si>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</si>
  <si>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</si>
  <si>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</si>
  <si>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</si>
  <si>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</si>
  <si>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</si>
  <si>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</si>
  <si>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</si>
  <si>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</si>
  <si>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</si>
  <si>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</si>
  <si>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</si>
  <si>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</si>
  <si>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</si>
  <si>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</si>
  <si>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</si>
  <si>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</si>
  <si>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</si>
  <si>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</si>
  <si>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</si>
  <si>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</si>
  <si>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</si>
  <si>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</si>
  <si>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</si>
  <si>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</si>
  <si>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</si>
  <si>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</si>
  <si>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</si>
  <si>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</si>
  <si>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</si>
  <si>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</si>
  <si>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</si>
  <si>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</si>
  <si>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</si>
  <si>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</si>
  <si>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</si>
  <si>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</si>
  <si>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</si>
  <si>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</si>
  <si>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</si>
  <si>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</si>
  <si>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</si>
  <si>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</si>
  <si>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</si>
  <si>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</si>
  <si>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</si>
  <si>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</si>
  <si>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</si>
  <si>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</si>
  <si>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</si>
  <si>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</si>
  <si>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</si>
  <si>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</si>
  <si>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</si>
  <si>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</si>
  <si>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</si>
  <si>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</si>
  <si>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</si>
  <si>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</si>
  <si>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</si>
  <si>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</si>
  <si>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</si>
  <si>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</si>
  <si>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</si>
  <si>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</si>
  <si>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</si>
  <si>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</si>
  <si>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</si>
  <si>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</si>
  <si>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</si>
  <si>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</si>
  <si>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</si>
  <si>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</si>
  <si>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</si>
  <si>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</si>
  <si>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</si>
  <si>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</si>
  <si>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</si>
  <si>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</si>
  <si>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</si>
  <si>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</si>
  <si>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</si>
  <si>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</si>
  <si>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</si>
  <si>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</si>
  <si>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</si>
  <si>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</si>
  <si>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</si>
  <si>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</si>
  <si>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</si>
  <si>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</si>
  <si>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</si>
  <si>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</si>
  <si>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</si>
  <si>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</si>
  <si>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</si>
  <si>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</si>
  <si>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</si>
  <si>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</si>
  <si>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</si>
  <si>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</si>
  <si>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</si>
  <si>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</si>
  <si>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</si>
  <si>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</si>
  <si>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</si>
  <si>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</si>
  <si>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</si>
  <si>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</si>
  <si>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</si>
  <si>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</si>
  <si>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</si>
  <si>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</si>
  <si>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</si>
  <si>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</si>
  <si>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</si>
  <si>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</si>
  <si>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</si>
  <si>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</si>
  <si>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</si>
  <si>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</si>
  <si>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</si>
  <si>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</si>
  <si>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</si>
  <si>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</si>
  <si>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</si>
  <si>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</si>
  <si>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</si>
  <si>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</si>
  <si>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</si>
  <si>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</si>
  <si>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</si>
  <si>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</si>
  <si>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</si>
  <si>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</si>
  <si>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</si>
  <si>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</si>
  <si>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</si>
  <si>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</si>
  <si>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</si>
  <si>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</si>
  <si>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</si>
  <si>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</si>
  <si>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</si>
  <si>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</si>
  <si>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</si>
  <si>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</si>
  <si>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</si>
  <si>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</si>
  <si>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</si>
  <si>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</si>
  <si>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</si>
  <si>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</si>
  <si>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</si>
  <si>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</si>
  <si>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</si>
  <si>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</si>
  <si>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</si>
  <si>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</si>
  <si>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</si>
  <si>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</si>
  <si>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</si>
  <si>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</si>
  <si>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</si>
  <si>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</si>
  <si>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</si>
  <si>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</si>
  <si>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</si>
  <si>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</si>
  <si>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</si>
  <si>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BBB-</t>
  </si>
  <si>
    <t>FITCH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</si>
  <si>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</si>
  <si>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</si>
  <si>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</si>
  <si>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</si>
  <si>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</si>
  <si>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</si>
  <si>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</si>
  <si>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</si>
  <si>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259026600</t>
  </si>
  <si>
    <t>מניות הפחתת שווי ניירות חסומים</t>
  </si>
  <si>
    <t>112239100</t>
  </si>
  <si>
    <t>Diversified Financials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</si>
  <si>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</si>
  <si>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</si>
  <si>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</si>
  <si>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</si>
  <si>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</si>
  <si>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</si>
  <si>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</si>
  <si>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</si>
  <si>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</t>
  </si>
  <si>
    <t>Transportation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</si>
  <si>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</si>
  <si>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</si>
  <si>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</si>
  <si>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</si>
  <si>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</si>
  <si>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</si>
  <si>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</si>
  <si>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</si>
  <si>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</si>
  <si>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Accelmed Growth Partners</t>
  </si>
  <si>
    <t>Arkin Bio Ventures II</t>
  </si>
  <si>
    <t>Fimi Israel Opportunity 6</t>
  </si>
  <si>
    <t>Fortissimo Capital Fund V</t>
  </si>
  <si>
    <t>Kedma Capital Partners III</t>
  </si>
  <si>
    <t>Kedma Capital Partners IV LP</t>
  </si>
  <si>
    <t>M.A Movilim Renewable Energies, Limited Partnership</t>
  </si>
  <si>
    <t>Manor Evergreen Investments Fund L.P</t>
  </si>
  <si>
    <t>Orbimed Israel Partners II</t>
  </si>
  <si>
    <t>Silverfort Co-Investment</t>
  </si>
  <si>
    <t>Stage One IV Annex Fund L.P</t>
  </si>
  <si>
    <t>Stage One Venture Capital Fund IV L.P</t>
  </si>
  <si>
    <t>Tene Growth Capital IV</t>
  </si>
  <si>
    <t>U.M Accelmed Medical Partners L.P</t>
  </si>
  <si>
    <t>Accelmed Partners II, L.P</t>
  </si>
  <si>
    <t>Apollo Investment Fund IX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</si>
  <si>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</si>
  <si>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</si>
  <si>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</si>
  <si>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</si>
  <si>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</si>
  <si>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</si>
  <si>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</si>
  <si>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</si>
  <si>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</si>
  <si>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</si>
  <si>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Bluebay Senior Loan Fund I</t>
  </si>
  <si>
    <t>CDR XII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</si>
  <si>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</si>
  <si>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</si>
  <si>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</si>
  <si>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</si>
  <si>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</si>
  <si>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DLF IV Co-invest Vehicle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</si>
  <si>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</si>
  <si>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</si>
  <si>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</si>
  <si>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</si>
  <si>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</si>
  <si>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</si>
  <si>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</si>
  <si>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</si>
  <si>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</si>
  <si>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</si>
  <si>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</si>
  <si>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</si>
  <si>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</si>
  <si>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</si>
  <si>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</si>
  <si>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</si>
  <si>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</si>
  <si>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III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</si>
  <si>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</si>
  <si>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</si>
  <si>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</si>
  <si>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</si>
  <si>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Co-Investment Opportunities IV</t>
  </si>
  <si>
    <t>Pantheon Global Secondary Fund VII</t>
  </si>
  <si>
    <t>Permira Credit Solutions III</t>
  </si>
  <si>
    <t>Permira Credit Solutions IV</t>
  </si>
  <si>
    <t>Qumra MS LP Minute Media</t>
  </si>
  <si>
    <t>QUMRA OPPORTUNITY FUND I</t>
  </si>
  <si>
    <t>Senior Loan Fund II (EUR) SLP</t>
  </si>
  <si>
    <t>Strategic Investors Fund VIII</t>
  </si>
  <si>
    <t>Thoma Bravo Fund XII</t>
  </si>
  <si>
    <t>Tikehau Direct Lending IV</t>
  </si>
  <si>
    <t>Vintage Growth Fund IV L.P</t>
  </si>
  <si>
    <t>Walton Street Real Estate Debt Fund II</t>
  </si>
  <si>
    <t>Waterton Residential Property Venture XIII</t>
  </si>
  <si>
    <t>Waterton Residential Property Venture XIII Edge Co-Invest L.P</t>
  </si>
  <si>
    <t>Whitehorse Liquidity Partners VI</t>
  </si>
  <si>
    <t>BBB</t>
  </si>
  <si>
    <t>Real Estate</t>
  </si>
  <si>
    <t>ENERGY</t>
  </si>
  <si>
    <t>TELECOMMUNICATION SERVICES</t>
  </si>
  <si>
    <t>Other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</si>
  <si>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</si>
  <si>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</si>
  <si>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</si>
  <si>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</si>
  <si>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</si>
  <si>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</si>
  <si>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</si>
  <si>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</si>
  <si>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</si>
  <si>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</si>
  <si>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</si>
  <si>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</si>
  <si>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</si>
  <si>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</si>
  <si>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</si>
  <si>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</si>
  <si>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</si>
  <si>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</si>
  <si>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</si>
  <si>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</si>
  <si>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</si>
  <si>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</si>
  <si>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</si>
  <si>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</si>
  <si>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</si>
  <si>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</si>
  <si>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</si>
  <si>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</si>
  <si>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</si>
  <si>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</si>
  <si>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</si>
  <si>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</si>
  <si>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</si>
  <si>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</si>
  <si>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</si>
  <si>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</si>
  <si>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</si>
  <si>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</si>
  <si>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</si>
  <si>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</si>
  <si>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</si>
  <si>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</si>
  <si>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</si>
  <si>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</si>
  <si>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</si>
  <si>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</si>
  <si>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</si>
  <si>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</si>
  <si>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</si>
  <si>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</si>
  <si>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</si>
  <si>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</si>
  <si>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</si>
  <si>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</si>
  <si>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</si>
  <si>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</si>
  <si>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</si>
  <si>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</si>
  <si>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</si>
  <si>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</si>
  <si>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</si>
  <si>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</si>
  <si>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</si>
  <si>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</si>
  <si>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</si>
  <si>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</si>
  <si>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</si>
  <si>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</si>
  <si>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</si>
  <si>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</si>
  <si>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</si>
  <si>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</si>
  <si>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</si>
  <si>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</si>
  <si>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</si>
  <si>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</si>
  <si>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</si>
  <si>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REWIRE 8839</t>
  </si>
  <si>
    <t>זכאים הלוואות חול בגין עמלת upfront</t>
  </si>
  <si>
    <t>חייבים בגין עסקה עתידית SPAC-Byte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</si>
  <si>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</si>
  <si>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</si>
  <si>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</si>
  <si>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</si>
  <si>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</si>
  <si>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</si>
  <si>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</si>
  <si>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</si>
  <si>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</si>
  <si>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</si>
  <si>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</si>
  <si>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</si>
  <si>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</si>
  <si>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</si>
  <si>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</si>
  <si>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</si>
  <si>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</si>
  <si>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</si>
  <si>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</si>
  <si>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</si>
  <si>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</si>
  <si>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181</t>
  </si>
  <si>
    <t>גורם 112</t>
  </si>
  <si>
    <t>גורם 153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</si>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</sst>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#,##0.000000"/>
    <numFmt numFmtId="169" formatCode="#,##0.000000000"/>
    <numFmt numFmtId="170" formatCode="#,##0.00000000000000"/>
    <numFmt numFmtId="171" formatCode=";;;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8" fillId="0" borderId="0" xfId="0" applyFont="1" applyAlignment="1">
      <alignment horizontal="right" readingOrder="2"/>
    </xf>
    <xf numFmtId="2" fontId="26" fillId="0" borderId="20" xfId="0" applyNumberFormat="1" applyFont="1" applyBorder="1" applyAlignment="1">
      <alignment horizontal="right"/>
    </xf>
    <xf numFmtId="0" fontId="31" fillId="0" borderId="0" xfId="0" applyFont="1"/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5" fillId="0" borderId="22" xfId="0" applyFont="1" applyBorder="1" applyAlignment="1">
      <alignment horizontal="right" indent="3"/>
    </xf>
    <xf numFmtId="10" fontId="25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 vertical="center" readingOrder="1"/>
    </xf>
    <xf numFmtId="0" fontId="6" fillId="0" borderId="0" xfId="0" applyFont="1" applyAlignment="1">
      <alignment horizontal="right"/>
    </xf>
    <xf numFmtId="0" fontId="32" fillId="0" borderId="0" xfId="16" applyFont="1" applyAlignment="1">
      <alignment horizontal="right" indent="1"/>
    </xf>
    <xf numFmtId="0" fontId="0" fillId="0" borderId="0" xfId="0" applyAlignment="1">
      <alignment horizontal="right"/>
    </xf>
    <xf numFmtId="4" fontId="0" fillId="0" borderId="0" xfId="13" applyNumberFormat="1" applyFont="1"/>
    <xf numFmtId="168" fontId="0" fillId="0" borderId="0" xfId="0" applyNumberFormat="1"/>
    <xf numFmtId="169" fontId="25" fillId="0" borderId="0" xfId="0" applyNumberFormat="1" applyFont="1" applyAlignment="1">
      <alignment horizontal="right"/>
    </xf>
    <xf numFmtId="170" fontId="25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71" fontId="4" fillId="0" borderId="0" xfId="7" applyNumberFormat="1" applyFont="1" applyAlignment="1">
      <alignment horizontal="center"/>
    </xf>
    <xf numFmtId="171" fontId="7" fillId="2" borderId="11" xfId="7" applyNumberFormat="1" applyFont="1" applyFill="1" applyBorder="1" applyAlignment="1">
      <alignment horizontal="center" vertical="center" wrapText="1"/>
    </xf>
    <xf numFmtId="171" fontId="7" fillId="2" borderId="4" xfId="7" applyNumberFormat="1" applyFont="1" applyFill="1" applyBorder="1" applyAlignment="1">
      <alignment horizontal="center" vertical="center" wrapText="1"/>
    </xf>
    <xf numFmtId="171" fontId="6" fillId="0" borderId="0" xfId="7" applyNumberFormat="1" applyFont="1" applyAlignment="1">
      <alignment horizontal="center" vertical="center" wrapText="1"/>
    </xf>
    <xf numFmtId="171" fontId="14" fillId="2" borderId="1" xfId="7" applyNumberFormat="1" applyFont="1" applyFill="1" applyBorder="1" applyAlignment="1">
      <alignment horizontal="center" vertical="center" wrapText="1" readingOrder="2"/>
    </xf>
    <xf numFmtId="171" fontId="8" fillId="0" borderId="0" xfId="7" applyNumberFormat="1" applyFont="1" applyAlignment="1">
      <alignment horizontal="center" wrapText="1"/>
    </xf>
    <xf numFmtId="171" fontId="14" fillId="2" borderId="5" xfId="7" applyNumberFormat="1" applyFont="1" applyFill="1" applyBorder="1" applyAlignment="1">
      <alignment horizontal="center" vertical="center" wrapText="1" readingOrder="2"/>
    </xf>
    <xf numFmtId="171" fontId="2" fillId="0" borderId="0" xfId="11" applyNumberFormat="1" applyFill="1" applyBorder="1" applyAlignment="1" applyProtection="1">
      <alignment horizontal="center" readingOrder="2"/>
    </xf>
    <xf numFmtId="171" fontId="5" fillId="0" borderId="23" xfId="14" applyNumberFormat="1" applyFont="1" applyFill="1" applyBorder="1" applyAlignment="1">
      <alignment horizontal="center"/>
    </xf>
    <xf numFmtId="171" fontId="4" fillId="0" borderId="0" xfId="7" applyNumberFormat="1" applyFont="1" applyAlignment="1">
      <alignment horizontal="right"/>
    </xf>
    <xf numFmtId="171" fontId="15" fillId="0" borderId="0" xfId="7" applyNumberFormat="1" applyFont="1" applyAlignment="1">
      <alignment horizontal="justify" readingOrder="2"/>
    </xf>
    <xf numFmtId="171" fontId="9" fillId="2" borderId="1" xfId="0" applyNumberFormat="1" applyFont="1" applyFill="1" applyBorder="1" applyAlignment="1">
      <alignment horizontal="center" vertical="center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5" fillId="2" borderId="1" xfId="0" applyNumberFormat="1" applyFont="1" applyFill="1" applyBorder="1" applyAlignment="1">
      <alignment horizontal="center" wrapText="1"/>
    </xf>
    <xf numFmtId="171" fontId="26" fillId="0" borderId="20" xfId="0" applyNumberFormat="1" applyFont="1" applyBorder="1" applyAlignment="1">
      <alignment horizontal="right"/>
    </xf>
    <xf numFmtId="171" fontId="26" fillId="0" borderId="0" xfId="0" applyNumberFormat="1" applyFont="1" applyAlignment="1">
      <alignment horizontal="right"/>
    </xf>
    <xf numFmtId="171" fontId="25" fillId="0" borderId="0" xfId="0" applyNumberFormat="1" applyFont="1" applyAlignment="1">
      <alignment horizontal="right"/>
    </xf>
    <xf numFmtId="171" fontId="25" fillId="0" borderId="0" xfId="0" applyNumberFormat="1" applyFont="1" applyAlignment="1">
      <alignment horizontal="right" indent="2"/>
    </xf>
    <xf numFmtId="171" fontId="4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center"/>
    </xf>
    <xf numFmtId="171" fontId="25" fillId="0" borderId="0" xfId="0" applyNumberFormat="1" applyFont="1" applyAlignment="1">
      <alignment horizontal="right" indent="3"/>
    </xf>
    <xf numFmtId="3" fontId="5" fillId="3" borderId="9" xfId="0" applyNumberFormat="1" applyFont="1" applyFill="1" applyBorder="1" applyAlignment="1">
      <alignment horizontal="center" vertical="center" wrapText="1"/>
    </xf>
    <xf numFmtId="171" fontId="27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71" fontId="9" fillId="2" borderId="7" xfId="0" applyNumberFormat="1" applyFont="1" applyFill="1" applyBorder="1" applyAlignment="1">
      <alignment horizontal="center" vertical="center" wrapText="1"/>
    </xf>
    <xf numFmtId="171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71" fontId="5" fillId="2" borderId="2" xfId="0" applyNumberFormat="1" applyFont="1" applyFill="1" applyBorder="1" applyAlignment="1">
      <alignment horizontal="center" vertical="center" wrapText="1"/>
    </xf>
    <xf numFmtId="171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71" fontId="25" fillId="0" borderId="0" xfId="0" applyNumberFormat="1" applyFont="1" applyAlignment="1">
      <alignment horizontal="right" indent="4"/>
    </xf>
    <xf numFmtId="171" fontId="25" fillId="0" borderId="0" xfId="0" applyNumberFormat="1" applyFont="1" applyAlignment="1">
      <alignment horizontal="right" indent="5"/>
    </xf>
    <xf numFmtId="171" fontId="25" fillId="0" borderId="22" xfId="0" applyNumberFormat="1" applyFont="1" applyBorder="1" applyAlignment="1">
      <alignment horizontal="right" indent="2"/>
    </xf>
    <xf numFmtId="171" fontId="25" fillId="0" borderId="22" xfId="0" applyNumberFormat="1" applyFont="1" applyBorder="1" applyAlignment="1">
      <alignment horizontal="right" indent="3"/>
    </xf>
    <xf numFmtId="171" fontId="9" fillId="2" borderId="18" xfId="0" applyNumberFormat="1" applyFont="1" applyFill="1" applyBorder="1" applyAlignment="1">
      <alignment horizontal="center" vertical="center" wrapText="1"/>
    </xf>
    <xf numFmtId="171" fontId="9" fillId="2" borderId="3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E3DB1C5A-CC13-4F9C-8367-CD47D628B53F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884E894A-5B78-40CA-9211-036A4A1B8244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72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E151E6-94FB-4F44-83C9-C4945104A39E}" name="RowTitleRegion1.b1.c4.1" displayName="RowTitleRegion1.b1.c4.1" ref="B1:C4" totalsRowShown="0" headerRowDxfId="624" dataDxfId="623" tableBorderDxfId="622" headerRowCellStyle="Normal_2007-16618" dataCellStyle="Normal_2007-16618">
  <autoFilter ref="B1:C4" xr:uid="{2FE151E6-94FB-4F44-83C9-C4945104A39E}">
    <filterColumn colId="0" hiddenButton="1"/>
    <filterColumn colId="1" hiddenButton="1"/>
  </autoFilter>
  <tableColumns count="2">
    <tableColumn id="1" xr3:uid="{C8CAC680-935C-4BE4-9737-60BAA4230B80}" name="תאריך הדיווח" dataDxfId="621" dataCellStyle="Normal_2007-16618"/>
    <tableColumn id="2" xr3:uid="{5C660661-9DC0-4407-9716-5AA332E62BEB}" name="31/12/2023" dataDxfId="62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4E3E69-FC16-408B-ABB8-1EA24F04416C}" name="TitleRegion1.a5.d63.2" displayName="TitleRegion1.a5.d63.2" ref="A5:D63" totalsRowShown="0">
  <autoFilter ref="A5:D63" xr:uid="{184E3E69-FC16-408B-ABB8-1EA24F04416C}">
    <filterColumn colId="0" hiddenButton="1"/>
    <filterColumn colId="1" hiddenButton="1"/>
    <filterColumn colId="2" hiddenButton="1"/>
    <filterColumn colId="3" hiddenButton="1"/>
  </autoFilter>
  <tableColumns count="4">
    <tableColumn id="1" xr3:uid="{6CE85A31-12EB-412A-93A2-44244283E6EB}" name="ריק במקור" dataDxfId="619" dataCellStyle="Normal_2007-16618"/>
    <tableColumn id="2" xr3:uid="{185B048C-2C56-4E58-B5D5-C573E3579A4C}" name="סכום נכסי ההשקעה:" dataDxfId="618" dataCellStyle="Normal_2007-16618"/>
    <tableColumn id="3" xr3:uid="{8D9426EA-4FAC-451E-B6BC-1287F27922BA}" name="ריק במקור2" dataDxfId="617" dataCellStyle="Normal_2007-16618"/>
    <tableColumn id="4" xr3:uid="{B7A8765B-D69E-4648-987D-308A127E7F28}" name="ריק במקור3" dataDxfId="61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3EFEA8-DC40-4ABE-B649-AB0C8EE697BA}" name="RowTitleRegion1.a1.b4.1" displayName="RowTitleRegion1.a1.b4.1" ref="A1:B4" totalsRowShown="0" headerRowDxfId="615" dataDxfId="614" tableBorderDxfId="613" headerRowCellStyle="Normal_2007-16618" dataCellStyle="Normal_2007-16618">
  <autoFilter ref="A1:B4" xr:uid="{053EFEA8-DC40-4ABE-B649-AB0C8EE697BA}">
    <filterColumn colId="0" hiddenButton="1"/>
    <filterColumn colId="1" hiddenButton="1"/>
  </autoFilter>
  <tableColumns count="2">
    <tableColumn id="1" xr3:uid="{C4247021-0318-4DCB-8A5A-C653C8ABEBBA}" name="תאריך הדיווח" dataDxfId="612" dataCellStyle="Normal_2007-16618"/>
    <tableColumn id="2" xr3:uid="{699AE452-458F-4512-B5B3-D398ED3E8434}" name="31/12/2023" dataDxfId="61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B307F8-A8CD-409A-9282-B1F9920BB9FD}" name="TitleRegion1.a5.k70.1" displayName="TitleRegion1.a5.k70.1" ref="A5:K70" totalsRowShown="0" headerRowDxfId="610" dataDxfId="608" headerRowBorderDxfId="609">
  <autoFilter ref="A5:K70" xr:uid="{9BB307F8-A8CD-409A-9282-B1F9920BB9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A794465-60DF-4CB5-B44E-F3CC6A24B971}" name="שם המנפיק/שם נייר ערך " dataDxfId="607"/>
    <tableColumn id="2" xr3:uid="{2C9583D2-F06F-46EB-BA7F-8F1E28ECF17B}" name="מספר ני&quot;ע" dataDxfId="606"/>
    <tableColumn id="3" xr3:uid="{CC8C6D7D-7B92-42ED-BB79-3A4081A522DB}" name="מספר מנפיק" dataDxfId="605"/>
    <tableColumn id="4" xr3:uid="{9BB57AB7-CDC6-46BB-9B86-01EA8B6FAF87}" name="דירוג" dataDxfId="604"/>
    <tableColumn id="5" xr3:uid="{05CB134B-34B4-406A-A308-6D796C6B4104}" name="שם מדרג" dataDxfId="603"/>
    <tableColumn id="6" xr3:uid="{E3BA3A16-B35D-4558-A5C6-F87B3EBEF288}" name="סוג מטבע" dataDxfId="602"/>
    <tableColumn id="7" xr3:uid="{36350AD2-AE83-42FA-A164-B5EFE5DB6B8C}" name="שיעור ריבית" dataDxfId="601"/>
    <tableColumn id="8" xr3:uid="{9CC2E2C6-4EB7-4ACB-84E6-5BB4ED2DCA31}" name="תשואה לפידיון" dataDxfId="600"/>
    <tableColumn id="9" xr3:uid="{8D47759B-825C-4D1A-8BC3-914280C3A91D}" name="שווי שוק" dataDxfId="599"/>
    <tableColumn id="10" xr3:uid="{2FDE6F1D-C2D3-418B-A49B-65C6BBCDEAEE}" name="שעור מנכסי אפיק ההשקעה" dataDxfId="598"/>
    <tableColumn id="11" xr3:uid="{29CFCAA7-E892-4E6A-9D70-CD9FEC972EAB}" name="שעור מסך נכסי השקעה" dataDxfId="5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7ACD1E-E1FA-41DB-B1EF-71B835EC2304}" name="RowTitleRegion1.a1.b4.1" displayName="RowTitleRegion1.a1.b4.1_" ref="A1:B4" totalsRowShown="0" headerRowDxfId="596" dataDxfId="595" tableBorderDxfId="594" headerRowCellStyle="Normal_2007-16618" dataCellStyle="Normal_2007-16618">
  <autoFilter ref="A1:B4" xr:uid="{EB7ACD1E-E1FA-41DB-B1EF-71B835EC2304}">
    <filterColumn colId="0" hiddenButton="1"/>
    <filterColumn colId="1" hiddenButton="1"/>
  </autoFilter>
  <tableColumns count="2">
    <tableColumn id="1" xr3:uid="{422B9277-A337-41BC-BB8A-77C2C8637054}" name="תאריך הדיווח" dataDxfId="593" dataCellStyle="Normal_2007-16618"/>
    <tableColumn id="2" xr3:uid="{3BDDD73F-9EC5-4FA4-AECA-AF91AF489653}" name="31/12/2023" dataDxfId="592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D4E7B0-8D38-41D4-8C1F-545C51757C0B}" name="TitleRegion1.a6.q29.1" displayName="TitleRegion1.a6.q29.1" ref="A6:Q29" totalsRowShown="0" headerRowDxfId="591" dataDxfId="589" headerRowBorderDxfId="590" tableBorderDxfId="588">
  <autoFilter ref="A6:Q29" xr:uid="{E0D4E7B0-8D38-41D4-8C1F-545C51757C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F0BF419-7997-474E-9FFC-6B017FBB5DE6}" name="שם המנפיק/שם נייר ערך " dataDxfId="587"/>
    <tableColumn id="2" xr3:uid="{54BC8A95-53D1-4660-ACB1-3739F482D4DD}" name="מספר ני&quot;ע"/>
    <tableColumn id="3" xr3:uid="{832E60EF-4F9C-4E3A-A1CA-55E6ED0BBEDB}" name="זירת מסחר"/>
    <tableColumn id="4" xr3:uid="{860FCB30-0B34-43B1-9F1C-1D805F3E3439}" name="דירוג" dataDxfId="586"/>
    <tableColumn id="5" xr3:uid="{99832434-9F87-4691-B842-E3DA989041A4}" name="שם מדרג" dataDxfId="585"/>
    <tableColumn id="6" xr3:uid="{D80E4D01-3036-41FF-9CAA-10C283C1B454}" name="תאריך רכישה" dataDxfId="584"/>
    <tableColumn id="7" xr3:uid="{81753627-C35C-42C9-A7A7-2EFBA2587F4F}" name="מח&quot;מ" dataDxfId="583"/>
    <tableColumn id="8" xr3:uid="{E922BAA2-A497-4CFC-A498-1DA5D21ABC33}" name="סוג מטבע" dataDxfId="582"/>
    <tableColumn id="9" xr3:uid="{F61A9830-B166-4967-9B09-C1B750CDB8A3}" name="שיעור ריבית" dataDxfId="581"/>
    <tableColumn id="10" xr3:uid="{5DF3EB23-063C-4895-ACFD-1D38070260D9}" name="תשואה לפידיון" dataDxfId="580"/>
    <tableColumn id="11" xr3:uid="{4B2E52DA-9E2A-4DEC-94D1-3395F8CEED3D}" name="ערך נקוב****" dataDxfId="579"/>
    <tableColumn id="12" xr3:uid="{8918CA41-6B38-411C-9E6A-C04212C91265}" name="שער***" dataDxfId="578"/>
    <tableColumn id="13" xr3:uid="{FF939623-A867-4BE3-90B9-3FFBA38768A0}" name="פדיון/ ריבית/ דיבידנד לקבל*****  " dataDxfId="577"/>
    <tableColumn id="14" xr3:uid="{7061574D-2D70-4EB9-9BC8-658A84CEA185}" name="שווי שוק" dataDxfId="576"/>
    <tableColumn id="15" xr3:uid="{F32BC010-578A-44E3-B09C-97460B714098}" name="שעור מערך נקוב**** מונפק" dataDxfId="575"/>
    <tableColumn id="16" xr3:uid="{01CD0C33-2338-43C8-A157-45EE8C642B4B}" name="שעור מנכסי אפיק ההשקעה" dataDxfId="574"/>
    <tableColumn id="17" xr3:uid="{70795527-83D0-49A8-B2BD-9CB31FB07199}" name="שעור מסך נכסי השקעה**" dataDxfId="57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9A5131-6B2E-4D5B-A677-3A903622612B}" name="RowTitleRegion1.a1.b4.1" displayName="_RowTitleRegion1.a1.b4.1" ref="A1:B4" totalsRowShown="0" headerRowDxfId="572" dataDxfId="571" tableBorderDxfId="570" headerRowCellStyle="Normal_2007-16618" dataCellStyle="Normal_2007-16618">
  <autoFilter ref="A1:B4" xr:uid="{C69A5131-6B2E-4D5B-A677-3A903622612B}">
    <filterColumn colId="0" hiddenButton="1"/>
    <filterColumn colId="1" hiddenButton="1"/>
  </autoFilter>
  <tableColumns count="2">
    <tableColumn id="1" xr3:uid="{C1E5AAD0-647A-4E8D-98E8-E8D6C532251F}" name="תאריך הדיווח" dataDxfId="569" dataCellStyle="Normal_2007-16618"/>
    <tableColumn id="2" xr3:uid="{5F0D3E6C-D551-4883-93D2-DB7E74BAB683}" name="31/12/2023" dataDxfId="568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3E576F-276C-4339-B7D8-3438E173549C}" name="TitleRegion1.a6.s13.1" displayName="TitleRegion1.a6.s13.1" ref="A6:S13" totalsRowShown="0" headerRowDxfId="567" dataDxfId="565" headerRowBorderDxfId="566" tableBorderDxfId="564">
  <autoFilter ref="A6:S13" xr:uid="{973E576F-276C-4339-B7D8-3438E17354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CB670B13-CC9D-457E-91CB-11318E236CC8}" name="שם המנפיק/שם נייר ערך " dataDxfId="563"/>
    <tableColumn id="2" xr3:uid="{E25EE8A4-F1DE-4308-8368-A50DD5BFD40B}" name="מספר ני&quot;ע" dataDxfId="562"/>
    <tableColumn id="3" xr3:uid="{B11D3257-252E-4E32-812F-31FDA014C02C}" name="זירת מסחר" dataDxfId="561"/>
    <tableColumn id="4" xr3:uid="{26793F65-4A2F-4612-89A0-C726DDFED15D}" name="ספק מידע" dataDxfId="560"/>
    <tableColumn id="5" xr3:uid="{0AEAF955-16E9-4F80-AEED-4FC31B97DD42}" name="מספר מנפיק" dataDxfId="559"/>
    <tableColumn id="6" xr3:uid="{38620CF2-0767-4463-8AC2-082E57381F01}" name="ענף מסחר" dataDxfId="558"/>
    <tableColumn id="7" xr3:uid="{91A35A4B-D50D-4864-BACE-D8013A31AAB3}" name="דירוג" dataDxfId="557"/>
    <tableColumn id="8" xr3:uid="{1C289DCF-D1A9-4F72-92A8-D5D38B75AA35}" name="שם מדרג" dataDxfId="556"/>
    <tableColumn id="9" xr3:uid="{EAFEC420-B2E8-4C0F-899D-50EF69636C0F}" name="תאריך רכישה" dataDxfId="555"/>
    <tableColumn id="10" xr3:uid="{8FEC831B-4FEC-4A11-93B4-BBF27B8F8E4C}" name="מח&quot;מ" dataDxfId="554"/>
    <tableColumn id="11" xr3:uid="{5463DD1E-DFC0-4407-A88E-CDE686145C77}" name="סוג מטבע" dataDxfId="553"/>
    <tableColumn id="12" xr3:uid="{0822B052-2CC2-48BE-8CC4-E40651395C8C}" name="שיעור ריבית" dataDxfId="552"/>
    <tableColumn id="13" xr3:uid="{583D494D-2A9E-43AC-84A3-A133BFB778DE}" name="תשואה לפידיון" dataDxfId="551"/>
    <tableColumn id="14" xr3:uid="{9C5D20D8-55C4-47D9-BD5B-22F33B3C20D8}" name="ערך נקוב****" dataDxfId="550"/>
    <tableColumn id="15" xr3:uid="{04B51396-31C5-4FDC-B864-3A05E4A5D7AB}" name="שער***" dataDxfId="549"/>
    <tableColumn id="16" xr3:uid="{FE95D1A1-ED3B-49DF-B83B-A3A58FE7ABF2}" name="שווי שוק" dataDxfId="548"/>
    <tableColumn id="17" xr3:uid="{79C5BEDF-0365-4984-9655-32EF3A29D775}" name="שעור מערך נקוב מונפק" dataDxfId="547"/>
    <tableColumn id="18" xr3:uid="{3BEF49C1-2334-49E3-B28D-083D9E3D6AC9}" name="שעור מנכסי אפיק ההשקעה" dataDxfId="546"/>
    <tableColumn id="19" xr3:uid="{19CB6A1D-5C2C-4DBC-A8B2-D605186CCBD4}" name="שעור מסך נכסי השקעה**" dataDxfId="545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79F538-CBFC-4C8C-9BDB-6671B4A8C8A5}" name="RowTitleRegion1.a1.b4.1" displayName="_RowTitleRegion1.a1.b4.1_1" ref="A1:B4" totalsRowShown="0" headerRowDxfId="544" dataDxfId="543" tableBorderDxfId="542" headerRowCellStyle="Normal_2007-16618" dataCellStyle="Normal_2007-16618">
  <autoFilter ref="A1:B4" xr:uid="{B879F538-CBFC-4C8C-9BDB-6671B4A8C8A5}">
    <filterColumn colId="0" hiddenButton="1"/>
    <filterColumn colId="1" hiddenButton="1"/>
  </autoFilter>
  <tableColumns count="2">
    <tableColumn id="1" xr3:uid="{9130CC31-92D3-4570-A62A-3FAE03ED83C3}" name="תאריך הדיווח" dataDxfId="541" dataCellStyle="Normal_2007-16618"/>
    <tableColumn id="2" xr3:uid="{6FD5F1EB-C17C-44F1-A338-738086FF1C77}" name="31/12/2023" dataDxfId="540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F8B2FAB-3877-4C7C-975B-050EFC90E353}" name="TitleRegion1.a6.t224.1" displayName="TitleRegion1.a6.t224.1" ref="A6:T224" totalsRowShown="0" headerRowDxfId="539" dataDxfId="537" headerRowBorderDxfId="538" tableBorderDxfId="536">
  <autoFilter ref="A6:T224" xr:uid="{CF8B2FAB-3877-4C7C-975B-050EFC90E3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79B926-17C8-4926-9B46-9313A1270D63}" name="שם המנפיק/שם נייר ערך " dataDxfId="535"/>
    <tableColumn id="2" xr3:uid="{B058568D-7122-4C57-93FA-64B4B43B3FE9}" name="מספר ני&quot;ע" dataDxfId="534"/>
    <tableColumn id="3" xr3:uid="{0BC47658-8633-4155-A505-38BBA53B79F4}" name="זירת מסחר" dataDxfId="533"/>
    <tableColumn id="4" xr3:uid="{4BA4B5BA-6D8D-46C9-8C08-B685B92D8983}" name="ספק מידע" dataDxfId="532"/>
    <tableColumn id="5" xr3:uid="{2F4164ED-40FA-4F57-9FDE-CA3FF0720BA5}" name="מספר מנפיק" dataDxfId="531"/>
    <tableColumn id="6" xr3:uid="{44CEF833-A116-4B7D-902A-034A5103A60D}" name="ענף מסחר" dataDxfId="530"/>
    <tableColumn id="7" xr3:uid="{F20CA19F-D486-4F8B-AD08-AA0F53006A96}" name="דירוג" dataDxfId="529"/>
    <tableColumn id="8" xr3:uid="{926E2989-063F-4CD0-8F97-081CE6D16492}" name="שם מדרג" dataDxfId="528"/>
    <tableColumn id="9" xr3:uid="{4313494C-041B-4CB5-82FD-CF5C80A88F8C}" name="תאריך רכישה" dataDxfId="527"/>
    <tableColumn id="10" xr3:uid="{5AC02128-F799-4756-AC10-59F49CA1F5C8}" name="מח&quot;מ" dataDxfId="526"/>
    <tableColumn id="11" xr3:uid="{EED2F982-CDF2-4DFA-BBBD-6C324B5073E7}" name="סוג מטבע" dataDxfId="525"/>
    <tableColumn id="12" xr3:uid="{DFF43653-7669-44E1-BD5F-3EC6EFFD1EE0}" name="שיעור ריבית" dataDxfId="524"/>
    <tableColumn id="13" xr3:uid="{8DA19D2C-1CC7-4921-90AB-D8C3DE1CDBE5}" name="תשואה לפידיון" dataDxfId="523"/>
    <tableColumn id="14" xr3:uid="{8E8350DD-F4D3-44D1-A1D2-1DF77886AA03}" name="ערך נקוב****" dataDxfId="522"/>
    <tableColumn id="15" xr3:uid="{DAD978C4-B068-47C6-80F8-FFB54A3AA8DB}" name="שער***" dataDxfId="521"/>
    <tableColumn id="16" xr3:uid="{85F2FC8D-8A34-4463-B69B-EA58F6A04E78}" name="פדיון/ ריבית/ דיבידנד לקבל*****  " dataDxfId="520"/>
    <tableColumn id="17" xr3:uid="{59FFB817-657C-4FCD-8FD1-740E73CAB948}" name="שווי שוק" dataDxfId="519"/>
    <tableColumn id="18" xr3:uid="{B99F451F-4DB6-4F8D-9766-D9C02125B007}" name="שעור מערך נקוב מונפק" dataDxfId="518"/>
    <tableColumn id="19" xr3:uid="{B92DD85C-2172-49F7-95C2-193828B6DF35}" name="שעור מנכסי אפיק ההשקעה" dataDxfId="517"/>
    <tableColumn id="20" xr3:uid="{6998B5E6-1C44-4485-B848-21BFDE8B7C5D}" name="שעור מסך נכסי השקעה**" dataDxfId="51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7F15C4-C5D5-42EE-B3BD-1BD884D99AA6}" name="RowTitleRegion1.a1.b4.1" displayName="_RowTitleRegion1.a1.b4.1_2" ref="A1:B4" totalsRowShown="0" headerRowDxfId="515" dataDxfId="514" tableBorderDxfId="513" headerRowCellStyle="Normal_2007-16618" dataCellStyle="Normal_2007-16618">
  <autoFilter ref="A1:B4" xr:uid="{C77F15C4-C5D5-42EE-B3BD-1BD884D99AA6}">
    <filterColumn colId="0" hiddenButton="1"/>
    <filterColumn colId="1" hiddenButton="1"/>
  </autoFilter>
  <tableColumns count="2">
    <tableColumn id="1" xr3:uid="{A65AB602-0B0D-47AF-866D-C3DB499C5E24}" name="תאריך הדיווח" dataDxfId="512" dataCellStyle="Normal_2007-16618"/>
    <tableColumn id="2" xr3:uid="{DDD509CE-8F9F-4CCF-872B-F65FA4508B25}" name="31/12/2023" dataDxfId="511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54235F0-A3C0-49FE-927B-FDE87AB13443}" name="TitleRegion1.a6.n263.1" displayName="TitleRegion1.a6.n263.1" ref="A6:N263" totalsRowShown="0" headerRowDxfId="510" dataDxfId="508" headerRowBorderDxfId="509" tableBorderDxfId="507">
  <autoFilter ref="A6:N263" xr:uid="{454235F0-A3C0-49FE-927B-FDE87AB134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11CA0D-3A27-49D8-A1CC-A9C5912569F9}" name="שם המנפיק/שם נייר ערך " dataDxfId="506"/>
    <tableColumn id="2" xr3:uid="{FF49CB41-9259-4FB8-B57D-E0DB755AC8F6}" name="מספר ני&quot;ע" dataDxfId="505"/>
    <tableColumn id="3" xr3:uid="{775D4557-8B18-47DF-9665-28E1A4ADF1A2}" name="זירת מסחר" dataDxfId="504"/>
    <tableColumn id="4" xr3:uid="{7398A328-62D3-416D-ADFE-DB0F5128EE24}" name="ספק מידע" dataDxfId="503"/>
    <tableColumn id="5" xr3:uid="{CF7F4FB3-7CAE-4286-B94C-E72FCB8D049C}" name="מספר מנפיק" dataDxfId="502"/>
    <tableColumn id="6" xr3:uid="{91E764DA-EF8E-443D-B913-F5A040117D19}" name="ענף מסחר" dataDxfId="501"/>
    <tableColumn id="7" xr3:uid="{809DA618-14AA-4F82-BA30-C3C6E5331E25}" name="סוג מטבע" dataDxfId="500"/>
    <tableColumn id="8" xr3:uid="{21A26CB8-D491-4AB4-8F18-B12C83629A0F}" name="ערך נקוב****" dataDxfId="499"/>
    <tableColumn id="9" xr3:uid="{4F579CCE-9AF0-4F0E-80D5-9919091CA3BB}" name="שער***" dataDxfId="498"/>
    <tableColumn id="10" xr3:uid="{32F24A7D-6955-42AA-91D3-294B6EE7D811}" name="פדיון/ ריבית/ דיבידנד לקבל*****  " dataDxfId="497"/>
    <tableColumn id="11" xr3:uid="{B3C60C3F-DBDE-476E-8E7C-D5C3A7ED0C8C}" name="שווי שוק" dataDxfId="496"/>
    <tableColumn id="12" xr3:uid="{DEE1FFB9-FD0B-49CC-9560-A05DDC7B1DDB}" name="שעור מערך נקוב מונפק" dataDxfId="495"/>
    <tableColumn id="13" xr3:uid="{A165127D-2E6E-42DE-A8F8-2D249A3AD178}" name="שעור מנכסי אפיק ההשקעה" dataDxfId="494"/>
    <tableColumn id="14" xr3:uid="{33337EDB-75AD-48FC-94DC-D33569527BC9}" name="שעור מסך נכסי השקעה**" dataDxfId="49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B2B36A-D6E6-4F68-B1A9-9467E54CA550}" name="RowTitleRegion1.a1.b4.1" displayName="_RowTitleRegion1.a1.b4.1_3" ref="A1:B4" totalsRowShown="0" headerRowDxfId="492" dataDxfId="491" tableBorderDxfId="490" headerRowCellStyle="Normal_2007-16618" dataCellStyle="Normal_2007-16618">
  <autoFilter ref="A1:B4" xr:uid="{C0B2B36A-D6E6-4F68-B1A9-9467E54CA550}">
    <filterColumn colId="0" hiddenButton="1"/>
    <filterColumn colId="1" hiddenButton="1"/>
  </autoFilter>
  <tableColumns count="2">
    <tableColumn id="1" xr3:uid="{4AB167E6-EB7C-4693-B2C9-BC676E457943}" name="תאריך הדיווח" dataDxfId="489" dataCellStyle="Normal_2007-16618"/>
    <tableColumn id="2" xr3:uid="{9001EA4E-8A1A-4F76-AD73-227A61C90987}" name="31/12/2023" dataDxfId="488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569D28-F169-4559-BFC3-6B328A425BB9}" name="TitleRegion1.a6.m81.1" displayName="TitleRegion1.a6.m81.1" ref="A6:M81" totalsRowShown="0" headerRowDxfId="487" dataDxfId="485" headerRowBorderDxfId="486" tableBorderDxfId="484">
  <autoFilter ref="A6:M81" xr:uid="{22569D28-F169-4559-BFC3-6B328A425B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A516791-8A53-47E2-A3A8-2D2CFFE1D2B3}" name="שם המנפיק/שם נייר ערך " dataDxfId="483"/>
    <tableColumn id="2" xr3:uid="{6812DD2E-BC39-49E9-BC4D-678C1265CDF5}" name="מספר ני&quot;ע" dataDxfId="482"/>
    <tableColumn id="3" xr3:uid="{F64DA7B3-13A1-4B02-BB39-957833D342C1}" name="זירת מסחר" dataDxfId="481"/>
    <tableColumn id="4" xr3:uid="{7DE49CFB-815D-4361-9D1A-0FCE73588869}" name="מספר מנפיק" dataDxfId="480"/>
    <tableColumn id="5" xr3:uid="{4AAED793-AC76-4C6F-95B8-F609F3A049BD}" name="ענף מסחר" dataDxfId="479"/>
    <tableColumn id="6" xr3:uid="{727C40ED-A8E9-4B92-BB39-A8E590B5D272}" name="סוג מטבע" dataDxfId="478"/>
    <tableColumn id="7" xr3:uid="{6DDC01DC-23AF-4887-B1C6-625C164940C4}" name="ערך נקוב****" dataDxfId="477"/>
    <tableColumn id="8" xr3:uid="{FD1911F2-F10A-410E-8373-679C02F4D7C2}" name="שער***" dataDxfId="476"/>
    <tableColumn id="9" xr3:uid="{1332ABA6-6508-43F3-B2DD-F28D7952D43A}" name="פדיון/ ריבית/ דיבידנד לקבל*****  " dataDxfId="475"/>
    <tableColumn id="10" xr3:uid="{D9F6E4E9-CFE5-4F4F-A601-6D263BA54854}" name="שווי שוק" dataDxfId="474"/>
    <tableColumn id="11" xr3:uid="{30A45A0F-7284-42E7-81B3-68FFC619DF6A}" name="שעור מערך נקוב מונפק" dataDxfId="473"/>
    <tableColumn id="12" xr3:uid="{A29E6DEE-B457-47DF-B80A-958D2F92C033}" name="שעור מנכסי אפיק ההשקעה" dataDxfId="472"/>
    <tableColumn id="13" xr3:uid="{25206397-58AA-4A9E-9147-952DBD715832}" name="שעור מסך נכסי השקעה**" dataDxfId="471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7187B1E-A887-430B-9F60-87F94FB4D5A5}" name="RowTitleRegion1.a1.b4.1" displayName="_RowTitleRegion1.a1.b4.1_4" ref="A1:B4" totalsRowShown="0" headerRowDxfId="470" dataDxfId="469" tableBorderDxfId="468" headerRowCellStyle="Normal_2007-16618" dataCellStyle="Normal_2007-16618">
  <autoFilter ref="A1:B4" xr:uid="{67187B1E-A887-430B-9F60-87F94FB4D5A5}">
    <filterColumn colId="0" hiddenButton="1"/>
    <filterColumn colId="1" hiddenButton="1"/>
  </autoFilter>
  <tableColumns count="2">
    <tableColumn id="1" xr3:uid="{AEDF4425-622E-4E3D-9DA6-A3CDF66C75E9}" name="תאריך הדיווח" dataDxfId="467" dataCellStyle="Normal_2007-16618"/>
    <tableColumn id="2" xr3:uid="{414D12F4-0371-44BB-9FAF-278DF630ED70}" name="31/12/2023" dataDxfId="466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24448B0-51E8-44E8-B885-6D95EDD87FE4}" name="TitleRegion1.a6.n22.1" displayName="TitleRegion1.a6.n22.1" ref="A6:N22" totalsRowShown="0" headerRowDxfId="465" dataDxfId="463" headerRowBorderDxfId="464" tableBorderDxfId="462">
  <autoFilter ref="A6:N22" xr:uid="{824448B0-51E8-44E8-B885-6D95EDD87F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58FC51F-7E36-4181-B2B9-E7327E1FAC6E}" name="שם המנפיק/שם נייר ערך " dataDxfId="461"/>
    <tableColumn id="2" xr3:uid="{831F51DD-8182-4958-AF90-BCD13BFA3382}" name="מספר ני&quot;ע" dataDxfId="460"/>
    <tableColumn id="3" xr3:uid="{48B5E498-FFD2-48E0-9D42-2ADBBC5A94C9}" name="זירת מסחר" dataDxfId="459"/>
    <tableColumn id="4" xr3:uid="{F65E476A-45D8-499B-8F4D-6A50CE5000D0}" name="מספר מנפיק" dataDxfId="458"/>
    <tableColumn id="5" xr3:uid="{ECAEBCB3-B147-4AE1-8E21-1129F6A7C9CF}" name="ענף מסחר" dataDxfId="457"/>
    <tableColumn id="6" xr3:uid="{98325BD5-D1B3-4C57-B7D0-8E59673A6237}" name="דירוג" dataDxfId="456"/>
    <tableColumn id="7" xr3:uid="{174077DA-BF4B-49EB-AFE3-DCED5D0521BB}" name="שם מדרג" dataDxfId="455"/>
    <tableColumn id="8" xr3:uid="{BA89C925-2526-4CC2-8D32-3A7FA62A932E}" name="סוג מטבע" dataDxfId="454"/>
    <tableColumn id="9" xr3:uid="{661F630E-8FFB-478A-994D-E9C1650BBA7B}" name="ערך נקוב****" dataDxfId="453"/>
    <tableColumn id="10" xr3:uid="{7368CA0A-4E19-49E1-8352-2B4265A9FE70}" name="שער***" dataDxfId="452"/>
    <tableColumn id="11" xr3:uid="{10138168-E000-47F0-BC33-C3992CB2A32D}" name="שווי שוק" dataDxfId="451"/>
    <tableColumn id="12" xr3:uid="{408D7461-1FE8-4A27-8A40-FA74C1828518}" name="שעור מערך נקוב מונפק" dataDxfId="450"/>
    <tableColumn id="13" xr3:uid="{ECE595A1-05D8-46C2-B089-27C7F96E2E0B}" name="שעור מנכסי אפיק ההשקעה" dataDxfId="449"/>
    <tableColumn id="14" xr3:uid="{F482D3A4-4946-4F25-9B38-AF9F1F76B84B}" name="שעור מסך נכסי השקעה**" dataDxfId="448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BA0D940-C87D-4D4E-A6C8-D50A64116214}" name="RowTitleRegion1.a1.b4.1" displayName="_RowTitleRegion1.a1.b4.1_5" ref="A1:B4" totalsRowShown="0" headerRowDxfId="447" dataDxfId="446" tableBorderDxfId="445" headerRowCellStyle="Normal_2007-16618" dataCellStyle="Normal_2007-16618">
  <autoFilter ref="A1:B4" xr:uid="{4BA0D940-C87D-4D4E-A6C8-D50A64116214}">
    <filterColumn colId="0" hiddenButton="1"/>
    <filterColumn colId="1" hiddenButton="1"/>
  </autoFilter>
  <tableColumns count="2">
    <tableColumn id="1" xr3:uid="{4757D9E4-9990-4609-A75B-CEB036AE5A1B}" name="תאריך הדיווח" dataDxfId="444" dataCellStyle="Normal_2007-16618"/>
    <tableColumn id="2" xr3:uid="{9E7D2F61-1BC3-437D-8505-10C8673D39A0}" name="31/12/2023" dataDxfId="443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9E8CB81-2AD8-4093-9AB8-E39CE645EB63}" name="TitleRegion1.a6.k27.1" displayName="TitleRegion1.a6.k27.1" ref="A6:K27" totalsRowShown="0" headerRowDxfId="442" dataDxfId="440" headerRowBorderDxfId="441" tableBorderDxfId="439">
  <autoFilter ref="A6:K27" xr:uid="{69E8CB81-2AD8-4093-9AB8-E39CE645EB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EEB7B95-0791-4FA7-AEB4-DB05B5A2CA73}" name="שם המנפיק/שם נייר ערך" dataDxfId="438"/>
    <tableColumn id="2" xr3:uid="{24FC1754-C2B8-4627-AB77-5851D84F0530}" name="מספר ני&quot;ע" dataDxfId="437"/>
    <tableColumn id="3" xr3:uid="{9E30A7D9-F9D8-4B83-A33D-E122914A0F96}" name="זירת מסחר" dataDxfId="436"/>
    <tableColumn id="4" xr3:uid="{79B7926D-E1BB-4915-83A6-C28B1A003EE7}" name="ענף מסחר" dataDxfId="435"/>
    <tableColumn id="5" xr3:uid="{CF4629FA-3A23-46B5-AAA2-7C7A4B079266}" name="סוג מטבע" dataDxfId="434"/>
    <tableColumn id="6" xr3:uid="{33CC5F1C-36BE-4971-97CF-23946B88C012}" name="ערך נקוב****" dataDxfId="433"/>
    <tableColumn id="7" xr3:uid="{7BFFB617-DDA9-4093-9488-A2352B05D7D6}" name="שער***" dataDxfId="432"/>
    <tableColumn id="8" xr3:uid="{8EE85B20-D495-492E-962C-7748287C554A}" name="שווי שוק" dataDxfId="431"/>
    <tableColumn id="9" xr3:uid="{6B64E68E-E8ED-40C1-930C-AE7D5AAAC841}" name="שעור מערך נקוב מונפק" dataDxfId="430"/>
    <tableColumn id="10" xr3:uid="{19326B8D-D998-4364-8E23-0801F5C7F7E0}" name="שעור מנכסי אפיק ההשקעה" dataDxfId="429"/>
    <tableColumn id="11" xr3:uid="{84490037-9DF6-4862-BD2B-CEE131F3D7EB}" name="שעור מסך נכסי השקעה**" dataDxfId="428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A08801F-A4A6-4DAE-97D7-033CE6200375}" name="RowTitleRegion1.a1.b4.1" displayName="_RowTitleRegion1.a1.b4.1_6" ref="A1:B4" totalsRowShown="0" headerRowDxfId="427" dataDxfId="426" tableBorderDxfId="425" headerRowCellStyle="Normal_2007-16618" dataCellStyle="Normal_2007-16618">
  <autoFilter ref="A1:B4" xr:uid="{DA08801F-A4A6-4DAE-97D7-033CE6200375}">
    <filterColumn colId="0" hiddenButton="1"/>
    <filterColumn colId="1" hiddenButton="1"/>
  </autoFilter>
  <tableColumns count="2">
    <tableColumn id="1" xr3:uid="{818B4730-D25F-42FA-A9A9-020748CEE3F9}" name="תאריך הדיווח" dataDxfId="424" dataCellStyle="Normal_2007-16618"/>
    <tableColumn id="2" xr3:uid="{5A479A52-21B7-4D2D-A7EC-FF9CA03FFFB6}" name="31/12/2023" dataDxfId="423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6835127-8857-4FBD-9508-F4A5753CFE24}" name="TitleRegion1.a6.k25.1" displayName="TitleRegion1.a6.k25.1" ref="A6:K25" totalsRowShown="0" headerRowDxfId="422" dataDxfId="420" headerRowBorderDxfId="421" tableBorderDxfId="419">
  <autoFilter ref="A6:K25" xr:uid="{66835127-8857-4FBD-9508-F4A5753CFE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C7C64B-7E0E-4BBF-AC7E-6408FFC8DB74}" name="שם המנפיק/שם נייר ערך" dataDxfId="418"/>
    <tableColumn id="2" xr3:uid="{D95CD944-5DF1-4B4C-B211-0088D531D384}" name="מספר ני&quot;ע" dataDxfId="417"/>
    <tableColumn id="3" xr3:uid="{578530FE-250B-4DC6-A9B4-1C5AC91803EB}" name="זירת מסחר" dataDxfId="416"/>
    <tableColumn id="4" xr3:uid="{CCC44F79-3F8B-4176-8EF6-2E7A449A8CEA}" name="ענף מסחר" dataDxfId="415"/>
    <tableColumn id="5" xr3:uid="{D638553F-6ABF-4524-8D66-35AB5EBFF38A}" name="סוג מטבע" dataDxfId="414"/>
    <tableColumn id="6" xr3:uid="{23094BC5-80E4-4D01-94DD-16A8800A7FA8}" name="ערך נקוב****" dataDxfId="413"/>
    <tableColumn id="7" xr3:uid="{446C9A03-76C5-467F-9D46-71030C102218}" name="שער***" dataDxfId="412"/>
    <tableColumn id="8" xr3:uid="{12F68111-AF6F-4CAC-8228-8F710E047DC5}" name="שווי שוק" dataDxfId="411"/>
    <tableColumn id="9" xr3:uid="{C04B34BD-7533-436C-BCB3-806CB897A0AD}" name="שעור מערך נקוב מונפק" dataDxfId="410"/>
    <tableColumn id="10" xr3:uid="{E98A0B18-EB8E-4F1B-B791-C1261A67F077}" name="שעור מנכסי אפיק ההשקעה" dataDxfId="409"/>
    <tableColumn id="11" xr3:uid="{E9B443A0-7E55-40E3-BCEE-887EE9FF4515}" name="שעור מסך נכסי השקעה**" dataDxfId="40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2394183-AE36-4CDA-B5EF-6083911AD306}" name="RowTitleRegion1.a1.b4.1" displayName="_RowTitleRegion1.a1.b4.1_7" ref="A1:B4" totalsRowShown="0" headerRowDxfId="407" dataDxfId="406" tableBorderDxfId="405" headerRowCellStyle="Normal_2007-16618" dataCellStyle="Normal_2007-16618">
  <autoFilter ref="A1:B4" xr:uid="{72394183-AE36-4CDA-B5EF-6083911AD306}">
    <filterColumn colId="0" hiddenButton="1"/>
    <filterColumn colId="1" hiddenButton="1"/>
  </autoFilter>
  <tableColumns count="2">
    <tableColumn id="1" xr3:uid="{50AF8F99-1543-4795-9940-7D94853B92B9}" name="תאריך הדיווח" dataDxfId="404" dataCellStyle="Normal_2007-16618"/>
    <tableColumn id="2" xr3:uid="{307D333C-6121-402A-8B54-A9C4D81EA198}" name="31/12/2023" dataDxfId="403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153BDA6-8A44-4BBC-83AE-1D1C26275B11}" name="TitleRegion1.a6.j22.1" displayName="TitleRegion1.a6.j22.1" ref="A6:J22" totalsRowShown="0" headerRowDxfId="402" dataDxfId="400" headerRowBorderDxfId="401" tableBorderDxfId="399">
  <autoFilter ref="A6:J22" xr:uid="{E153BDA6-8A44-4BBC-83AE-1D1C26275B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00917BC-DD32-4DBD-926A-67DB630CDBD8}" name="שם המנפיק/שם נייר ערך" dataDxfId="398"/>
    <tableColumn id="2" xr3:uid="{9E938C5B-44B0-4FD8-A372-24477645D537}" name="מספר ני&quot;ע" dataDxfId="397"/>
    <tableColumn id="3" xr3:uid="{2901B26A-60B2-4B39-B0DC-702DF2B015CD}" name="זירת מסחר" dataDxfId="396"/>
    <tableColumn id="4" xr3:uid="{711F4AE3-703A-4B36-BC8F-6F719A6121FB}" name="ענף מסחר" dataDxfId="395"/>
    <tableColumn id="5" xr3:uid="{4B1968DC-709A-448B-8BB6-24D54D1148C7}" name="סוג מטבע" dataDxfId="394"/>
    <tableColumn id="6" xr3:uid="{F1C07B20-64B3-46CA-A772-534A902C9D44}" name="ערך נקוב****" dataDxfId="393"/>
    <tableColumn id="7" xr3:uid="{F928AB04-4C82-4635-BFE6-23257A6B14B1}" name="שער***" dataDxfId="392"/>
    <tableColumn id="8" xr3:uid="{6DFCC944-516F-4BA5-ACFA-B26D69B3D1EB}" name="שווי שוק" dataDxfId="391"/>
    <tableColumn id="9" xr3:uid="{9DAB0673-6884-403E-B8DA-B98969896510}" name="שעור מנכסי אפיק ההשקעה" dataDxfId="390"/>
    <tableColumn id="10" xr3:uid="{E2168971-07A0-486E-8057-B70B6F3378F8}" name="שעור מסך נכסי השקעה**" dataDxfId="38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E5FD8B6-B1B4-4198-A212-F48E28D2EFA2}" name="RowTitleRegion1.a1.b4.1" displayName="_RowTitleRegion1.a1.b4.1_8" ref="A1:B4" totalsRowShown="0" headerRowDxfId="388" dataDxfId="387" tableBorderDxfId="386" headerRowCellStyle="Normal_2007-16618" dataCellStyle="Normal_2007-16618">
  <autoFilter ref="A1:B4" xr:uid="{7E5FD8B6-B1B4-4198-A212-F48E28D2EFA2}">
    <filterColumn colId="0" hiddenButton="1"/>
    <filterColumn colId="1" hiddenButton="1"/>
  </autoFilter>
  <tableColumns count="2">
    <tableColumn id="1" xr3:uid="{631BDA51-D0D5-471F-BA7E-F1E49FC9988E}" name="תאריך הדיווח" dataDxfId="385" dataCellStyle="Normal_2007-16618"/>
    <tableColumn id="2" xr3:uid="{450A1D65-72D0-43CB-A81D-98C1D568A26C}" name="31/12/2023" dataDxfId="384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78D24F9-85F7-4A9C-AB34-2810EE234EC9}" name="TitleRegion1.a6.p13.1" displayName="TitleRegion1.a6.p13.1" ref="A6:P13" totalsRowShown="0" headerRowDxfId="383" dataDxfId="381" headerRowBorderDxfId="382" tableBorderDxfId="380">
  <autoFilter ref="A6:P13" xr:uid="{C78D24F9-85F7-4A9C-AB34-2810EE234E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F1F82A1-9928-432E-99DD-22957700F02A}" name="שם המנפיק/שם נייר ערך" dataDxfId="379"/>
    <tableColumn id="2" xr3:uid="{4469B07A-9E56-4732-BB82-51FDD5A87CDC}" name="מספר ני&quot;ע" dataDxfId="378"/>
    <tableColumn id="3" xr3:uid="{DB07D36B-ED51-49A3-B344-47DAA505688D}" name="נכס הבסיס" dataDxfId="377"/>
    <tableColumn id="4" xr3:uid="{F383BA9E-EE5F-4EFE-BFD7-5716E44A811C}" name="דירוג" dataDxfId="376"/>
    <tableColumn id="5" xr3:uid="{F206FDB1-474C-4F2A-B62B-4A5A82C167AC}" name="שם מדרג" dataDxfId="375"/>
    <tableColumn id="6" xr3:uid="{E2534EC6-1592-4FC7-96F3-31297EF9D6EC}" name="תאריך רכישה" dataDxfId="374"/>
    <tableColumn id="7" xr3:uid="{47EBEEBA-AF3D-4CA8-B0C9-56C8E1FAD1BD}" name="מח&quot;מ" dataDxfId="373"/>
    <tableColumn id="8" xr3:uid="{98DA691D-3FF1-4C54-B13D-F361A765477E}" name="סוג מטבע" dataDxfId="372"/>
    <tableColumn id="9" xr3:uid="{A5E5F9F6-FB55-4BDD-963C-39D7C1C5A31A}" name="שיעור ריבית" dataDxfId="371"/>
    <tableColumn id="10" xr3:uid="{4F65786E-AAAD-498B-AA26-66716F0B2002}" name="תשואה לפידיון" dataDxfId="370"/>
    <tableColumn id="11" xr3:uid="{58EF5EA1-FE5B-4E0E-8195-A2DDA601BD7C}" name="ערך נקוב****" dataDxfId="369"/>
    <tableColumn id="12" xr3:uid="{BF4423EB-65C3-4C16-A7D2-44C047E7B5FC}" name="שער***" dataDxfId="368"/>
    <tableColumn id="13" xr3:uid="{9118C035-C28C-4908-84BB-B226BCB61BF3}" name="שווי שוק" dataDxfId="367"/>
    <tableColumn id="14" xr3:uid="{C7E40112-16F1-4D38-8821-79F83E5D5F20}" name="שעור מערך נקוב מונפק" dataDxfId="366"/>
    <tableColumn id="15" xr3:uid="{1F49FA28-818C-46FE-8A06-A08FD34EAB79}" name="שעור מנכסי אפיק ההשקעה" dataDxfId="365"/>
    <tableColumn id="16" xr3:uid="{473DCA4A-A40C-49BF-91E7-A0E3A685BBB7}" name="שעור מסך נכסי השקעה**" dataDxfId="364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46DA1D9-BFA9-4287-96BE-08A54B878F2D}" name="RowTitleRegion1.a1.b4.1" displayName="_RowTitleRegion1.a1.b4.1_9" ref="A1:B4" totalsRowShown="0" headerRowDxfId="363" dataDxfId="362" tableBorderDxfId="361" headerRowCellStyle="Normal_2007-16618" dataCellStyle="Normal_2007-16618">
  <autoFilter ref="A1:B4" xr:uid="{046DA1D9-BFA9-4287-96BE-08A54B878F2D}">
    <filterColumn colId="0" hiddenButton="1"/>
    <filterColumn colId="1" hiddenButton="1"/>
  </autoFilter>
  <tableColumns count="2">
    <tableColumn id="1" xr3:uid="{21E92075-C28A-4B8F-ACB2-E5BC9C751BD8}" name="תאריך הדיווח" dataDxfId="360" dataCellStyle="Normal_2007-16618"/>
    <tableColumn id="2" xr3:uid="{27B900A4-35D2-4564-8C6C-DF335D00129C}" name="31/12/2023" dataDxfId="359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41537E6-296C-45BB-9805-AFF14124E3B2}" name="TitleRegion1.a6.o12.1" displayName="TitleRegion1.a6.o12.1" ref="A6:O12" totalsRowShown="0" headerRowDxfId="358" dataDxfId="356" headerRowBorderDxfId="357" tableBorderDxfId="355">
  <autoFilter ref="A6:O12" xr:uid="{641537E6-296C-45BB-9805-AFF14124E3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CFC6277-D306-4E32-8343-6DD989B542C6}" name="שם המנפיק/שם נייר ערך" dataDxfId="354"/>
    <tableColumn id="2" xr3:uid="{A102D1BD-00A8-4FD8-813C-EE7879C8DC87}" name="מספר ני&quot;ע" dataDxfId="353"/>
    <tableColumn id="3" xr3:uid="{A8782C1F-DBBF-4C40-909F-C6D6285434A6}" name="דירוג" dataDxfId="352"/>
    <tableColumn id="4" xr3:uid="{4ABDF953-EAFC-4BA2-AFD7-A7918F5F85AF}" name="שם מדרג" dataDxfId="351"/>
    <tableColumn id="5" xr3:uid="{6626FDA3-BC47-4DCE-9660-31E400B8E4D5}" name="תאריך רכישה" dataDxfId="350"/>
    <tableColumn id="6" xr3:uid="{05B40B6C-C49C-4ABD-94DC-608CEF57E7F6}" name="מח&quot;מ" dataDxfId="349"/>
    <tableColumn id="7" xr3:uid="{768CE9F6-3D6B-49A2-8C74-22EFC01530B5}" name="סוג מטבע" dataDxfId="348"/>
    <tableColumn id="8" xr3:uid="{86B668E4-FF95-457E-98CF-7F2519241FE9}" name="שיעור ריבית" dataDxfId="347"/>
    <tableColumn id="9" xr3:uid="{BC014319-93CB-412D-B7BB-FE9BC940D3EF}" name="תשואה לפידיון" dataDxfId="346"/>
    <tableColumn id="10" xr3:uid="{CDA2EFC9-71A1-43E8-BAFF-1C842F46486F}" name="ערך נקוב****" dataDxfId="345"/>
    <tableColumn id="11" xr3:uid="{D76EFC57-418E-4996-BF68-A15C7242D4BA}" name="שער***" dataDxfId="344"/>
    <tableColumn id="12" xr3:uid="{26D4B69F-2CDB-4880-8591-555C5256AC8C}" name="שווי הוגן" dataDxfId="343"/>
    <tableColumn id="13" xr3:uid="{72AB0DF8-B473-4405-805D-CC40650CC178}" name="שעור מערך נקוב מונפק" dataDxfId="342"/>
    <tableColumn id="14" xr3:uid="{6E7982D4-DAFA-4A39-8C65-BAAC9C0E9C32}" name="שעור מנכסי אפיק ההשקעה" dataDxfId="341"/>
    <tableColumn id="15" xr3:uid="{8E77856A-4CD5-467A-91C7-44B4B4E24DBB}" name="שעור מסך נכסי השקעה**" dataDxfId="340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8B759CA-EF2A-4C15-8BC5-59B2B7B6E7F2}" name="RowTitleRegion1.a1.b4.1" displayName="_RowTitleRegion1.a1.b4.1_10" ref="A1:B4" totalsRowShown="0" headerRowDxfId="339" dataDxfId="338" tableBorderDxfId="337" headerRowCellStyle="Normal_2007-16618" dataCellStyle="Normal_2007-16618">
  <autoFilter ref="A1:B4" xr:uid="{88B759CA-EF2A-4C15-8BC5-59B2B7B6E7F2}">
    <filterColumn colId="0" hiddenButton="1"/>
    <filterColumn colId="1" hiddenButton="1"/>
  </autoFilter>
  <tableColumns count="2">
    <tableColumn id="1" xr3:uid="{ABA16DD6-F3D3-499E-950F-889121533732}" name="תאריך הדיווח" dataDxfId="336" dataCellStyle="Normal_2007-16618"/>
    <tableColumn id="2" xr3:uid="{65E9BA63-E84C-49BF-8EE4-ECDFD032436C}" name="31/12/2023" dataDxfId="335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AFF2EAE-5970-48E9-8AF0-168A61D9BF3F}" name="TitleRegion1.a6.r26.1" displayName="TitleRegion1.a6.r26.1" ref="A6:R26" totalsRowShown="0" headerRowDxfId="334" dataDxfId="332" headerRowBorderDxfId="333" tableBorderDxfId="331">
  <autoFilter ref="A6:R26" xr:uid="{DAFF2EAE-5970-48E9-8AF0-168A61D9BF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37EFE62-9A01-4D71-A01B-669CF7B2F8A6}" name="שם המנפיק/שם נייר ערך" dataDxfId="330"/>
    <tableColumn id="2" xr3:uid="{5F7E55DD-9B49-4169-875B-5D57064D833D}" name="מספר ני&quot;ע" dataDxfId="329"/>
    <tableColumn id="3" xr3:uid="{C3AC9C04-30A9-4239-9B76-6DB705837112}" name="ספק המידע" dataDxfId="328"/>
    <tableColumn id="4" xr3:uid="{1523A185-AAFA-4E82-B0E2-2B0002498DCC}" name="מספר מנפיק" dataDxfId="327"/>
    <tableColumn id="5" xr3:uid="{9A6852F6-699E-4B33-A13E-0DF8A1F4D3DB}" name="ענף מסחר" dataDxfId="326"/>
    <tableColumn id="6" xr3:uid="{A98BC26F-763B-49F5-8406-A0D0FE871F7B}" name="דירוג" dataDxfId="325"/>
    <tableColumn id="7" xr3:uid="{1824FF86-5B4E-4ACA-9644-847AD7FF41AB}" name="שם מדרג" dataDxfId="324"/>
    <tableColumn id="8" xr3:uid="{8904622D-20A2-422F-BE60-0BB8EDE97A6E}" name="תאריך רכישה" dataDxfId="323"/>
    <tableColumn id="9" xr3:uid="{930EB2A1-B93D-4963-A4B8-F4F843D8B43B}" name="מח&quot;מ" dataDxfId="322"/>
    <tableColumn id="10" xr3:uid="{C2A9B00B-C7E3-44D4-874B-ABB6577745FC}" name="סוג מטבע" dataDxfId="321"/>
    <tableColumn id="11" xr3:uid="{E7F354B6-5C80-45E3-9B60-99E6FCC5EA3C}" name="שיעור ריבית" dataDxfId="320"/>
    <tableColumn id="12" xr3:uid="{80A8149B-7CF2-44C6-86F3-382478A71F2C}" name="תשואה לפידיון" dataDxfId="319"/>
    <tableColumn id="13" xr3:uid="{E5E8DA1B-3089-46C7-A2C9-EECB1955A67B}" name="ערך נקוב****" dataDxfId="318"/>
    <tableColumn id="14" xr3:uid="{C48D8258-D32E-4B23-A703-3B556ED99760}" name="שער***" dataDxfId="317"/>
    <tableColumn id="15" xr3:uid="{87A17543-1A35-4D32-B5DD-B347C6A500E9}" name="שווי הוגן" dataDxfId="316"/>
    <tableColumn id="16" xr3:uid="{0B2CC65B-092C-492A-B54F-321715C91390}" name="שעור מערך נקוב מונפק" dataDxfId="315"/>
    <tableColumn id="17" xr3:uid="{A505B089-AE86-4751-9524-9F0811A0A40F}" name="שעור מנכסי אפיק ההשקעה" dataDxfId="314"/>
    <tableColumn id="18" xr3:uid="{E58BDC76-4EC5-4495-86BD-76F7BCEB3037}" name="שעור מסך נכסי השקעה**" dataDxfId="31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288157B-B6A6-45D7-9AA6-A6B10E7A24A4}" name="RowTitleRegion1.a1.b4.1" displayName="_RowTitleRegion1.a1.b4.1_11" ref="A1:B4" totalsRowShown="0" headerRowDxfId="312" dataDxfId="311" tableBorderDxfId="310" headerRowCellStyle="Normal_2007-16618" dataCellStyle="Normal_2007-16618">
  <autoFilter ref="A1:B4" xr:uid="{5288157B-B6A6-45D7-9AA6-A6B10E7A24A4}">
    <filterColumn colId="0" hiddenButton="1"/>
    <filterColumn colId="1" hiddenButton="1"/>
  </autoFilter>
  <tableColumns count="2">
    <tableColumn id="1" xr3:uid="{1D3A20CD-DF53-4F80-8369-2D5B75140CB5}" name="תאריך הדיווח" dataDxfId="309" dataCellStyle="Normal_2007-16618"/>
    <tableColumn id="2" xr3:uid="{EF99D4F0-4942-4872-BFC9-3E6061AABAF0}" name="31/12/2023" dataDxfId="308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D24B644-B722-4BC9-B2FC-67AFF1D1B92E}" name="TitleRegion1.a6.r44.1" displayName="TitleRegion1.a6.r44.1" ref="A6:R44" totalsRowShown="0" headerRowDxfId="307" dataDxfId="305" headerRowBorderDxfId="306" tableBorderDxfId="304">
  <autoFilter ref="A6:R44" xr:uid="{ED24B644-B722-4BC9-B2FC-67AFF1D1B9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FCBC28C-6CF4-4AEE-A110-8D1E07CA8B2B}" name="שם המנפיק/שם נייר ערך" dataDxfId="303"/>
    <tableColumn id="2" xr3:uid="{A25EDE81-2BEB-4A91-AA1C-BD2DE0413F77}" name="מספר ני&quot;ע" dataDxfId="302"/>
    <tableColumn id="3" xr3:uid="{F9621A18-E480-4796-ACD0-0912B4669C5C}" name="ספק המידע" dataDxfId="301"/>
    <tableColumn id="4" xr3:uid="{845D97F3-350E-41FA-979E-1DC66A801ABA}" name="מספר מנפיק" dataDxfId="300"/>
    <tableColumn id="5" xr3:uid="{A792BD11-81CF-4324-AB3B-E2656B8E5E29}" name="ענף מסחר" dataDxfId="299"/>
    <tableColumn id="6" xr3:uid="{FF329C89-BC49-4642-8864-0604F7468969}" name="דירוג" dataDxfId="298"/>
    <tableColumn id="7" xr3:uid="{4C9FE56D-801B-4700-B312-DAE1AC23104F}" name="שם מדרג" dataDxfId="297"/>
    <tableColumn id="8" xr3:uid="{8468C281-B747-46B2-9C05-0F9BFFAABFB2}" name="תאריך רכישה" dataDxfId="296"/>
    <tableColumn id="9" xr3:uid="{C8148B1C-FDA7-4B40-BCA5-23316AEB1A1C}" name="מח&quot;מ" dataDxfId="295"/>
    <tableColumn id="10" xr3:uid="{3C5173CC-D0D1-4AFA-9D4F-7E7DF1675359}" name="סוג מטבע" dataDxfId="294"/>
    <tableColumn id="11" xr3:uid="{88BE07FC-481D-485A-9A24-72F942ACCC2B}" name="שיעור ריבית" dataDxfId="293"/>
    <tableColumn id="12" xr3:uid="{87318B50-DB6C-4525-BCE2-7FD81488C352}" name="תשואה לפידיון" dataDxfId="292"/>
    <tableColumn id="13" xr3:uid="{EF4D6D31-3DF5-4ED6-BF9B-AF32E518D990}" name="ערך נקוב****" dataDxfId="291"/>
    <tableColumn id="14" xr3:uid="{8148AE02-091A-4406-AEC3-6EFD685649D6}" name="שער***" dataDxfId="290"/>
    <tableColumn id="15" xr3:uid="{41A724B3-0747-4A24-95BE-BEE91415761D}" name="שווי הוגן" dataDxfId="289"/>
    <tableColumn id="16" xr3:uid="{B552F131-C430-46AD-A4AF-2B4EAFF67583}" name="שעור מערך נקוב מונפק" dataDxfId="288"/>
    <tableColumn id="17" xr3:uid="{68377C8C-CE32-447A-AA62-7717E96D2F9D}" name="שעור מנכסי אפיק ההשקעה" dataDxfId="287"/>
    <tableColumn id="18" xr3:uid="{BE386F69-5CC5-42C3-B795-A3E3B494E58E}" name="שעור מסך נכסי השקעה**" dataDxfId="28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53D846-0F2C-4AF9-9C9C-2EDF3A22CC4D}" name="RowTitleRegion1.a1.b4.1" displayName="_RowTitleRegion1.a1.b4.1_12" ref="A1:B4" totalsRowShown="0" headerRowDxfId="285" dataDxfId="284" tableBorderDxfId="283" headerRowCellStyle="Normal_2007-16618" dataCellStyle="Normal_2007-16618">
  <autoFilter ref="A1:B4" xr:uid="{A553D846-0F2C-4AF9-9C9C-2EDF3A22CC4D}">
    <filterColumn colId="0" hiddenButton="1"/>
    <filterColumn colId="1" hiddenButton="1"/>
  </autoFilter>
  <tableColumns count="2">
    <tableColumn id="1" xr3:uid="{FE2147A7-3552-4469-95A6-F936DCA37DEB}" name="תאריך הדיווח" dataDxfId="282" dataCellStyle="Normal_2007-16618"/>
    <tableColumn id="2" xr3:uid="{BD1AD05E-99F5-471A-AFC0-80C60B557F94}" name="31/12/2023" dataDxfId="281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EB09858-9404-4D29-94F8-5AF4A8240F59}" name="TitleRegion1.a6.l32.1" displayName="TitleRegion1.a6.l32.1" ref="A6:L32" totalsRowShown="0" headerRowDxfId="280" dataDxfId="278" headerRowBorderDxfId="279" tableBorderDxfId="277">
  <autoFilter ref="A6:L32" xr:uid="{3EB09858-9404-4D29-94F8-5AF4A8240F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AC87209-BFEA-44EA-B2BE-90E7A4393E07}" name="שם המנפיק/שם נייר ערך" dataDxfId="276"/>
    <tableColumn id="2" xr3:uid="{1DB2D7B7-792D-4CB9-A521-AB968F2456B4}" name="מספר ני&quot;ע" dataDxfId="275"/>
    <tableColumn id="3" xr3:uid="{D5306D2E-2EED-47D9-90C8-3F8853476560}" name="ספק המידע" dataDxfId="274"/>
    <tableColumn id="4" xr3:uid="{8B5AC7DA-F589-4CB8-A01B-6536BE0C4CE6}" name="מספר מנפיק" dataDxfId="273"/>
    <tableColumn id="5" xr3:uid="{BBE79F94-B703-4B3A-86AF-0E206CC691D3}" name="ענף מסחר" dataDxfId="272"/>
    <tableColumn id="6" xr3:uid="{1B0BF86A-6317-4EE5-A111-C365ADFAC631}" name="סוג מטבע" dataDxfId="271"/>
    <tableColumn id="7" xr3:uid="{C6B1BFB2-3545-47FA-8F43-6E3A47CAEAAB}" name="ערך נקוב****" dataDxfId="270"/>
    <tableColumn id="8" xr3:uid="{5AE0B7CD-442D-483F-B88B-3C1DE07EAA6B}" name="שער***" dataDxfId="269"/>
    <tableColumn id="9" xr3:uid="{69208E63-0E84-401B-94A3-F2449DF1F63B}" name="שווי הוגן" dataDxfId="268"/>
    <tableColumn id="10" xr3:uid="{9ECB1330-EFE8-434A-AA9F-FF79BE26EC34}" name="שעור מערך נקוב מונפק" dataDxfId="267"/>
    <tableColumn id="11" xr3:uid="{0CB96E5A-92A9-4C0F-90A1-DA015D1C2613}" name="שעור מנכסי אפיק ההשקעה" dataDxfId="266"/>
    <tableColumn id="12" xr3:uid="{50196EFF-C45C-41A8-B79C-9C2C0E82DB17}" name="שעור מסך נכסי השקעה**" dataDxfId="26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B69111E-DC29-4B19-A23D-89BB64B6C2FA}" name="RowTitleRegion1.a1.b4.1" displayName="_RowTitleRegion1.a1.b4.1_13" ref="A1:B4" totalsRowShown="0" headerRowDxfId="264" dataDxfId="263" tableBorderDxfId="262" headerRowCellStyle="Normal_2007-16618" dataCellStyle="Normal_2007-16618">
  <autoFilter ref="A1:B4" xr:uid="{6B69111E-DC29-4B19-A23D-89BB64B6C2FA}">
    <filterColumn colId="0" hiddenButton="1"/>
    <filterColumn colId="1" hiddenButton="1"/>
  </autoFilter>
  <tableColumns count="2">
    <tableColumn id="1" xr3:uid="{87CFEF96-304B-4F4F-B368-C9B0D054F908}" name="תאריך הדיווח" dataDxfId="261" dataCellStyle="Normal_2007-16618"/>
    <tableColumn id="2" xr3:uid="{8040B07E-D377-40D2-ADE3-046BE8C31562}" name="31/12/2023" dataDxfId="260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B7D3D88-F859-4633-9BCF-0702C61494F1}" name="TitleRegion1.a6.j167.1" displayName="TitleRegion1.a6.j167.1" ref="A6:J167" totalsRowShown="0" headerRowDxfId="259" dataDxfId="257" headerRowBorderDxfId="258" tableBorderDxfId="256">
  <autoFilter ref="A6:J167" xr:uid="{CB7D3D88-F859-4633-9BCF-0702C61494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66E8DE0-F875-437D-8908-00623F44B6EA}" name="שם המנפיק/שם נייר ערך" dataDxfId="255"/>
    <tableColumn id="2" xr3:uid="{45F6155A-7C08-4246-8A50-970E853A042E}" name="מספר ני&quot;ע" dataDxfId="254"/>
    <tableColumn id="3" xr3:uid="{F8E9368C-EDF1-4D35-A88A-FC8FAEEAC52E}" name="סוג מטבע" dataDxfId="253"/>
    <tableColumn id="4" xr3:uid="{BCE684D2-8E90-4688-AD67-1191AC582921}" name="תאריך רכישה" dataDxfId="252"/>
    <tableColumn id="5" xr3:uid="{3D543466-2C03-4635-A1DE-074560575914}" name="ערך נקוב****" dataDxfId="251"/>
    <tableColumn id="6" xr3:uid="{72EF2A5D-F13C-4CCD-B567-D092D25161F4}" name="שער***" dataDxfId="250"/>
    <tableColumn id="7" xr3:uid="{7B324AEF-D0DC-4F8F-802E-9508AB33E47B}" name="שווי הוגן" dataDxfId="249"/>
    <tableColumn id="8" xr3:uid="{53BB845B-7D9E-4658-BA4A-B49F52953844}" name="שעור מערך נקוב מונפק" dataDxfId="248"/>
    <tableColumn id="9" xr3:uid="{69FDFD38-0500-4F5B-A683-7ECEDBC1C151}" name="שעור מנכסי אפיק ההשקעה" dataDxfId="247"/>
    <tableColumn id="10" xr3:uid="{C12C7C18-0D61-4B5E-8D13-79D8AA022AAC}" name="שעור מסך נכסי השקעה**" dataDxfId="246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06D2569-3077-4F43-B4D1-363BA02CDE8E}" name="RowTitleRegion1.a1.b4.1" displayName="_RowTitleRegion1.a1.b4.1_14" ref="A1:B4" totalsRowShown="0" headerRowDxfId="245" dataDxfId="244" tableBorderDxfId="243" headerRowCellStyle="Normal_2007-16618" dataCellStyle="Normal_2007-16618">
  <autoFilter ref="A1:B4" xr:uid="{306D2569-3077-4F43-B4D1-363BA02CDE8E}">
    <filterColumn colId="0" hiddenButton="1"/>
    <filterColumn colId="1" hiddenButton="1"/>
  </autoFilter>
  <tableColumns count="2">
    <tableColumn id="1" xr3:uid="{6C5DC785-6176-40B7-8C67-A08591B35A76}" name="תאריך הדיווח" dataDxfId="242" dataCellStyle="Normal_2007-16618"/>
    <tableColumn id="2" xr3:uid="{B465CCFE-EB48-4397-B700-23F91B3A0BFB}" name="31/12/2023" dataDxfId="241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B5BB78-DE94-4BD8-9E0A-13E7A3F87F1E}" name="TitleRegion1.a6.k12.1" displayName="TitleRegion1.a6.k12.1" ref="A6:K12" totalsRowShown="0" headerRowDxfId="240" headerRowBorderDxfId="239" tableBorderDxfId="238">
  <autoFilter ref="A6:K12" xr:uid="{CDB5BB78-DE94-4BD8-9E0A-13E7A3F87F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E9E28B5-5DA6-4E48-81B2-386C721B2325}" name="שם המנפיק/שם נייר ערך"/>
    <tableColumn id="2" xr3:uid="{724A2CF7-6E88-4005-9CDE-B44DCD9AF998}" name="מספר ני&quot;ע" dataDxfId="237"/>
    <tableColumn id="3" xr3:uid="{788190B4-378C-48AA-B1D8-0ED0F1E2804D}" name="ענף מסחר"/>
    <tableColumn id="4" xr3:uid="{EB586E6D-7B1C-454C-B40C-0FB8E31183B0}" name="סוג מטבע"/>
    <tableColumn id="5" xr3:uid="{AF08B1E4-A425-4130-AB95-BC19117C0337}" name="תאריך רכישה"/>
    <tableColumn id="6" xr3:uid="{13B0F77B-2653-4BC6-BA38-6E48F127E964}" name="ערך נקוב****" dataDxfId="236"/>
    <tableColumn id="7" xr3:uid="{1E036DF7-A67D-4175-A731-E5FAC2821155}" name="שער***" dataDxfId="235"/>
    <tableColumn id="8" xr3:uid="{84CD2D10-A00D-431A-A5C6-84FBD2A3C94D}" name="שווי הוגן"/>
    <tableColumn id="9" xr3:uid="{BF17E49F-456A-42D0-9375-C18DA297DE8E}" name="שעור מערך נקוב מונפק"/>
    <tableColumn id="10" xr3:uid="{87BA3C32-C0C8-481D-9BD3-95718C7FCA80}" name="שעור מנכסי אפיק ההשקעה" dataDxfId="234" dataCellStyle="Percent"/>
    <tableColumn id="11" xr3:uid="{7B11FF7B-A073-419A-AEFD-561C37859A9E}" name="שעור מסך נכסי השקעה**" dataDxfId="233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4543709-06B2-4B08-A72C-C61A15CC0734}" name="RowTitleRegion1.a1.b4.1" displayName="_RowTitleRegion1.a1.b4.1_15" ref="A1:B4" totalsRowShown="0" headerRowDxfId="232" dataDxfId="231" tableBorderDxfId="230" headerRowCellStyle="Normal_2007-16618" dataCellStyle="Normal_2007-16618">
  <autoFilter ref="A1:B4" xr:uid="{B4543709-06B2-4B08-A72C-C61A15CC0734}">
    <filterColumn colId="0" hiddenButton="1"/>
    <filterColumn colId="1" hiddenButton="1"/>
  </autoFilter>
  <tableColumns count="2">
    <tableColumn id="1" xr3:uid="{7ADA1E58-4A83-426E-8BFD-D7BEC1BD4D14}" name="תאריך הדיווח" dataDxfId="229" dataCellStyle="Normal_2007-16618"/>
    <tableColumn id="2" xr3:uid="{EFB1040A-4E29-4984-9B09-4EB0B935844C}" name="31/12/2023" dataDxfId="22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16456E4-51FB-4C8E-A9A6-97A404F6D12E}" name="TitleRegion1.a6.k20.1" displayName="TitleRegion1.a6.k20.1" ref="A6:K20" totalsRowShown="0" headerRowDxfId="227" dataDxfId="225" headerRowBorderDxfId="226" tableBorderDxfId="224">
  <autoFilter ref="A6:K20" xr:uid="{E16456E4-51FB-4C8E-A9A6-97A404F6D1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5BF0F36-C946-4373-8D35-38B6C03C443E}" name="שם המנפיק/שם נייר ערך" dataDxfId="223"/>
    <tableColumn id="2" xr3:uid="{01372600-C8DA-4EE8-B8BD-170A0206F76C}" name="מספר ני&quot;ע" dataDxfId="222"/>
    <tableColumn id="3" xr3:uid="{0DB630F1-253A-4D01-BACF-4848753E6DCD}" name="ענף מסחר" dataDxfId="221"/>
    <tableColumn id="4" xr3:uid="{F333ED76-AD64-426B-8824-99A736028812}" name="סוג מטבע" dataDxfId="220"/>
    <tableColumn id="5" xr3:uid="{2ABA8F33-87E3-4D4D-96F9-A870D624EDE2}" name="תאריך רכישה" dataDxfId="219"/>
    <tableColumn id="6" xr3:uid="{E7BEEDA0-E7BF-4E43-8114-8E3999DB1085}" name="ערך נקוב****" dataDxfId="218"/>
    <tableColumn id="7" xr3:uid="{3FE1D26A-1124-4F3B-960A-44A39EA4CE48}" name="שער***" dataDxfId="217"/>
    <tableColumn id="8" xr3:uid="{E4EC9C01-D0AC-4D26-8E80-DE5F31F3C2E7}" name="שווי הוגן" dataDxfId="216"/>
    <tableColumn id="9" xr3:uid="{9497CE4E-7FD5-4EE3-9A65-A5EE049A820D}" name="שעור מערך נקוב מונפק" dataDxfId="215"/>
    <tableColumn id="10" xr3:uid="{5E355AB9-D0A8-45F4-8DAE-92E3410A714C}" name="שעור מנכסי אפיק ההשקעה" dataDxfId="214"/>
    <tableColumn id="11" xr3:uid="{0AE9D27B-5638-4551-A1F0-04B2B090DF64}" name="שעור מסך נכסי השקעה**" dataDxfId="21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B8A6A44-F510-4740-A54F-5256FC9B50F4}" name="RowTitleRegion1.a1.b4.1" displayName="_RowTitleRegion1.a1.b4.1_16" ref="A1:B4" totalsRowShown="0" headerRowDxfId="212" dataDxfId="211" tableBorderDxfId="210" headerRowCellStyle="Normal_2007-16618" dataCellStyle="Normal_2007-16618">
  <autoFilter ref="A1:B4" xr:uid="{3B8A6A44-F510-4740-A54F-5256FC9B50F4}">
    <filterColumn colId="0" hiddenButton="1"/>
    <filterColumn colId="1" hiddenButton="1"/>
  </autoFilter>
  <tableColumns count="2">
    <tableColumn id="1" xr3:uid="{F1B7B476-FFBC-40AB-98F0-638ACD0C52BE}" name="תאריך הדיווח" dataDxfId="209" dataCellStyle="Normal_2007-16618"/>
    <tableColumn id="2" xr3:uid="{36DA6F76-0949-4D7F-96D0-0BC04B2BF1F1}" name="31/12/2023" dataDxfId="20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1D5A9D3-76D1-4FC7-8B38-1E5F6D2C9496}" name="TitleRegion1.a6.j287.1" displayName="TitleRegion1.a6.j287.1" ref="A6:J287" totalsRowShown="0" headerRowDxfId="207" dataDxfId="205" headerRowBorderDxfId="206" tableBorderDxfId="204">
  <autoFilter ref="A6:J287" xr:uid="{C1D5A9D3-76D1-4FC7-8B38-1E5F6D2C94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4DBA8F-503B-4927-AF7F-2A61906B0CDF}" name="שם המנפיק/שם נייר ערך" dataDxfId="203"/>
    <tableColumn id="2" xr3:uid="{4BAA50EB-B40B-43BD-A58E-60E0B827E36C}" name="מספר ני&quot;ע" dataDxfId="202"/>
    <tableColumn id="3" xr3:uid="{9852F6E4-9003-4A94-A8CF-AA53CF08B7AA}" name="ענף מסחר" dataDxfId="201"/>
    <tableColumn id="4" xr3:uid="{67458BD0-8F8D-4588-BEC2-AFFD17E1E250}" name="סוג מטבע" dataDxfId="200"/>
    <tableColumn id="5" xr3:uid="{43FA62E6-9035-4CE9-B1B5-A142CC68957D}" name="תאריך רכישה" dataDxfId="199"/>
    <tableColumn id="6" xr3:uid="{6C704396-C77B-45A2-B9B1-7962F4E59F76}" name="ערך נקוב****" dataDxfId="198"/>
    <tableColumn id="7" xr3:uid="{CAB14FB0-1004-4551-A83F-7BC2A2E28620}" name="שער***" dataDxfId="197"/>
    <tableColumn id="8" xr3:uid="{BB0F2951-BDCF-4576-B9D7-1411AE6B5FA5}" name="שווי הוגן" dataDxfId="196"/>
    <tableColumn id="9" xr3:uid="{77F90A7F-38F2-4CA9-868E-3C786AB07E13}" name="שעור מנכסי אפיק ההשקעה" dataDxfId="195"/>
    <tableColumn id="10" xr3:uid="{4CC251C0-274F-4379-9F0B-0574F3FC955E}" name="שעור מסך נכסי השקעה**" dataDxfId="19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B514533-AE0C-410F-B09D-25672DBE3BA8}" name="RowTitleRegion1.a1.b4.1" displayName="_RowTitleRegion1.a1.b4.1_17" ref="A1:B4" totalsRowShown="0" headerRowDxfId="193" dataDxfId="192" tableBorderDxfId="191" headerRowCellStyle="Normal_2007-16618" dataCellStyle="Normal_2007-16618">
  <autoFilter ref="A1:B4" xr:uid="{0B514533-AE0C-410F-B09D-25672DBE3BA8}">
    <filterColumn colId="0" hiddenButton="1"/>
    <filterColumn colId="1" hiddenButton="1"/>
  </autoFilter>
  <tableColumns count="2">
    <tableColumn id="1" xr3:uid="{0A0D5CBB-159F-4A6C-9A4A-A65E734BFBB4}" name="תאריך הדיווח" dataDxfId="190" dataCellStyle="Normal_2007-16618"/>
    <tableColumn id="2" xr3:uid="{A7891A03-3D8C-4748-9A42-B9A7F0A5689E}" name="31/12/2023" dataDxfId="18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158366B-6CDE-4A64-81EF-05569BB3E413}" name="TitleRegion1.a6.p13.1" displayName="TitleRegion1.a6.p13.1_" ref="A6:P13" totalsRowShown="0" headerRowDxfId="188" dataDxfId="186" headerRowBorderDxfId="187" tableBorderDxfId="185">
  <autoFilter ref="A6:P13" xr:uid="{9158366B-6CDE-4A64-81EF-05569BB3E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07E3D6E-21B7-4E7A-A453-6AC4D7FA32AC}" name="שם המנפיק/שם נייר ערך" dataDxfId="184"/>
    <tableColumn id="2" xr3:uid="{6AAA3D79-7F35-4B87-B444-92D4BE90A59F}" name="מספר ני&quot;ע" dataDxfId="183"/>
    <tableColumn id="3" xr3:uid="{FA9AB0BC-821F-4375-A648-4572582606C1}" name="נכס הבסיס" dataDxfId="182"/>
    <tableColumn id="4" xr3:uid="{75BE01DB-11F5-44C9-AA27-AD9D22531F36}" name="דירוג" dataDxfId="181"/>
    <tableColumn id="5" xr3:uid="{88B53B18-14EC-45B4-8BF0-3E0144519C3C}" name="שם מדרג" dataDxfId="180"/>
    <tableColumn id="6" xr3:uid="{6EAA8124-8DCA-4B90-8317-4CE4D6D4B3F1}" name="תאריך רכישה" dataDxfId="179"/>
    <tableColumn id="7" xr3:uid="{80C98661-C438-4047-B8C6-E778D41BB8B4}" name="מח&quot;מ" dataDxfId="178"/>
    <tableColumn id="8" xr3:uid="{FDDA3A7F-F7F5-475B-8263-618DD30CE96C}" name="סוג מטבע" dataDxfId="177"/>
    <tableColumn id="9" xr3:uid="{839137DA-4DF1-426F-B54F-D040BF391567}" name="שיעור ריבית" dataDxfId="176"/>
    <tableColumn id="10" xr3:uid="{C8BD8C05-1644-4E73-9C4B-3E5A2BCD1357}" name="תשואה לפידיון" dataDxfId="175"/>
    <tableColumn id="11" xr3:uid="{5F003D90-8389-49A6-B718-E685299C46E7}" name="ערך נקוב****" dataDxfId="174"/>
    <tableColumn id="12" xr3:uid="{37BEBFA5-DEA8-4716-98BD-11EC5B40C123}" name="שער***" dataDxfId="173"/>
    <tableColumn id="13" xr3:uid="{AA428194-2590-4EFC-8D59-700700CE0072}" name="שווי הוגן" dataDxfId="172"/>
    <tableColumn id="14" xr3:uid="{753B2D1C-C4E0-4ECA-AEE2-C636E16D3ECA}" name="שעור מערך נקוב מונפק" dataDxfId="171"/>
    <tableColumn id="15" xr3:uid="{9A719E8E-DA70-4321-9DB0-B4B0927E96D3}" name="שעור מנכסי אפיק ההשקעה" dataDxfId="170"/>
    <tableColumn id="16" xr3:uid="{EC223165-939C-454C-B281-92F98A1979D2}" name="שעור מסך נכסי השקעה**" dataDxfId="16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BD83BE9-16F9-4E80-BE8C-B530532A64E6}" name="RowTitleRegion1.a1.b4.1" displayName="_RowTitleRegion1.a1.b4.1_18" ref="A1:B4" totalsRowShown="0" headerRowDxfId="168" dataDxfId="167" tableBorderDxfId="166" headerRowCellStyle="Normal_2007-16618" dataCellStyle="Normal_2007-16618">
  <autoFilter ref="A1:B4" xr:uid="{6BD83BE9-16F9-4E80-BE8C-B530532A64E6}">
    <filterColumn colId="0" hiddenButton="1"/>
    <filterColumn colId="1" hiddenButton="1"/>
  </autoFilter>
  <tableColumns count="2">
    <tableColumn id="1" xr3:uid="{F2AE879B-1ED1-4520-94CF-2BA95220AC3D}" name="תאריך הדיווח" dataDxfId="165" dataCellStyle="Normal_2007-16618"/>
    <tableColumn id="2" xr3:uid="{C8D648E2-CB66-44E4-A60E-5AB743AAEC29}" name="31/12/2023" dataDxfId="16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D29BECA-0989-42C3-8FF5-5EAD9F611CDE}" name="TitleRegion1.a5.q381.1" displayName="TitleRegion1.a5.q381.1" ref="A5:Q381" totalsRowShown="0" headerRowDxfId="163" dataDxfId="161" headerRowBorderDxfId="162">
  <autoFilter ref="A5:Q381" xr:uid="{BD29BECA-0989-42C3-8FF5-5EAD9F611C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35A1F07-191A-4364-96C5-7913F68F75DE}" name="שם המנפיק/שם נייר ערך" dataDxfId="160"/>
    <tableColumn id="2" xr3:uid="{9AC12680-28C7-4671-A5C8-3D7A49CF64C4}" name="קונסורציום כן/לא" dataDxfId="159"/>
    <tableColumn id="3" xr3:uid="{0F71A73F-170D-4680-A87C-DD8399BB08CA}" name="מספר ני&quot;ע" dataDxfId="158"/>
    <tableColumn id="4" xr3:uid="{61D929F9-11E1-4F6F-B980-991290B4F997}" name="מספר מנפיק" dataDxfId="157"/>
    <tableColumn id="5" xr3:uid="{0CB0EC0D-0AC6-45BF-8764-9C4C18836374}" name="דירוג" dataDxfId="156"/>
    <tableColumn id="6" xr3:uid="{E3086F6C-A342-4D58-8EA2-C28B28DFF2FF}" name="תאריך רכישה" dataDxfId="155"/>
    <tableColumn id="7" xr3:uid="{97603773-0C4A-4102-9232-F1A78DDBD769}" name="שם מדרג" dataDxfId="154"/>
    <tableColumn id="8" xr3:uid="{A5A80730-894C-48C0-868F-7AF9CDB96928}" name="מח&quot;מ" dataDxfId="153"/>
    <tableColumn id="9" xr3:uid="{39376AA4-B12E-41F4-BF07-8007B69FC3C3}" name="ענף משק" dataDxfId="152"/>
    <tableColumn id="10" xr3:uid="{B8187EA7-EA51-4806-9178-2BBDA51DD151}" name="סוג מטבע" dataDxfId="151"/>
    <tableColumn id="11" xr3:uid="{CF0C73DF-D0AF-4D4A-A575-C4C241738724}" name="שיעור ריבית ממוצע" dataDxfId="150"/>
    <tableColumn id="12" xr3:uid="{A8EC7121-42D8-420B-A793-5BE974CCC0A4}" name="תשואה לפידיון" dataDxfId="149"/>
    <tableColumn id="13" xr3:uid="{64A1750C-1986-47E3-8185-6B7FC0BA775A}" name="ערך נקוב****" dataDxfId="148"/>
    <tableColumn id="14" xr3:uid="{00E2D129-4DB8-4DDB-B9FE-38D9562AAAAE}" name="שער***" dataDxfId="147"/>
    <tableColumn id="15" xr3:uid="{7DD86339-E691-4F1C-AA5A-AE909D81CA55}" name="שווי הוגן" dataDxfId="146"/>
    <tableColumn id="16" xr3:uid="{9F914086-22C7-4839-97B7-FEADA2CB7B3A}" name="שעור מנכסי אפיק ההשקעה" dataDxfId="145"/>
    <tableColumn id="17" xr3:uid="{9C8C8B2E-2A13-493E-9ACA-9DFDA8731E8F}" name="שעור מסך נכסי השקעה**" dataDxfId="14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6D7C9FD-25C8-452E-B675-2B841B216DE4}" name="RowTitleRegion1.a1.b4.1" displayName="_RowTitleRegion1.a1.b4.1_19" ref="A1:B4" totalsRowShown="0" headerRowDxfId="143" dataDxfId="142" tableBorderDxfId="141" headerRowCellStyle="Normal_2007-16618" dataCellStyle="Normal_2007-16618">
  <autoFilter ref="A1:B4" xr:uid="{E6D7C9FD-25C8-452E-B675-2B841B216DE4}">
    <filterColumn colId="0" hiddenButton="1"/>
    <filterColumn colId="1" hiddenButton="1"/>
  </autoFilter>
  <tableColumns count="2">
    <tableColumn id="1" xr3:uid="{A5AA1297-F381-4BDC-8CEA-35C1793D1A7C}" name="תאריך הדיווח" dataDxfId="140" dataCellStyle="Normal_2007-16618"/>
    <tableColumn id="2" xr3:uid="{088EAA61-F14E-4493-8380-1241F99C7DC3}" name="31/12/2023" dataDxfId="13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645A15D-3CCB-40E7-B282-B3693192EBA3}" name="TitleRegion1.a5.n12.1" displayName="TitleRegion1.a5.n12.1" ref="A5:N12" totalsRowShown="0" headerRowDxfId="138" dataDxfId="136" headerRowBorderDxfId="137">
  <autoFilter ref="A5:N12" xr:uid="{A645A15D-3CCB-40E7-B282-B3693192EB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6F2DD29-754E-4322-B5CA-314BCE802414}" name="שם המנפיק/שם נייר ערך" dataDxfId="135"/>
    <tableColumn id="2" xr3:uid="{ACFD3E48-001D-4384-BC43-2E847DB6B3E3}" name="מספר ני&quot;ע" dataDxfId="134"/>
    <tableColumn id="3" xr3:uid="{A8E9861C-1E41-4B96-9F36-B6FA7C1C6DDB}" name="מספר מנפיק" dataDxfId="133"/>
    <tableColumn id="4" xr3:uid="{DCFCA8A1-22B5-484E-A61B-54C09D3D92F4}" name="דירוג" dataDxfId="132"/>
    <tableColumn id="5" xr3:uid="{1392E46A-CA3C-434A-A119-0D6B12DE803B}" name="שם מדרג" dataDxfId="131"/>
    <tableColumn id="6" xr3:uid="{086DBCFF-D792-44C5-AC89-66B23777C143}" name="מח&quot;מ" dataDxfId="130"/>
    <tableColumn id="7" xr3:uid="{EDF3F04A-5B61-45AF-823B-32EAE335CF38}" name="סוג מטבע" dataDxfId="129"/>
    <tableColumn id="8" xr3:uid="{B39F10C2-B850-4F11-AD20-750F8CDD3783}" name="תנאי ושיעור ריבית" dataDxfId="128"/>
    <tableColumn id="9" xr3:uid="{7BE423CA-FFE0-40BE-BB5D-A38F326EE0CC}" name="תשואה לפידיון" dataDxfId="127"/>
    <tableColumn id="10" xr3:uid="{46A7BD38-E21A-4516-8BD8-76A30A776C83}" name="ערך נקוב****" dataDxfId="126"/>
    <tableColumn id="11" xr3:uid="{17CB575B-B8B2-4B18-A1A8-76EA2D55ED2E}" name="שער***" dataDxfId="125"/>
    <tableColumn id="12" xr3:uid="{C8EF6541-F916-4D10-A1DF-934B1AD3CB8E}" name="שווי הוגן" dataDxfId="124"/>
    <tableColumn id="13" xr3:uid="{76C9DE6D-E0BF-4D73-99FD-FE2047A90242}" name="שעור מנכסי אפיק ההשקעה" dataDxfId="123"/>
    <tableColumn id="14" xr3:uid="{5333C16E-EE16-4FC6-ADB8-773E9FD2C82A}" name="שעור מסך נכסי השקעה**" dataDxfId="12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E6CACC3-5E80-4ABC-AE3A-73E34D39AE12}" name="RowTitleRegion1.a1.b4.1" displayName="_RowTitleRegion1.a1.b4.1_20" ref="A1:B4" totalsRowShown="0" headerRowDxfId="121" dataDxfId="120" tableBorderDxfId="119" headerRowCellStyle="Normal_2007-16618" dataCellStyle="Normal_2007-16618">
  <autoFilter ref="A1:B4" xr:uid="{0E6CACC3-5E80-4ABC-AE3A-73E34D39AE12}">
    <filterColumn colId="0" hiddenButton="1"/>
    <filterColumn colId="1" hiddenButton="1"/>
  </autoFilter>
  <tableColumns count="2">
    <tableColumn id="1" xr3:uid="{711DC41A-EAB5-40B6-A226-3B6DAC3CEFA5}" name="תאריך הדיווח" dataDxfId="118" dataCellStyle="Normal_2007-16618"/>
    <tableColumn id="2" xr3:uid="{BC2622D7-DC3B-4AB1-BE98-5AA66D752547}" name="31/12/2023" dataDxfId="11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E86505C-02AC-4A32-B6B5-883B3A50AF9A}" name="TitleRegion1.a5.i8.1" displayName="TitleRegion1.a5.i8.1" ref="A5:I8" totalsRowShown="0" headerRowDxfId="116" headerRowBorderDxfId="115">
  <autoFilter ref="A5:I8" xr:uid="{7E86505C-02AC-4A32-B6B5-883B3A50AF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F09BE6D-C2C9-4D73-850F-9E16F6D0A2D4}" name="שם המנפיק/שם נייר ערך"/>
    <tableColumn id="2" xr3:uid="{67E13DD6-0C64-4990-A5F9-B2EEF0B6412B}" name="תאריך שערוך אחרון"/>
    <tableColumn id="3" xr3:uid="{A000A3C4-7A05-47E7-A573-B8CE71046063}" name="אופי הנכס"/>
    <tableColumn id="4" xr3:uid="{2BA1BF59-6082-49DF-A19B-1A60E1A35BE4}" name="שעור תשואה במהלך התקופה"/>
    <tableColumn id="5" xr3:uid="{46852844-F258-4268-BB54-5F5CC96FE1CA}" name="סוג מטבע"/>
    <tableColumn id="6" xr3:uid="{77FFE798-3685-4788-846B-F7002003FCAE}" name="שווי משוערך"/>
    <tableColumn id="7" xr3:uid="{1FE72591-51F6-4B6F-B2C4-E4B9E0C95975}" name="שעור מנכסי אפיק ההשקעה"/>
    <tableColumn id="8" xr3:uid="{5CC73B8C-2DCB-4820-B069-793604370D30}" name="שעור מסך נכסי השקעה"/>
    <tableColumn id="9" xr3:uid="{F48ACB2D-BDE6-417C-AF4E-25B90A0B29EC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8002B16-BB98-4EB4-B70A-C70FDB31EAA2}" name="RowTitleRegion1.a1.b4.1" displayName="_RowTitleRegion1.a1.b4.1_21" ref="A1:B4" totalsRowShown="0" headerRowDxfId="114" dataDxfId="113" tableBorderDxfId="112" headerRowCellStyle="Normal_2007-16618" dataCellStyle="Normal_2007-16618">
  <autoFilter ref="A1:B4" xr:uid="{C8002B16-BB98-4EB4-B70A-C70FDB31EAA2}">
    <filterColumn colId="0" hiddenButton="1"/>
    <filterColumn colId="1" hiddenButton="1"/>
  </autoFilter>
  <tableColumns count="2">
    <tableColumn id="1" xr3:uid="{EC718E38-0F2C-46BD-A552-26C4E02BB755}" name="תאריך הדיווח" dataDxfId="111" dataCellStyle="Normal_2007-16618"/>
    <tableColumn id="2" xr3:uid="{6582D6DA-4781-422C-BD85-EAC644F8F684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D1E81AE-FD94-44C8-845A-B68C26110401}" name="TitleRegion1.a5.j8.1" displayName="TitleRegion1.a5.j8.1" ref="A5:J8" totalsRowShown="0" headerRowDxfId="109" headerRowBorderDxfId="108">
  <autoFilter ref="A5:J8" xr:uid="{4D1E81AE-FD94-44C8-845A-B68C261104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18FB16-9AE8-4B68-BC3B-148C0B575D6D}" name="שם המנפיק/שם נייר ערך"/>
    <tableColumn id="2" xr3:uid="{A5CB0B99-A24F-4870-AF68-1DFADB4E40FD}" name="מספר מנפיק"/>
    <tableColumn id="3" xr3:uid="{61C55AF8-432B-408E-B96A-539D424D92CB}" name="דירוג"/>
    <tableColumn id="4" xr3:uid="{7E91F36C-5ABD-4C83-B3E6-BC87D6E7CD6C}" name="שם המדרג"/>
    <tableColumn id="5" xr3:uid="{FD2FCFE6-38E6-4BE8-A17E-0528A67169B6}" name="שעור הריבית"/>
    <tableColumn id="6" xr3:uid="{E3CDC135-B291-4F14-AB05-55B0D466D8C0}" name="סוג מטבע"/>
    <tableColumn id="7" xr3:uid="{E1B2C38E-7956-4966-BC83-67094A49ABF7}" name="תשואה לפדיון"/>
    <tableColumn id="8" xr3:uid="{47361B03-7309-4D80-9B18-B1481C8B351F}" name="שווי הוגן"/>
    <tableColumn id="9" xr3:uid="{B018BAD9-55F2-4553-8FF3-FC9081F5FA96}" name="שעור מנכסי אפיק ההשקעה"/>
    <tableColumn id="10" xr3:uid="{C093C229-6E98-4899-92D5-FCCA11970D7A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CC1EA03-8EEE-467F-90DE-A12B326123AE}" name="RowTitleRegion1.a1.b4.1" displayName="_RowTitleRegion1.a1.b4.1_22" ref="A1:B4" totalsRowShown="0" headerRowDxfId="107" dataDxfId="106" tableBorderDxfId="105" headerRowCellStyle="Normal_2007-16618" dataCellStyle="Normal_2007-16618">
  <autoFilter ref="A1:B4" xr:uid="{9CC1EA03-8EEE-467F-90DE-A12B326123AE}">
    <filterColumn colId="0" hiddenButton="1"/>
    <filterColumn colId="1" hiddenButton="1"/>
  </autoFilter>
  <tableColumns count="2">
    <tableColumn id="1" xr3:uid="{7983CEBE-9679-4656-BBFE-072F1D922598}" name="תאריך הדיווח" dataDxfId="104" dataCellStyle="Normal_2007-16618"/>
    <tableColumn id="2" xr3:uid="{40DA9994-D235-44C2-AB9E-27E518830313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0173321-607D-4235-BF78-F189EFDDABA0}" name="TitleRegion1.a5.j21.1" displayName="TitleRegion1.a5.j21.1" ref="A5:J21" totalsRowShown="0" headerRowDxfId="102" dataDxfId="100" headerRowBorderDxfId="101">
  <autoFilter ref="A5:J21" xr:uid="{B0173321-607D-4235-BF78-F189EFDDAB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013F843-F84E-4BCB-A5B6-0E3A0626E726}" name="שם המנפיק/שם נייר ערך" dataDxfId="99"/>
    <tableColumn id="2" xr3:uid="{1A662A91-B0A4-4967-85F4-76475058F204}" name="מספר ני&quot;ע" dataDxfId="98"/>
    <tableColumn id="3" xr3:uid="{B98B0763-CA7B-4B0E-A6B5-EDBCB22A8D88}" name="דירוג" dataDxfId="97"/>
    <tableColumn id="4" xr3:uid="{486DC0AF-700A-46C0-B094-0CB9598F6A32}" name="שם המדרג" dataDxfId="96"/>
    <tableColumn id="5" xr3:uid="{CFB9DC41-B65B-4700-B4AE-293D1CE3E917}" name="שעור הריבית" dataDxfId="95"/>
    <tableColumn id="6" xr3:uid="{6CF5491A-B520-4045-A914-024843656233}" name="סוג מטבע" dataDxfId="94"/>
    <tableColumn id="7" xr3:uid="{CAF9000E-D0F5-4670-9936-06139804BD6C}" name="תשואה לפדיון" dataDxfId="93"/>
    <tableColumn id="8" xr3:uid="{42889B49-17D9-4A40-8B7D-66F7B69A8785}" name="שווי הוגן" dataDxfId="92"/>
    <tableColumn id="9" xr3:uid="{1020B565-0639-4392-8BB7-5175B094EFC7}" name="שעור מנכסי אפיק ההשקעה" dataDxfId="91">
      <calculatedColumnFormula>IFERROR(H6/$H$8,0)</calculatedColumnFormula>
    </tableColumn>
    <tableColumn id="10" xr3:uid="{B7FE3CBF-E302-4748-9236-3B24F30F3FFC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8DF1C89-0101-48DF-AE45-2E6571287AAC}" name="RowTitleRegion1.a1.b4.1" displayName="_RowTitleRegion1.a1.b4.1_23" ref="A1:B4" totalsRowShown="0" headerRowDxfId="89" dataDxfId="88" tableBorderDxfId="87" headerRowCellStyle="Normal_2007-16618" dataCellStyle="Normal_2007-16618">
  <autoFilter ref="A1:B4" xr:uid="{78DF1C89-0101-48DF-AE45-2E6571287AAC}">
    <filterColumn colId="0" hiddenButton="1"/>
    <filterColumn colId="1" hiddenButton="1"/>
  </autoFilter>
  <tableColumns count="2">
    <tableColumn id="1" xr3:uid="{1309C679-0E18-4A01-8EE3-67CADE8AEF1D}" name="תאריך הדיווח" dataDxfId="86" dataCellStyle="Normal_2007-16618"/>
    <tableColumn id="2" xr3:uid="{E76256F9-0F15-4AB5-B221-5A7B85682B4B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893BAAC-AD3F-463A-BDB7-5C40438BBDC0}" name="TitleRegion1.a5.c129.1" displayName="TitleRegion1.a5.c129.1" ref="A5:C129" totalsRowShown="0" headerRowBorderDxfId="84">
  <autoFilter ref="A5:C129" xr:uid="{B893BAAC-AD3F-463A-BDB7-5C40438BBDC0}">
    <filterColumn colId="0" hiddenButton="1"/>
    <filterColumn colId="1" hiddenButton="1"/>
    <filterColumn colId="2" hiddenButton="1"/>
  </autoFilter>
  <tableColumns count="3">
    <tableColumn id="1" xr3:uid="{6B34FD74-2F2A-4E3B-B282-60442BECEFAF}" name="שם המנפיק/שם נייר ערך" dataDxfId="83"/>
    <tableColumn id="2" xr3:uid="{FD187F22-4905-4A82-A5FF-049D37C8B1E3}" name="סכום ההתחייבות" dataDxfId="82"/>
    <tableColumn id="3" xr3:uid="{E30C53CD-C7BD-4892-B398-87BD5C0D265D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AE0B3F0-C3E9-4C45-8CCF-F6630794E016}" name="RowTitleRegion1.a1.b4.1" displayName="_RowTitleRegion1.a1.b4.1_24" ref="A1:B4" totalsRowShown="0" headerRowDxfId="80" dataDxfId="79" tableBorderDxfId="78" headerRowCellStyle="Normal_2007-16618" dataCellStyle="Normal_2007-16618">
  <autoFilter ref="A1:B4" xr:uid="{2AE0B3F0-C3E9-4C45-8CCF-F6630794E016}">
    <filterColumn colId="0" hiddenButton="1"/>
    <filterColumn colId="1" hiddenButton="1"/>
  </autoFilter>
  <tableColumns count="2">
    <tableColumn id="1" xr3:uid="{235CB1C0-BD09-44AF-823A-0CCDF24AF61E}" name="תאריך הדיווח" dataDxfId="77" dataCellStyle="Normal_2007-16618"/>
    <tableColumn id="2" xr3:uid="{930FEE39-2DBF-40CC-9FE4-EB6D7944D8E3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A1F6F7C-4937-4D40-9E60-C9E8C4B36373}" name="TitleRegion1.a5.o11.1" displayName="TitleRegion1.a5.o11.1" ref="A5:O11" totalsRowShown="0" headerRowDxfId="75" dataDxfId="73" headerRowBorderDxfId="74" tableBorderDxfId="72">
  <autoFilter ref="A5:O11" xr:uid="{3A1F6F7C-4937-4D40-9E60-C9E8C4B363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000C43D-2123-4634-B8A7-4A9FD69F5F7E}" name="שם המנפיק/שם נייר ערך" dataDxfId="71"/>
    <tableColumn id="2" xr3:uid="{3FB29602-ABEF-471F-9721-227A951DC6D3}" name="מספר ני&quot;ע" dataDxfId="70"/>
    <tableColumn id="3" xr3:uid="{41C0C0BD-ECB0-410E-8311-5329BDAE2A80}" name="ענף מסחר" dataDxfId="69"/>
    <tableColumn id="4" xr3:uid="{242E1C31-ECA4-4C12-BA00-1814715264D8}" name="דירוג" dataDxfId="68"/>
    <tableColumn id="5" xr3:uid="{572679FE-8CBA-44FC-A432-1AA106C7033C}" name="שם מדרג" dataDxfId="67"/>
    <tableColumn id="6" xr3:uid="{D38B1CC4-835E-491D-BD3C-90CD8E88E088}" name="תאריך רכישה" dataDxfId="66"/>
    <tableColumn id="7" xr3:uid="{BD939CD1-6600-4124-A1B5-B0B39D7F1E77}" name="מח&quot;מ" dataDxfId="65"/>
    <tableColumn id="8" xr3:uid="{36BC40E1-31CE-4004-AB9E-A5D80507B2C0}" name="סוג מטבע" dataDxfId="64"/>
    <tableColumn id="9" xr3:uid="{37A21253-B717-4439-AFFA-3605D0484C29}" name="שיעור ריבית" dataDxfId="63"/>
    <tableColumn id="10" xr3:uid="{41A76EA2-3B03-4584-A644-1CB18D22965D}" name="ריבית אפקטיבית" dataDxfId="62"/>
    <tableColumn id="11" xr3:uid="{FC5FF7C1-3210-4CED-8551-28ECEFA18EE3}" name="ערך נקוב ****" dataDxfId="61"/>
    <tableColumn id="12" xr3:uid="{8A594731-FC05-4490-8D07-30F2FFDE8835}" name="עלות מתואמת" dataDxfId="60"/>
    <tableColumn id="13" xr3:uid="{C39B2EFD-089E-4538-A88E-EEF7D5535D88}" name="שעור מערך נקוב מונפק" dataDxfId="59"/>
    <tableColumn id="14" xr3:uid="{AB683BE3-5ACD-48E0-8414-8420B9388B1F}" name="שעור מנכסי אפיק ההשקעה" dataDxfId="58"/>
    <tableColumn id="15" xr3:uid="{6F4F7041-72BE-4D48-A2DC-842562E38CFF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A64B54D-B56F-4D6E-A69D-F74B2DD438B1}" name="RowTitleRegion1.a1.b4.1" displayName="_RowTitleRegion1.a1.b4.1_25" ref="A1:B4" totalsRowShown="0" headerRowDxfId="56" dataDxfId="55" tableBorderDxfId="54" headerRowCellStyle="Normal_2007-16618" dataCellStyle="Normal_2007-16618">
  <autoFilter ref="A1:B4" xr:uid="{0A64B54D-B56F-4D6E-A69D-F74B2DD438B1}">
    <filterColumn colId="0" hiddenButton="1"/>
    <filterColumn colId="1" hiddenButton="1"/>
  </autoFilter>
  <tableColumns count="2">
    <tableColumn id="1" xr3:uid="{36FC99E1-B5F0-4F3F-A132-E2042F188002}" name="תאריך הדיווח" dataDxfId="53" dataCellStyle="Normal_2007-16618"/>
    <tableColumn id="2" xr3:uid="{6C216F5F-0355-4E76-A845-C134C6A63A25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650F412-FA18-476E-8166-C66F02317B5E}" name="TitleRegion1.a5.o11.1" displayName="TitleRegion1.a5.o11.1_" ref="A5:O11" totalsRowShown="0" headerRowDxfId="51" dataDxfId="49" headerRowBorderDxfId="50" tableBorderDxfId="48">
  <autoFilter ref="A5:O11" xr:uid="{3650F412-FA18-476E-8166-C66F02317B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4D6011-91C6-4B04-82A3-8CF2736C0A47}" name="שם המנפיק/שם נייר ערך" dataDxfId="47"/>
    <tableColumn id="2" xr3:uid="{E588B0FB-2DA1-4770-8643-0E65DA681F8F}" name="מספר ני&quot;ע" dataDxfId="46"/>
    <tableColumn id="3" xr3:uid="{7CE04D6C-980C-4BFE-A760-DF105A5A8F98}" name="ענף מסחר" dataDxfId="45"/>
    <tableColumn id="4" xr3:uid="{C63550AC-4A42-4C7E-939C-DF78331B39A6}" name="דירוג" dataDxfId="44"/>
    <tableColumn id="5" xr3:uid="{4ADB9F84-AB87-4E5A-BCDB-DB5B48EC800E}" name="שם מדרג" dataDxfId="43"/>
    <tableColumn id="6" xr3:uid="{10E9A051-599C-4AD3-ACE3-47D8DDECEFF8}" name="תאריך רכישה" dataDxfId="42"/>
    <tableColumn id="7" xr3:uid="{FAAE5599-CDB1-4C0F-8208-DE1A4684EC52}" name="מח&quot;מ" dataDxfId="41"/>
    <tableColumn id="8" xr3:uid="{CA417E84-45D3-44C3-B059-36F769430960}" name="סוג מטבע" dataDxfId="40"/>
    <tableColumn id="9" xr3:uid="{1ECF9683-4B00-4697-8622-84562196832F}" name="שיעור ריבית" dataDxfId="39"/>
    <tableColumn id="10" xr3:uid="{95F36C4D-F60D-42FB-B5A9-D02AA0821591}" name="ריבית אפקטיבית" dataDxfId="38"/>
    <tableColumn id="11" xr3:uid="{B51FF090-AA93-4872-A90B-93B37DC6A729}" name="ערך נקוב****" dataDxfId="37"/>
    <tableColumn id="12" xr3:uid="{79CB4749-3121-47FE-B2E9-874F7AC218DF}" name="עלות מתואמת" dataDxfId="36"/>
    <tableColumn id="13" xr3:uid="{DB0C9164-9937-414A-BCCA-8FB2733089DC}" name="שעור מערך נקוב מונפק" dataDxfId="35"/>
    <tableColumn id="14" xr3:uid="{197718CC-287A-4FA1-8FC1-A8A5593A9533}" name="שעור מנכסי אפיק ההשקעה" dataDxfId="34"/>
    <tableColumn id="15" xr3:uid="{96BC1411-F059-4A69-8A93-82F8A0C84CEE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5F04B8E-382C-42A6-A029-58A4981DA1B3}" name="RowTitleRegion1.a1.b4.1" displayName="_RowTitleRegion1.a1.b4.1_26" ref="A1:B4" totalsRowShown="0" headerRowDxfId="32" dataDxfId="31" tableBorderDxfId="30" headerRowCellStyle="Normal_2007-16618" dataCellStyle="Normal_2007-16618">
  <autoFilter ref="A1:B4" xr:uid="{05F04B8E-382C-42A6-A029-58A4981DA1B3}">
    <filterColumn colId="0" hiddenButton="1"/>
    <filterColumn colId="1" hiddenButton="1"/>
  </autoFilter>
  <tableColumns count="2">
    <tableColumn id="1" xr3:uid="{33A6CD37-15A7-4055-AD9E-056E0CB2A8C2}" name="תאריך הדיווח" dataDxfId="29" dataCellStyle="Normal_2007-16618"/>
    <tableColumn id="2" xr3:uid="{F5F6ABF2-7592-4E5E-92F6-E0BB34DF4E1A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42354C2-CAF6-47CC-930F-7B8631B22673}" name="TitleRegion1.a5.o11.1" displayName="_TitleRegion1.a5.o11.1" ref="A5:O11" totalsRowShown="0" headerRowDxfId="27" dataDxfId="25" headerRowBorderDxfId="26" tableBorderDxfId="24">
  <autoFilter ref="A5:O11" xr:uid="{342354C2-CAF6-47CC-930F-7B8631B226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509A5A1-7EDE-4C4F-8505-E57543EA504A}" name="שם המנפיק/שם נייר ערך" dataDxfId="23"/>
    <tableColumn id="2" xr3:uid="{3109412B-C74B-4BF7-A80B-12BD37EDE1EB}" name="מספר ני&quot;ע" dataDxfId="22"/>
    <tableColumn id="3" xr3:uid="{460C963A-43A9-4F0C-B12A-B7DFE945DC28}" name="ענף מסחר" dataDxfId="21"/>
    <tableColumn id="4" xr3:uid="{948C828E-9E2B-4817-90FA-915E05504946}" name="דירוג" dataDxfId="20"/>
    <tableColumn id="5" xr3:uid="{D007545A-3757-4FA1-8362-C03E7D66EDB9}" name="שם מדרג" dataDxfId="19"/>
    <tableColumn id="6" xr3:uid="{03D774EB-18F1-43EF-B420-249AFC47BF4C}" name="תאריך רכישה" dataDxfId="18"/>
    <tableColumn id="7" xr3:uid="{CFFB6DE0-87A5-48B3-996F-4364A58E6F41}" name="מח&quot;מ" dataDxfId="17"/>
    <tableColumn id="8" xr3:uid="{87A4C2F3-3421-4419-BEA5-F80DE3AFCFDC}" name="סוג מטבע" dataDxfId="16"/>
    <tableColumn id="9" xr3:uid="{32A13CEB-B899-4488-A1CB-ED7D3B0D1C49}" name="שיעור ריבית" dataDxfId="15"/>
    <tableColumn id="10" xr3:uid="{4F731880-52A1-4DF5-B6E9-3B726C73CC60}" name="ריבית אפקטיבית" dataDxfId="14"/>
    <tableColumn id="11" xr3:uid="{83771C29-0CD4-43A6-88DF-CE4CFB2DD595}" name="ערך נקוב****" dataDxfId="13"/>
    <tableColumn id="12" xr3:uid="{7E887F54-4170-4451-9C23-1BCD60EA82D8}" name="עלות מתואמת" dataDxfId="12"/>
    <tableColumn id="13" xr3:uid="{A7744306-3964-4EB9-A01D-D17088976283}" name="שעור מערך נקוב מונפק" dataDxfId="11"/>
    <tableColumn id="14" xr3:uid="{7097DBA9-C614-4B4F-BA4E-78D76DDD4A7A}" name="שעור מנכסי אפיק ההשקעה" dataDxfId="10"/>
    <tableColumn id="15" xr3:uid="{FFF7ABCC-4759-48D1-ACCF-DA0B48E2C43B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D12" sqref="D12:D13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57.7109375" style="8" customWidth="1"/>
    <col min="5" max="52" width="0" style="8" hidden="1" customWidth="1"/>
    <col min="53" max="16384" width="9.140625" style="8" hidden="1"/>
  </cols>
  <sheetData>
    <row r="1" spans="1:4">
      <c r="B1" s="36" t="s">
        <v>141</v>
      </c>
      <c r="C1" s="36" t="s" vm="1">
        <v>210</v>
      </c>
    </row>
    <row r="2" spans="1:4">
      <c r="B2" s="36" t="s">
        <v>140</v>
      </c>
      <c r="C2" s="36" t="s">
        <v>211</v>
      </c>
    </row>
    <row r="3" spans="1:4">
      <c r="B3" s="36" t="s">
        <v>142</v>
      </c>
      <c r="C3" s="36" t="s">
        <v>212</v>
      </c>
    </row>
    <row r="4" spans="1:4">
      <c r="B4" s="36" t="s">
        <v>143</v>
      </c>
      <c r="C4" s="36">
        <v>2208</v>
      </c>
    </row>
    <row r="5" spans="1:4" ht="18.75">
      <c r="A5" s="105" t="s">
        <v>2746</v>
      </c>
      <c r="B5" s="104" t="s">
        <v>154</v>
      </c>
      <c r="C5" s="106" t="s">
        <v>2747</v>
      </c>
      <c r="D5" s="107" t="s">
        <v>2748</v>
      </c>
    </row>
    <row r="6" spans="1:4" s="9" customFormat="1">
      <c r="A6" s="108" t="s">
        <v>2746</v>
      </c>
      <c r="B6" s="109" t="s">
        <v>2746</v>
      </c>
      <c r="C6" s="18" t="s">
        <v>107</v>
      </c>
      <c r="D6" s="19" t="s">
        <v>105</v>
      </c>
    </row>
    <row r="7" spans="1:4" s="9" customFormat="1">
      <c r="A7" s="108" t="s">
        <v>2746</v>
      </c>
      <c r="B7" s="109" t="s">
        <v>2746</v>
      </c>
      <c r="C7" s="20" t="s">
        <v>190</v>
      </c>
      <c r="D7" s="21" t="s">
        <v>19</v>
      </c>
    </row>
    <row r="8" spans="1:4" s="10" customFormat="1" ht="20.25">
      <c r="A8" s="110" t="s">
        <v>2746</v>
      </c>
      <c r="B8" s="111" t="s">
        <v>2746</v>
      </c>
      <c r="C8" s="14" t="s">
        <v>0</v>
      </c>
      <c r="D8" s="22" t="s">
        <v>1</v>
      </c>
    </row>
    <row r="9" spans="1:4" s="10" customFormat="1" ht="20.25">
      <c r="A9" s="110" t="s">
        <v>2746</v>
      </c>
      <c r="B9" s="44" t="s">
        <v>153</v>
      </c>
      <c r="C9" s="55">
        <f>C10+C11+C22+C32+C36</f>
        <v>91812.645916476496</v>
      </c>
      <c r="D9" s="56">
        <f>C9/$C$41</f>
        <v>1</v>
      </c>
    </row>
    <row r="10" spans="1:4">
      <c r="A10" s="32" t="s">
        <v>121</v>
      </c>
      <c r="B10" s="23" t="s">
        <v>155</v>
      </c>
      <c r="C10" s="55">
        <f>מזומנים!I8</f>
        <v>3658.6925626490001</v>
      </c>
      <c r="D10" s="56">
        <f t="shared" ref="D10:D12" si="0">C10/$C$41</f>
        <v>3.9849549330899077E-2</v>
      </c>
    </row>
    <row r="11" spans="1:4">
      <c r="A11" s="105" t="s">
        <v>2746</v>
      </c>
      <c r="B11" s="23" t="s">
        <v>156</v>
      </c>
      <c r="C11" s="55">
        <f>SUM(C12:C20)</f>
        <v>77224.699527237011</v>
      </c>
      <c r="D11" s="56">
        <f t="shared" si="0"/>
        <v>0.84111179627139399</v>
      </c>
    </row>
    <row r="12" spans="1:4">
      <c r="A12" s="34" t="s">
        <v>121</v>
      </c>
      <c r="B12" s="24" t="s">
        <v>68</v>
      </c>
      <c r="C12" s="55" vm="2">
        <v>64805.518852068992</v>
      </c>
      <c r="D12" s="56">
        <f t="shared" si="0"/>
        <v>0.70584523738727301</v>
      </c>
    </row>
    <row r="13" spans="1:4">
      <c r="A13" s="34" t="s">
        <v>121</v>
      </c>
      <c r="B13" s="24" t="s">
        <v>69</v>
      </c>
      <c r="C13" s="55" t="s" vm="3">
        <v>2275</v>
      </c>
      <c r="D13" s="56" t="s" vm="4">
        <v>2275</v>
      </c>
    </row>
    <row r="14" spans="1:4">
      <c r="A14" s="34" t="s">
        <v>121</v>
      </c>
      <c r="B14" s="24" t="s">
        <v>70</v>
      </c>
      <c r="C14" s="55" vm="5">
        <v>11005.943440903999</v>
      </c>
      <c r="D14" s="56">
        <f t="shared" ref="D14:D20" si="1">C14/$C$41</f>
        <v>0.11987393818185231</v>
      </c>
    </row>
    <row r="15" spans="1:4">
      <c r="A15" s="34" t="s">
        <v>121</v>
      </c>
      <c r="B15" s="24" t="s">
        <v>71</v>
      </c>
      <c r="C15" s="55" vm="6">
        <v>618.02348216899998</v>
      </c>
      <c r="D15" s="56">
        <f t="shared" si="1"/>
        <v>6.7313546625290188E-3</v>
      </c>
    </row>
    <row r="16" spans="1:4">
      <c r="A16" s="34" t="s">
        <v>121</v>
      </c>
      <c r="B16" s="24" t="s">
        <v>203</v>
      </c>
      <c r="C16" s="55" vm="7">
        <v>758.79351180000003</v>
      </c>
      <c r="D16" s="56">
        <f t="shared" si="1"/>
        <v>8.2645860406886339E-3</v>
      </c>
    </row>
    <row r="17" spans="1:4">
      <c r="A17" s="34" t="s">
        <v>121</v>
      </c>
      <c r="B17" s="24" t="s">
        <v>72</v>
      </c>
      <c r="C17" s="55" vm="8">
        <v>22.824453930000004</v>
      </c>
      <c r="D17" s="56">
        <f t="shared" si="1"/>
        <v>2.4859815009322127E-4</v>
      </c>
    </row>
    <row r="18" spans="1:4">
      <c r="A18" s="34" t="s">
        <v>121</v>
      </c>
      <c r="B18" s="24" t="s">
        <v>73</v>
      </c>
      <c r="C18" s="55" vm="9">
        <v>6.5194853000000011E-2</v>
      </c>
      <c r="D18" s="56">
        <f t="shared" si="1"/>
        <v>7.1008576595547478E-7</v>
      </c>
    </row>
    <row r="19" spans="1:4">
      <c r="A19" s="34" t="s">
        <v>121</v>
      </c>
      <c r="B19" s="24" t="s">
        <v>74</v>
      </c>
      <c r="C19" s="55" vm="10">
        <v>1.7225388670000001</v>
      </c>
      <c r="D19" s="56">
        <f t="shared" si="1"/>
        <v>1.8761455459708924E-5</v>
      </c>
    </row>
    <row r="20" spans="1:4">
      <c r="A20" s="34" t="s">
        <v>121</v>
      </c>
      <c r="B20" s="24" t="s">
        <v>75</v>
      </c>
      <c r="C20" s="55" vm="11">
        <v>11.808052645</v>
      </c>
      <c r="D20" s="56">
        <f t="shared" si="1"/>
        <v>1.2861030773192163E-4</v>
      </c>
    </row>
    <row r="21" spans="1:4">
      <c r="A21" s="34" t="s">
        <v>121</v>
      </c>
      <c r="B21" s="24" t="s">
        <v>76</v>
      </c>
      <c r="C21" s="55" t="s" vm="12">
        <v>2275</v>
      </c>
      <c r="D21" s="56" t="s" vm="13">
        <v>2275</v>
      </c>
    </row>
    <row r="22" spans="1:4">
      <c r="A22" s="105" t="s">
        <v>2746</v>
      </c>
      <c r="B22" s="23" t="s">
        <v>157</v>
      </c>
      <c r="C22" s="55">
        <f>SUM(C24:C30)</f>
        <v>5026.4594994929994</v>
      </c>
      <c r="D22" s="56">
        <f>C22/$C$41</f>
        <v>5.4746919112489731E-2</v>
      </c>
    </row>
    <row r="23" spans="1:4">
      <c r="A23" s="34" t="s">
        <v>121</v>
      </c>
      <c r="B23" s="24" t="s">
        <v>77</v>
      </c>
      <c r="C23" s="55" t="s" vm="14">
        <v>2275</v>
      </c>
      <c r="D23" s="56" t="s" vm="15">
        <v>2275</v>
      </c>
    </row>
    <row r="24" spans="1:4">
      <c r="A24" s="34" t="s">
        <v>121</v>
      </c>
      <c r="B24" s="24" t="s">
        <v>78</v>
      </c>
      <c r="C24" s="55" vm="16">
        <v>1.3307995259999998</v>
      </c>
      <c r="D24" s="56">
        <f t="shared" ref="D24:D27" si="2">C24/$C$41</f>
        <v>1.4494730140014159E-5</v>
      </c>
    </row>
    <row r="25" spans="1:4">
      <c r="A25" s="34" t="s">
        <v>121</v>
      </c>
      <c r="B25" s="24" t="s">
        <v>70</v>
      </c>
      <c r="C25" s="55" vm="17">
        <v>953.17735030200004</v>
      </c>
      <c r="D25" s="56">
        <f t="shared" si="2"/>
        <v>1.0381765396121156E-2</v>
      </c>
    </row>
    <row r="26" spans="1:4">
      <c r="A26" s="34" t="s">
        <v>121</v>
      </c>
      <c r="B26" s="24" t="s">
        <v>79</v>
      </c>
      <c r="C26" s="55">
        <f>'לא סחיר - מניות'!I9</f>
        <v>130.97013609300001</v>
      </c>
      <c r="D26" s="56">
        <f t="shared" si="2"/>
        <v>1.4264934289351136E-3</v>
      </c>
    </row>
    <row r="27" spans="1:4">
      <c r="A27" s="34" t="s">
        <v>121</v>
      </c>
      <c r="B27" s="24" t="s">
        <v>80</v>
      </c>
      <c r="C27" s="55" vm="18">
        <v>3848.1816193709997</v>
      </c>
      <c r="D27" s="56">
        <f t="shared" si="2"/>
        <v>4.1913415967466561E-2</v>
      </c>
    </row>
    <row r="28" spans="1:4">
      <c r="A28" s="34" t="s">
        <v>121</v>
      </c>
      <c r="B28" s="24" t="s">
        <v>81</v>
      </c>
      <c r="C28" s="55" t="s" vm="19">
        <v>2275</v>
      </c>
      <c r="D28" s="56" t="s" vm="20">
        <v>2275</v>
      </c>
    </row>
    <row r="29" spans="1:4">
      <c r="A29" s="34" t="s">
        <v>121</v>
      </c>
      <c r="B29" s="24" t="s">
        <v>169</v>
      </c>
      <c r="C29" s="55" vm="21">
        <v>1.9209713999999999E-2</v>
      </c>
      <c r="D29" s="56">
        <f t="shared" ref="D29:D30" si="3">C29/$C$41</f>
        <v>2.0922732166411367E-7</v>
      </c>
    </row>
    <row r="30" spans="1:4">
      <c r="A30" s="34" t="s">
        <v>121</v>
      </c>
      <c r="B30" s="24" t="s">
        <v>102</v>
      </c>
      <c r="C30" s="55" vm="22">
        <v>92.780384487000006</v>
      </c>
      <c r="D30" s="56">
        <f t="shared" si="3"/>
        <v>1.0105403625052247E-3</v>
      </c>
    </row>
    <row r="31" spans="1:4">
      <c r="A31" s="34" t="s">
        <v>121</v>
      </c>
      <c r="B31" s="24" t="s">
        <v>82</v>
      </c>
      <c r="C31" s="55" t="s" vm="23">
        <v>2275</v>
      </c>
      <c r="D31" s="56" t="s" vm="24">
        <v>2275</v>
      </c>
    </row>
    <row r="32" spans="1:4">
      <c r="A32" s="34" t="s">
        <v>121</v>
      </c>
      <c r="B32" s="23" t="s">
        <v>158</v>
      </c>
      <c r="C32" s="55">
        <f>הלוואות!O8</f>
        <v>5907.1936084999988</v>
      </c>
      <c r="D32" s="56">
        <f>C32/$C$41</f>
        <v>6.4339651139929802E-2</v>
      </c>
    </row>
    <row r="33" spans="1:4">
      <c r="A33" s="34" t="s">
        <v>121</v>
      </c>
      <c r="B33" s="23" t="s">
        <v>159</v>
      </c>
      <c r="C33" s="55" t="s" vm="25">
        <v>2275</v>
      </c>
      <c r="D33" s="56" t="s" vm="26">
        <v>2275</v>
      </c>
    </row>
    <row r="34" spans="1:4">
      <c r="A34" s="34" t="s">
        <v>121</v>
      </c>
      <c r="B34" s="23" t="s">
        <v>160</v>
      </c>
      <c r="C34" s="55" t="s" vm="27">
        <v>2275</v>
      </c>
      <c r="D34" s="56" t="s" vm="28">
        <v>2275</v>
      </c>
    </row>
    <row r="35" spans="1:4">
      <c r="A35" s="34" t="s">
        <v>121</v>
      </c>
      <c r="B35" s="35" t="s">
        <v>161</v>
      </c>
      <c r="C35" s="55" t="s" vm="29">
        <v>2275</v>
      </c>
      <c r="D35" s="56" t="s" vm="30">
        <v>2275</v>
      </c>
    </row>
    <row r="36" spans="1:4">
      <c r="A36" s="34" t="s">
        <v>121</v>
      </c>
      <c r="B36" s="23" t="s">
        <v>162</v>
      </c>
      <c r="C36" s="55">
        <f>'השקעות אחרות '!H8</f>
        <v>-4.3992814025082403</v>
      </c>
      <c r="D36" s="56">
        <f t="shared" ref="D36:D37" si="4">C36/$C$41</f>
        <v>-4.7915854712545156E-5</v>
      </c>
    </row>
    <row r="37" spans="1:4">
      <c r="A37" s="112" t="s">
        <v>2746</v>
      </c>
      <c r="B37" s="45" t="s">
        <v>164</v>
      </c>
      <c r="C37" s="55">
        <v>0</v>
      </c>
      <c r="D37" s="56">
        <f t="shared" si="4"/>
        <v>0</v>
      </c>
    </row>
    <row r="38" spans="1:4">
      <c r="A38" s="34" t="s">
        <v>121</v>
      </c>
      <c r="B38" s="46" t="s">
        <v>165</v>
      </c>
      <c r="C38" s="55" t="s" vm="31">
        <v>2275</v>
      </c>
      <c r="D38" s="56" t="s" vm="32">
        <v>2275</v>
      </c>
    </row>
    <row r="39" spans="1:4">
      <c r="A39" s="34" t="s">
        <v>121</v>
      </c>
      <c r="B39" s="46" t="s">
        <v>188</v>
      </c>
      <c r="C39" s="55" t="s" vm="33">
        <v>2275</v>
      </c>
      <c r="D39" s="56" t="s" vm="34">
        <v>2275</v>
      </c>
    </row>
    <row r="40" spans="1:4">
      <c r="A40" s="34" t="s">
        <v>121</v>
      </c>
      <c r="B40" s="46" t="s">
        <v>166</v>
      </c>
      <c r="C40" s="55" t="s" vm="35">
        <v>2275</v>
      </c>
      <c r="D40" s="56" t="s" vm="36">
        <v>2275</v>
      </c>
    </row>
    <row r="41" spans="1:4">
      <c r="A41" s="105" t="s">
        <v>2746</v>
      </c>
      <c r="B41" s="46" t="s">
        <v>83</v>
      </c>
      <c r="C41" s="55">
        <f>C9</f>
        <v>91812.645916476496</v>
      </c>
      <c r="D41" s="56">
        <v>0</v>
      </c>
    </row>
    <row r="42" spans="1:4">
      <c r="A42" s="34" t="s">
        <v>121</v>
      </c>
      <c r="B42" s="46" t="s">
        <v>163</v>
      </c>
      <c r="C42" s="55">
        <f>'יתרת התחייבות להשקעה'!B8</f>
        <v>3334.3688599852758</v>
      </c>
      <c r="D42" s="113" t="s">
        <v>2746</v>
      </c>
    </row>
    <row r="43" spans="1:4">
      <c r="A43" s="105" t="s">
        <v>2746</v>
      </c>
      <c r="B43" s="5" t="s">
        <v>106</v>
      </c>
      <c r="C43" s="105" t="s">
        <v>2746</v>
      </c>
      <c r="D43" s="105" t="s">
        <v>2746</v>
      </c>
    </row>
    <row r="44" spans="1:4">
      <c r="A44" s="105" t="s">
        <v>2746</v>
      </c>
      <c r="B44" s="114" t="s">
        <v>2746</v>
      </c>
      <c r="C44" s="49" t="s">
        <v>148</v>
      </c>
      <c r="D44" s="29" t="s">
        <v>101</v>
      </c>
    </row>
    <row r="45" spans="1:4">
      <c r="A45" s="105" t="s">
        <v>2746</v>
      </c>
      <c r="B45" s="114" t="s">
        <v>2746</v>
      </c>
      <c r="C45" s="50" t="s">
        <v>0</v>
      </c>
      <c r="D45" s="19" t="s">
        <v>1</v>
      </c>
    </row>
    <row r="46" spans="1:4">
      <c r="A46" s="105" t="s">
        <v>2746</v>
      </c>
      <c r="B46" s="114" t="s">
        <v>2746</v>
      </c>
      <c r="C46" s="57" t="s">
        <v>131</v>
      </c>
      <c r="D46" s="58" vm="37">
        <v>2.4752999999999998</v>
      </c>
    </row>
    <row r="47" spans="1:4">
      <c r="A47" s="105" t="s">
        <v>2746</v>
      </c>
      <c r="B47" s="114" t="s">
        <v>2746</v>
      </c>
      <c r="C47" s="57" t="s">
        <v>138</v>
      </c>
      <c r="D47" s="58">
        <v>0.74744976816074182</v>
      </c>
    </row>
    <row r="48" spans="1:4">
      <c r="A48" s="105" t="s">
        <v>2746</v>
      </c>
      <c r="B48" s="114" t="s">
        <v>2746</v>
      </c>
      <c r="C48" s="57" t="s">
        <v>135</v>
      </c>
      <c r="D48" s="58" vm="38">
        <v>2.7391000000000001</v>
      </c>
    </row>
    <row r="49" spans="1:4">
      <c r="A49" s="105" t="s">
        <v>2746</v>
      </c>
      <c r="B49" s="115" t="s">
        <v>2746</v>
      </c>
      <c r="C49" s="57" t="s">
        <v>2276</v>
      </c>
      <c r="D49" s="58" vm="39">
        <v>4.3135000000000003</v>
      </c>
    </row>
    <row r="50" spans="1:4">
      <c r="A50" s="105" t="s">
        <v>2746</v>
      </c>
      <c r="B50" s="114" t="s">
        <v>2746</v>
      </c>
      <c r="C50" s="57" t="s">
        <v>129</v>
      </c>
      <c r="D50" s="58" vm="40">
        <v>4.0115999999999996</v>
      </c>
    </row>
    <row r="51" spans="1:4">
      <c r="A51" s="105" t="s">
        <v>2746</v>
      </c>
      <c r="B51" s="114" t="s">
        <v>2746</v>
      </c>
      <c r="C51" s="57" t="s">
        <v>130</v>
      </c>
      <c r="D51" s="58" vm="41">
        <v>4.6208999999999998</v>
      </c>
    </row>
    <row r="52" spans="1:4">
      <c r="A52" s="105" t="s">
        <v>2746</v>
      </c>
      <c r="B52" s="114" t="s">
        <v>2746</v>
      </c>
      <c r="C52" s="57" t="s">
        <v>132</v>
      </c>
      <c r="D52" s="58">
        <v>0.46448192400783739</v>
      </c>
    </row>
    <row r="53" spans="1:4">
      <c r="A53" s="105" t="s">
        <v>2746</v>
      </c>
      <c r="B53" s="114" t="s">
        <v>2746</v>
      </c>
      <c r="C53" s="57" t="s">
        <v>136</v>
      </c>
      <c r="D53" s="58">
        <v>2.5637E-2</v>
      </c>
    </row>
    <row r="54" spans="1:4">
      <c r="A54" s="105" t="s">
        <v>2746</v>
      </c>
      <c r="B54" s="114" t="s">
        <v>2746</v>
      </c>
      <c r="C54" s="57" t="s">
        <v>137</v>
      </c>
      <c r="D54" s="58">
        <v>0.2137704222363675</v>
      </c>
    </row>
    <row r="55" spans="1:4">
      <c r="A55" s="105" t="s">
        <v>2746</v>
      </c>
      <c r="B55" s="114" t="s">
        <v>2746</v>
      </c>
      <c r="C55" s="57" t="s">
        <v>134</v>
      </c>
      <c r="D55" s="58" vm="42">
        <v>0.53820000000000001</v>
      </c>
    </row>
    <row r="56" spans="1:4">
      <c r="A56" s="105" t="s">
        <v>2746</v>
      </c>
      <c r="B56" s="114" t="s">
        <v>2746</v>
      </c>
      <c r="C56" s="57" t="s">
        <v>2277</v>
      </c>
      <c r="D56" s="58">
        <v>2.2929893999999997</v>
      </c>
    </row>
    <row r="57" spans="1:4">
      <c r="A57" s="105" t="s">
        <v>2746</v>
      </c>
      <c r="B57" s="114" t="s">
        <v>2746</v>
      </c>
      <c r="C57" s="57" t="s">
        <v>133</v>
      </c>
      <c r="D57" s="58" vm="43">
        <v>0.36270000000000002</v>
      </c>
    </row>
    <row r="58" spans="1:4">
      <c r="A58" s="105" t="s">
        <v>2746</v>
      </c>
      <c r="B58" s="114" t="s">
        <v>2746</v>
      </c>
      <c r="C58" s="57" t="s">
        <v>127</v>
      </c>
      <c r="D58" s="58" vm="44">
        <v>3.6269999999999998</v>
      </c>
    </row>
    <row r="59" spans="1:4">
      <c r="A59" s="105" t="s">
        <v>2746</v>
      </c>
      <c r="B59" s="114" t="s">
        <v>2746</v>
      </c>
      <c r="C59" s="57" t="s">
        <v>139</v>
      </c>
      <c r="D59" s="58" vm="45">
        <v>0.19539999999999999</v>
      </c>
    </row>
    <row r="60" spans="1:4">
      <c r="A60" s="105" t="s">
        <v>2746</v>
      </c>
      <c r="B60" s="114" t="s">
        <v>2746</v>
      </c>
      <c r="C60" s="57" t="s">
        <v>2278</v>
      </c>
      <c r="D60" s="58" vm="46">
        <v>0.35589999999999999</v>
      </c>
    </row>
    <row r="61" spans="1:4">
      <c r="A61" s="105" t="s">
        <v>2746</v>
      </c>
      <c r="B61" s="114" t="s">
        <v>2746</v>
      </c>
      <c r="C61" s="57" t="s">
        <v>2279</v>
      </c>
      <c r="D61" s="58">
        <v>4.0537957812358541E-2</v>
      </c>
    </row>
    <row r="62" spans="1:4">
      <c r="A62" s="105" t="s">
        <v>2746</v>
      </c>
      <c r="B62" s="114" t="s">
        <v>2746</v>
      </c>
      <c r="C62" s="57" t="s">
        <v>2280</v>
      </c>
      <c r="D62" s="58">
        <v>0.51084507042253524</v>
      </c>
    </row>
    <row r="63" spans="1:4">
      <c r="A63" s="105" t="s">
        <v>2746</v>
      </c>
      <c r="B63" s="114" t="s">
        <v>2746</v>
      </c>
      <c r="C63" s="57" t="s">
        <v>128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71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141</v>
      </c>
      <c r="B1" s="36" t="s" vm="1">
        <v>210</v>
      </c>
    </row>
    <row r="2" spans="1:11">
      <c r="A2" s="36" t="s">
        <v>140</v>
      </c>
      <c r="B2" s="36" t="s">
        <v>211</v>
      </c>
    </row>
    <row r="3" spans="1:11">
      <c r="A3" s="36" t="s">
        <v>142</v>
      </c>
      <c r="B3" s="36" t="s">
        <v>212</v>
      </c>
    </row>
    <row r="4" spans="1:11">
      <c r="A4" s="36" t="s">
        <v>143</v>
      </c>
      <c r="B4" s="36">
        <v>2208</v>
      </c>
    </row>
    <row r="5" spans="1:11" s="3" customFormat="1">
      <c r="A5" s="53" t="s">
        <v>111</v>
      </c>
      <c r="B5" s="39" t="s">
        <v>44</v>
      </c>
      <c r="C5" s="39" t="s">
        <v>113</v>
      </c>
      <c r="D5" s="39" t="s">
        <v>14</v>
      </c>
      <c r="E5" s="39" t="s">
        <v>66</v>
      </c>
      <c r="F5" s="39" t="s">
        <v>99</v>
      </c>
      <c r="G5" s="39" t="s">
        <v>16</v>
      </c>
      <c r="H5" s="39" t="s">
        <v>18</v>
      </c>
      <c r="I5" s="39" t="s">
        <v>62</v>
      </c>
      <c r="J5" s="39" t="s">
        <v>144</v>
      </c>
      <c r="K5" s="41" t="s">
        <v>145</v>
      </c>
    </row>
    <row r="6" spans="1:11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17" t="s">
        <v>2746</v>
      </c>
      <c r="F6" s="117" t="s">
        <v>2746</v>
      </c>
      <c r="G6" s="12" t="s">
        <v>19</v>
      </c>
      <c r="H6" s="12" t="s">
        <v>19</v>
      </c>
      <c r="I6" s="12" t="s">
        <v>190</v>
      </c>
      <c r="J6" s="12" t="s">
        <v>19</v>
      </c>
      <c r="K6" s="13" t="s">
        <v>19</v>
      </c>
    </row>
    <row r="7" spans="1:11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43</v>
      </c>
      <c r="B8" s="119" t="s">
        <v>2746</v>
      </c>
      <c r="C8" s="119" t="s">
        <v>2746</v>
      </c>
      <c r="D8" s="119" t="s">
        <v>2746</v>
      </c>
      <c r="E8" s="119" t="s">
        <v>2746</v>
      </c>
      <c r="F8" s="119" t="s">
        <v>2746</v>
      </c>
      <c r="G8" s="119" t="s">
        <v>2746</v>
      </c>
      <c r="H8" s="119" t="s">
        <v>2746</v>
      </c>
      <c r="I8" s="61">
        <f>I9+I50</f>
        <v>3658.6925626490001</v>
      </c>
      <c r="J8" s="62">
        <f>IFERROR(I8/$I$8,0)</f>
        <v>1</v>
      </c>
      <c r="K8" s="62">
        <f>I8/'סכום נכסי הקרן'!$C$41</f>
        <v>3.9849549330899077E-2</v>
      </c>
    </row>
    <row r="9" spans="1:11">
      <c r="A9" s="63" t="s">
        <v>181</v>
      </c>
      <c r="B9" s="120" t="s">
        <v>2746</v>
      </c>
      <c r="C9" s="120" t="s">
        <v>2746</v>
      </c>
      <c r="D9" s="120" t="s">
        <v>2746</v>
      </c>
      <c r="E9" s="120" t="s">
        <v>2746</v>
      </c>
      <c r="F9" s="120" t="s">
        <v>2746</v>
      </c>
      <c r="G9" s="120" t="s">
        <v>2746</v>
      </c>
      <c r="H9" s="120" t="s">
        <v>2746</v>
      </c>
      <c r="I9" s="66">
        <f>I10+I18</f>
        <v>3631.59283972</v>
      </c>
      <c r="J9" s="67">
        <f t="shared" ref="J9:J54" si="0">IFERROR(I9/$I$8,0)</f>
        <v>0.99259305818541388</v>
      </c>
      <c r="K9" s="67">
        <f>I9/'סכום נכסי הקרן'!$C$41</f>
        <v>3.955438603766763E-2</v>
      </c>
    </row>
    <row r="10" spans="1:11">
      <c r="A10" s="68" t="s">
        <v>41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66">
        <f>SUM(I11:I16)</f>
        <v>2635.0972230380003</v>
      </c>
      <c r="J10" s="67">
        <f t="shared" si="0"/>
        <v>0.72022920152933345</v>
      </c>
      <c r="K10" s="67">
        <f>I10/'סכום נכסי הקרן'!$C$41</f>
        <v>2.8700809095897228E-2</v>
      </c>
    </row>
    <row r="11" spans="1:11">
      <c r="A11" s="69" t="s">
        <v>2281</v>
      </c>
      <c r="B11" s="54" t="s">
        <v>2282</v>
      </c>
      <c r="C11" s="54">
        <v>11</v>
      </c>
      <c r="D11" s="54" t="s">
        <v>246</v>
      </c>
      <c r="E11" s="54" t="s">
        <v>247</v>
      </c>
      <c r="F11" s="70" t="s">
        <v>128</v>
      </c>
      <c r="G11" s="121" t="s">
        <v>2746</v>
      </c>
      <c r="H11" s="121" t="s">
        <v>2746</v>
      </c>
      <c r="I11" s="72">
        <v>40.982077270000005</v>
      </c>
      <c r="J11" s="73">
        <f t="shared" si="0"/>
        <v>1.1201290233669644E-2</v>
      </c>
      <c r="K11" s="73">
        <f>I11/'סכום נכסי הקרן'!$C$41</f>
        <v>4.4636636773633651E-4</v>
      </c>
    </row>
    <row r="12" spans="1:11">
      <c r="A12" s="69" t="s">
        <v>2283</v>
      </c>
      <c r="B12" s="54" t="s">
        <v>2284</v>
      </c>
      <c r="C12" s="54">
        <v>12</v>
      </c>
      <c r="D12" s="54" t="s">
        <v>246</v>
      </c>
      <c r="E12" s="54" t="s">
        <v>247</v>
      </c>
      <c r="F12" s="70" t="s">
        <v>128</v>
      </c>
      <c r="G12" s="121" t="s">
        <v>2746</v>
      </c>
      <c r="H12" s="121" t="s">
        <v>2746</v>
      </c>
      <c r="I12" s="72">
        <v>265.726165616</v>
      </c>
      <c r="J12" s="73">
        <f t="shared" si="0"/>
        <v>7.2628722163965181E-2</v>
      </c>
      <c r="K12" s="73">
        <f>I12/'סכום נכסי הקרן'!$C$41</f>
        <v>2.8942218467130939E-3</v>
      </c>
    </row>
    <row r="13" spans="1:11">
      <c r="A13" s="69" t="s">
        <v>2285</v>
      </c>
      <c r="B13" s="54" t="s">
        <v>2286</v>
      </c>
      <c r="C13" s="54">
        <v>10</v>
      </c>
      <c r="D13" s="54" t="s">
        <v>246</v>
      </c>
      <c r="E13" s="54" t="s">
        <v>247</v>
      </c>
      <c r="F13" s="70" t="s">
        <v>128</v>
      </c>
      <c r="G13" s="121" t="s">
        <v>2746</v>
      </c>
      <c r="H13" s="121" t="s">
        <v>2746</v>
      </c>
      <c r="I13" s="72">
        <v>100.33635963399999</v>
      </c>
      <c r="J13" s="73">
        <f t="shared" si="0"/>
        <v>2.7424102439849041E-2</v>
      </c>
      <c r="K13" s="73">
        <f>I13/'סכום נכסי הקרן'!$C$41</f>
        <v>1.0928381230323942E-3</v>
      </c>
    </row>
    <row r="14" spans="1:11">
      <c r="A14" s="69" t="s">
        <v>2285</v>
      </c>
      <c r="B14" s="54" t="s">
        <v>2287</v>
      </c>
      <c r="C14" s="54">
        <v>10</v>
      </c>
      <c r="D14" s="54" t="s">
        <v>246</v>
      </c>
      <c r="E14" s="54" t="s">
        <v>247</v>
      </c>
      <c r="F14" s="70" t="s">
        <v>128</v>
      </c>
      <c r="G14" s="121" t="s">
        <v>2746</v>
      </c>
      <c r="H14" s="121" t="s">
        <v>2746</v>
      </c>
      <c r="I14" s="72">
        <v>2208.7951795410004</v>
      </c>
      <c r="J14" s="73">
        <f t="shared" si="0"/>
        <v>0.60371161056007616</v>
      </c>
      <c r="K14" s="73">
        <f>I14/'סכום נכסי הקרן'!$C$41</f>
        <v>2.405763560665029E-2</v>
      </c>
    </row>
    <row r="15" spans="1:11">
      <c r="A15" s="69" t="s">
        <v>2288</v>
      </c>
      <c r="B15" s="54" t="s">
        <v>2289</v>
      </c>
      <c r="C15" s="54">
        <v>20</v>
      </c>
      <c r="D15" s="54" t="s">
        <v>246</v>
      </c>
      <c r="E15" s="54" t="s">
        <v>247</v>
      </c>
      <c r="F15" s="70" t="s">
        <v>128</v>
      </c>
      <c r="G15" s="121" t="s">
        <v>2746</v>
      </c>
      <c r="H15" s="121" t="s">
        <v>2746</v>
      </c>
      <c r="I15" s="72">
        <v>12.645720976999998</v>
      </c>
      <c r="J15" s="73">
        <f t="shared" si="0"/>
        <v>3.456349709756462E-3</v>
      </c>
      <c r="K15" s="73">
        <f>I15/'סכום נכסי הקרן'!$C$41</f>
        <v>1.3773397826377887E-4</v>
      </c>
    </row>
    <row r="16" spans="1:11">
      <c r="A16" s="69" t="s">
        <v>2290</v>
      </c>
      <c r="B16" s="54" t="s">
        <v>2291</v>
      </c>
      <c r="C16" s="54">
        <v>26</v>
      </c>
      <c r="D16" s="54" t="s">
        <v>246</v>
      </c>
      <c r="E16" s="54" t="s">
        <v>247</v>
      </c>
      <c r="F16" s="70" t="s">
        <v>128</v>
      </c>
      <c r="G16" s="121" t="s">
        <v>2746</v>
      </c>
      <c r="H16" s="121" t="s">
        <v>2746</v>
      </c>
      <c r="I16" s="72">
        <v>6.61172</v>
      </c>
      <c r="J16" s="73">
        <f t="shared" si="0"/>
        <v>1.8071264220169737E-3</v>
      </c>
      <c r="K16" s="73">
        <f>I16/'סכום נכסי הקרן'!$C$41</f>
        <v>7.2013173501336538E-5</v>
      </c>
    </row>
    <row r="17" spans="1:11">
      <c r="A17" s="122" t="s">
        <v>2746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121" t="s">
        <v>2746</v>
      </c>
      <c r="I17" s="121" t="s">
        <v>2746</v>
      </c>
      <c r="J17" s="121" t="s">
        <v>2746</v>
      </c>
      <c r="K17" s="121" t="s">
        <v>2746</v>
      </c>
    </row>
    <row r="18" spans="1:11">
      <c r="A18" s="68" t="s">
        <v>42</v>
      </c>
      <c r="B18" s="120" t="s">
        <v>2746</v>
      </c>
      <c r="C18" s="120" t="s">
        <v>2746</v>
      </c>
      <c r="D18" s="120" t="s">
        <v>2746</v>
      </c>
      <c r="E18" s="120" t="s">
        <v>2746</v>
      </c>
      <c r="F18" s="120" t="s">
        <v>2746</v>
      </c>
      <c r="G18" s="120" t="s">
        <v>2746</v>
      </c>
      <c r="H18" s="121" t="s">
        <v>2746</v>
      </c>
      <c r="I18" s="66">
        <f>SUM(I19:I48)</f>
        <v>996.49561668199976</v>
      </c>
      <c r="J18" s="67">
        <f t="shared" si="0"/>
        <v>0.27236385665608043</v>
      </c>
      <c r="K18" s="67">
        <f>I18/'סכום נכסי הקרן'!$C$41</f>
        <v>1.0853576941770401E-2</v>
      </c>
    </row>
    <row r="19" spans="1:11">
      <c r="A19" s="69" t="s">
        <v>2281</v>
      </c>
      <c r="B19" s="54" t="s">
        <v>2292</v>
      </c>
      <c r="C19" s="54">
        <v>11</v>
      </c>
      <c r="D19" s="54" t="s">
        <v>246</v>
      </c>
      <c r="E19" s="54" t="s">
        <v>247</v>
      </c>
      <c r="F19" s="70" t="s">
        <v>129</v>
      </c>
      <c r="G19" s="121" t="s">
        <v>2746</v>
      </c>
      <c r="H19" s="121" t="s">
        <v>2746</v>
      </c>
      <c r="I19" s="72">
        <v>1.2070068030000001</v>
      </c>
      <c r="J19" s="73">
        <f t="shared" si="0"/>
        <v>3.2990112788435329E-4</v>
      </c>
      <c r="K19" s="73">
        <f>I19/'סכום נכסי הקרן'!$C$41</f>
        <v>1.3146411269946783E-5</v>
      </c>
    </row>
    <row r="20" spans="1:11">
      <c r="A20" s="69" t="s">
        <v>2281</v>
      </c>
      <c r="B20" s="54" t="s">
        <v>2293</v>
      </c>
      <c r="C20" s="54">
        <v>11</v>
      </c>
      <c r="D20" s="54" t="s">
        <v>246</v>
      </c>
      <c r="E20" s="54" t="s">
        <v>247</v>
      </c>
      <c r="F20" s="70" t="s">
        <v>131</v>
      </c>
      <c r="G20" s="121" t="s">
        <v>2746</v>
      </c>
      <c r="H20" s="121" t="s">
        <v>2746</v>
      </c>
      <c r="I20" s="72">
        <v>2.3468083999999997E-2</v>
      </c>
      <c r="J20" s="73">
        <f t="shared" si="0"/>
        <v>6.4143361592012035E-6</v>
      </c>
      <c r="K20" s="73">
        <f>I20/'סכום נכסי הקרן'!$C$41</f>
        <v>2.5560840520105807E-7</v>
      </c>
    </row>
    <row r="21" spans="1:11">
      <c r="A21" s="69" t="s">
        <v>2281</v>
      </c>
      <c r="B21" s="54" t="s">
        <v>2294</v>
      </c>
      <c r="C21" s="54">
        <v>11</v>
      </c>
      <c r="D21" s="54" t="s">
        <v>246</v>
      </c>
      <c r="E21" s="54" t="s">
        <v>247</v>
      </c>
      <c r="F21" s="70" t="s">
        <v>130</v>
      </c>
      <c r="G21" s="121" t="s">
        <v>2746</v>
      </c>
      <c r="H21" s="121" t="s">
        <v>2746</v>
      </c>
      <c r="I21" s="72">
        <v>6.3403840000000001E-3</v>
      </c>
      <c r="J21" s="73">
        <f t="shared" si="0"/>
        <v>1.7329644104913196E-6</v>
      </c>
      <c r="K21" s="73">
        <f>I21/'סכום נכסי הקרן'!$C$41</f>
        <v>6.905785076456629E-8</v>
      </c>
    </row>
    <row r="22" spans="1:11">
      <c r="A22" s="69" t="s">
        <v>2281</v>
      </c>
      <c r="B22" s="54" t="s">
        <v>2295</v>
      </c>
      <c r="C22" s="54">
        <v>11</v>
      </c>
      <c r="D22" s="54" t="s">
        <v>246</v>
      </c>
      <c r="E22" s="54" t="s">
        <v>247</v>
      </c>
      <c r="F22" s="70" t="s">
        <v>127</v>
      </c>
      <c r="G22" s="121" t="s">
        <v>2746</v>
      </c>
      <c r="H22" s="121" t="s">
        <v>2746</v>
      </c>
      <c r="I22" s="72">
        <v>19.716199508999999</v>
      </c>
      <c r="J22" s="73">
        <f t="shared" si="0"/>
        <v>5.3888647847265131E-3</v>
      </c>
      <c r="K22" s="73">
        <f>I22/'סכום נכסי הקרן'!$C$41</f>
        <v>2.1474383307650404E-4</v>
      </c>
    </row>
    <row r="23" spans="1:11">
      <c r="A23" s="69" t="s">
        <v>2283</v>
      </c>
      <c r="B23" s="54" t="s">
        <v>2296</v>
      </c>
      <c r="C23" s="54">
        <v>12</v>
      </c>
      <c r="D23" s="54" t="s">
        <v>246</v>
      </c>
      <c r="E23" s="54" t="s">
        <v>247</v>
      </c>
      <c r="F23" s="70" t="s">
        <v>129</v>
      </c>
      <c r="G23" s="121" t="s">
        <v>2746</v>
      </c>
      <c r="H23" s="121" t="s">
        <v>2746</v>
      </c>
      <c r="I23" s="72">
        <v>6.6239999999999996E-6</v>
      </c>
      <c r="J23" s="73">
        <f t="shared" si="0"/>
        <v>1.810482812254668E-9</v>
      </c>
      <c r="K23" s="73">
        <f>I23/'סכום נכסי הקרן'!$C$41</f>
        <v>7.2146924139687282E-11</v>
      </c>
    </row>
    <row r="24" spans="1:11">
      <c r="A24" s="69" t="s">
        <v>2283</v>
      </c>
      <c r="B24" s="54" t="s">
        <v>2297</v>
      </c>
      <c r="C24" s="54">
        <v>12</v>
      </c>
      <c r="D24" s="54" t="s">
        <v>246</v>
      </c>
      <c r="E24" s="54" t="s">
        <v>247</v>
      </c>
      <c r="F24" s="70" t="s">
        <v>127</v>
      </c>
      <c r="G24" s="121" t="s">
        <v>2746</v>
      </c>
      <c r="H24" s="121" t="s">
        <v>2746</v>
      </c>
      <c r="I24" s="72">
        <v>23.452390061999999</v>
      </c>
      <c r="J24" s="73">
        <f t="shared" si="0"/>
        <v>6.4100466656919061E-3</v>
      </c>
      <c r="K24" s="73">
        <f>I24/'סכום נכסי הקרן'!$C$41</f>
        <v>2.5543747081785477E-4</v>
      </c>
    </row>
    <row r="25" spans="1:11">
      <c r="A25" s="69" t="s">
        <v>2283</v>
      </c>
      <c r="B25" s="54" t="s">
        <v>2298</v>
      </c>
      <c r="C25" s="54">
        <v>12</v>
      </c>
      <c r="D25" s="54" t="s">
        <v>246</v>
      </c>
      <c r="E25" s="54" t="s">
        <v>247</v>
      </c>
      <c r="F25" s="70" t="s">
        <v>130</v>
      </c>
      <c r="G25" s="121" t="s">
        <v>2746</v>
      </c>
      <c r="H25" s="121" t="s">
        <v>2746</v>
      </c>
      <c r="I25" s="72">
        <v>2.7020000000000001E-6</v>
      </c>
      <c r="J25" s="73">
        <f t="shared" si="0"/>
        <v>7.3851518096499292E-10</v>
      </c>
      <c r="K25" s="73">
        <f>I25/'סכום נכסי הקרן'!$C$41</f>
        <v>2.9429497135482345E-11</v>
      </c>
    </row>
    <row r="26" spans="1:11">
      <c r="A26" s="69" t="s">
        <v>2283</v>
      </c>
      <c r="B26" s="54" t="s">
        <v>2299</v>
      </c>
      <c r="C26" s="54">
        <v>12</v>
      </c>
      <c r="D26" s="54" t="s">
        <v>246</v>
      </c>
      <c r="E26" s="54" t="s">
        <v>247</v>
      </c>
      <c r="F26" s="70" t="s">
        <v>136</v>
      </c>
      <c r="G26" s="121" t="s">
        <v>2746</v>
      </c>
      <c r="H26" s="121" t="s">
        <v>2746</v>
      </c>
      <c r="I26" s="72">
        <v>4.1560269999999996E-3</v>
      </c>
      <c r="J26" s="73">
        <f t="shared" si="0"/>
        <v>1.1359322842340475E-6</v>
      </c>
      <c r="K26" s="73">
        <f>I26/'סכום נכסי הקרן'!$C$41</f>
        <v>4.5266389597145553E-8</v>
      </c>
    </row>
    <row r="27" spans="1:11">
      <c r="A27" s="69" t="s">
        <v>2283</v>
      </c>
      <c r="B27" s="54" t="s">
        <v>2300</v>
      </c>
      <c r="C27" s="54">
        <v>12</v>
      </c>
      <c r="D27" s="54" t="s">
        <v>246</v>
      </c>
      <c r="E27" s="54" t="s">
        <v>247</v>
      </c>
      <c r="F27" s="70" t="s">
        <v>135</v>
      </c>
      <c r="G27" s="121" t="s">
        <v>2746</v>
      </c>
      <c r="H27" s="121" t="s">
        <v>2746</v>
      </c>
      <c r="I27" s="72">
        <v>9.3639899999999998E-4</v>
      </c>
      <c r="J27" s="73">
        <f t="shared" si="0"/>
        <v>2.559381483865427E-7</v>
      </c>
      <c r="K27" s="73">
        <f>I27/'סכום נכסי הקרן'!$C$41</f>
        <v>1.0199019869788503E-8</v>
      </c>
    </row>
    <row r="28" spans="1:11">
      <c r="A28" s="69" t="s">
        <v>2285</v>
      </c>
      <c r="B28" s="54" t="s">
        <v>2301</v>
      </c>
      <c r="C28" s="54">
        <v>10</v>
      </c>
      <c r="D28" s="54" t="s">
        <v>246</v>
      </c>
      <c r="E28" s="54" t="s">
        <v>247</v>
      </c>
      <c r="F28" s="70" t="s">
        <v>132</v>
      </c>
      <c r="G28" s="121" t="s">
        <v>2746</v>
      </c>
      <c r="H28" s="121" t="s">
        <v>2746</v>
      </c>
      <c r="I28" s="72">
        <v>1.1949300000000002E-4</v>
      </c>
      <c r="J28" s="73">
        <f t="shared" si="0"/>
        <v>3.2660027579219064E-8</v>
      </c>
      <c r="K28" s="73">
        <f>I28/'סכום נכסי הקרן'!$C$41</f>
        <v>1.3014873801666146E-9</v>
      </c>
    </row>
    <row r="29" spans="1:11">
      <c r="A29" s="69" t="s">
        <v>2285</v>
      </c>
      <c r="B29" s="54" t="s">
        <v>2302</v>
      </c>
      <c r="C29" s="54">
        <v>10</v>
      </c>
      <c r="D29" s="54" t="s">
        <v>246</v>
      </c>
      <c r="E29" s="54" t="s">
        <v>247</v>
      </c>
      <c r="F29" s="70" t="s">
        <v>129</v>
      </c>
      <c r="G29" s="121" t="s">
        <v>2746</v>
      </c>
      <c r="H29" s="121" t="s">
        <v>2746</v>
      </c>
      <c r="I29" s="72">
        <v>94.930901845999998</v>
      </c>
      <c r="J29" s="73">
        <f t="shared" si="0"/>
        <v>2.5946673632852951E-2</v>
      </c>
      <c r="K29" s="73">
        <f>I29/'סכום נכסי הקרן'!$C$41</f>
        <v>1.0339632509051119E-3</v>
      </c>
    </row>
    <row r="30" spans="1:11">
      <c r="A30" s="69" t="s">
        <v>2285</v>
      </c>
      <c r="B30" s="54" t="s">
        <v>2303</v>
      </c>
      <c r="C30" s="54">
        <v>10</v>
      </c>
      <c r="D30" s="54" t="s">
        <v>246</v>
      </c>
      <c r="E30" s="54" t="s">
        <v>247</v>
      </c>
      <c r="F30" s="70" t="s">
        <v>130</v>
      </c>
      <c r="G30" s="121" t="s">
        <v>2746</v>
      </c>
      <c r="H30" s="121" t="s">
        <v>2746</v>
      </c>
      <c r="I30" s="72">
        <v>130.448302308</v>
      </c>
      <c r="J30" s="73">
        <f t="shared" si="0"/>
        <v>3.5654349217456964E-2</v>
      </c>
      <c r="K30" s="73">
        <f>I30/'סכום נכסי הקרן'!$C$41</f>
        <v>1.4208097480021542E-3</v>
      </c>
    </row>
    <row r="31" spans="1:11">
      <c r="A31" s="69" t="s">
        <v>2285</v>
      </c>
      <c r="B31" s="54" t="s">
        <v>2304</v>
      </c>
      <c r="C31" s="54">
        <v>10</v>
      </c>
      <c r="D31" s="54" t="s">
        <v>246</v>
      </c>
      <c r="E31" s="54" t="s">
        <v>247</v>
      </c>
      <c r="F31" s="70" t="s">
        <v>135</v>
      </c>
      <c r="G31" s="121" t="s">
        <v>2746</v>
      </c>
      <c r="H31" s="121" t="s">
        <v>2746</v>
      </c>
      <c r="I31" s="72">
        <v>1.7500000000000002E-2</v>
      </c>
      <c r="J31" s="73">
        <f t="shared" si="0"/>
        <v>4.7831294103950322E-6</v>
      </c>
      <c r="K31" s="73">
        <f>I31/'סכום נכסי הקרן'!$C$41</f>
        <v>1.9060555139561107E-7</v>
      </c>
    </row>
    <row r="32" spans="1:11">
      <c r="A32" s="69" t="s">
        <v>2285</v>
      </c>
      <c r="B32" s="54" t="s">
        <v>2305</v>
      </c>
      <c r="C32" s="54">
        <v>10</v>
      </c>
      <c r="D32" s="54" t="s">
        <v>246</v>
      </c>
      <c r="E32" s="54" t="s">
        <v>247</v>
      </c>
      <c r="F32" s="70" t="s">
        <v>131</v>
      </c>
      <c r="G32" s="121" t="s">
        <v>2746</v>
      </c>
      <c r="H32" s="121" t="s">
        <v>2746</v>
      </c>
      <c r="I32" s="72">
        <v>0.17225531899999999</v>
      </c>
      <c r="J32" s="73">
        <f t="shared" si="0"/>
        <v>4.7081113280335889E-5</v>
      </c>
      <c r="K32" s="73">
        <f>I32/'סכום נכסי הקרן'!$C$41</f>
        <v>1.8761611462183928E-6</v>
      </c>
    </row>
    <row r="33" spans="1:11">
      <c r="A33" s="69" t="s">
        <v>2285</v>
      </c>
      <c r="B33" s="54" t="s">
        <v>2306</v>
      </c>
      <c r="C33" s="54">
        <v>10</v>
      </c>
      <c r="D33" s="54" t="s">
        <v>246</v>
      </c>
      <c r="E33" s="54" t="s">
        <v>247</v>
      </c>
      <c r="F33" s="70" t="s">
        <v>136</v>
      </c>
      <c r="G33" s="121" t="s">
        <v>2746</v>
      </c>
      <c r="H33" s="121" t="s">
        <v>2746</v>
      </c>
      <c r="I33" s="72">
        <v>2.3031915070000002</v>
      </c>
      <c r="J33" s="73">
        <f t="shared" si="0"/>
        <v>6.2951217342307173E-4</v>
      </c>
      <c r="K33" s="73">
        <f>I33/'סכום נכסי הקרן'!$C$41</f>
        <v>2.5085776409224196E-5</v>
      </c>
    </row>
    <row r="34" spans="1:11">
      <c r="A34" s="69" t="s">
        <v>2285</v>
      </c>
      <c r="B34" s="54" t="s">
        <v>2307</v>
      </c>
      <c r="C34" s="54">
        <v>10</v>
      </c>
      <c r="D34" s="54" t="s">
        <v>246</v>
      </c>
      <c r="E34" s="54" t="s">
        <v>247</v>
      </c>
      <c r="F34" s="70" t="s">
        <v>2276</v>
      </c>
      <c r="G34" s="121" t="s">
        <v>2746</v>
      </c>
      <c r="H34" s="121" t="s">
        <v>2746</v>
      </c>
      <c r="I34" s="72">
        <v>4.3704700000000003E-4</v>
      </c>
      <c r="J34" s="73">
        <f t="shared" si="0"/>
        <v>1.1945442053856673E-7</v>
      </c>
      <c r="K34" s="73">
        <f>I34/'סכום נכסי הקרן'!$C$41</f>
        <v>4.7602048240455788E-9</v>
      </c>
    </row>
    <row r="35" spans="1:11">
      <c r="A35" s="69" t="s">
        <v>2285</v>
      </c>
      <c r="B35" s="54" t="s">
        <v>2308</v>
      </c>
      <c r="C35" s="54">
        <v>10</v>
      </c>
      <c r="D35" s="54" t="s">
        <v>246</v>
      </c>
      <c r="E35" s="54" t="s">
        <v>247</v>
      </c>
      <c r="F35" s="70" t="s">
        <v>135</v>
      </c>
      <c r="G35" s="121" t="s">
        <v>2746</v>
      </c>
      <c r="H35" s="121" t="s">
        <v>2746</v>
      </c>
      <c r="I35" s="72">
        <v>3.8072041000000001E-2</v>
      </c>
      <c r="J35" s="73">
        <f t="shared" si="0"/>
        <v>1.0405914229763741E-5</v>
      </c>
      <c r="K35" s="73">
        <f>I35/'סכום נכסי הקרן'!$C$41</f>
        <v>4.1467099243207494E-7</v>
      </c>
    </row>
    <row r="36" spans="1:11">
      <c r="A36" s="69" t="s">
        <v>2285</v>
      </c>
      <c r="B36" s="54" t="s">
        <v>2309</v>
      </c>
      <c r="C36" s="54">
        <v>10</v>
      </c>
      <c r="D36" s="54" t="s">
        <v>246</v>
      </c>
      <c r="E36" s="54" t="s">
        <v>247</v>
      </c>
      <c r="F36" s="70" t="s">
        <v>127</v>
      </c>
      <c r="G36" s="121" t="s">
        <v>2746</v>
      </c>
      <c r="H36" s="121" t="s">
        <v>2746</v>
      </c>
      <c r="I36" s="72">
        <v>0.60543858399999995</v>
      </c>
      <c r="J36" s="73">
        <f t="shared" si="0"/>
        <v>1.6547949127533273E-4</v>
      </c>
      <c r="K36" s="73">
        <f>I36/'סכום נכסי הקרן'!$C$41</f>
        <v>6.5942831508284556E-6</v>
      </c>
    </row>
    <row r="37" spans="1:11">
      <c r="A37" s="69" t="s">
        <v>2285</v>
      </c>
      <c r="B37" s="54" t="s">
        <v>2310</v>
      </c>
      <c r="C37" s="54">
        <v>10</v>
      </c>
      <c r="D37" s="54" t="s">
        <v>246</v>
      </c>
      <c r="E37" s="54" t="s">
        <v>247</v>
      </c>
      <c r="F37" s="70" t="s">
        <v>2278</v>
      </c>
      <c r="G37" s="121" t="s">
        <v>2746</v>
      </c>
      <c r="H37" s="121" t="s">
        <v>2746</v>
      </c>
      <c r="I37" s="72">
        <v>2.5106201000000002E-2</v>
      </c>
      <c r="J37" s="73">
        <f t="shared" si="0"/>
        <v>6.8620690506508094E-6</v>
      </c>
      <c r="K37" s="73">
        <f>I37/'סכום נכסי הקרן'!$C$41</f>
        <v>2.7345035914594524E-7</v>
      </c>
    </row>
    <row r="38" spans="1:11">
      <c r="A38" s="69" t="s">
        <v>2285</v>
      </c>
      <c r="B38" s="54" t="s">
        <v>2311</v>
      </c>
      <c r="C38" s="54">
        <v>10</v>
      </c>
      <c r="D38" s="54" t="s">
        <v>246</v>
      </c>
      <c r="E38" s="54" t="s">
        <v>247</v>
      </c>
      <c r="F38" s="70" t="s">
        <v>127</v>
      </c>
      <c r="G38" s="121" t="s">
        <v>2746</v>
      </c>
      <c r="H38" s="121" t="s">
        <v>2746</v>
      </c>
      <c r="I38" s="72">
        <v>647.60179608399994</v>
      </c>
      <c r="J38" s="73">
        <f t="shared" si="0"/>
        <v>0.17700361126137293</v>
      </c>
      <c r="K38" s="73">
        <f>I38/'סכום נכסי הקרן'!$C$41</f>
        <v>7.0535141387073645E-3</v>
      </c>
    </row>
    <row r="39" spans="1:11">
      <c r="A39" s="69" t="s">
        <v>2285</v>
      </c>
      <c r="B39" s="54" t="s">
        <v>2312</v>
      </c>
      <c r="C39" s="54">
        <v>10</v>
      </c>
      <c r="D39" s="54" t="s">
        <v>246</v>
      </c>
      <c r="E39" s="54" t="s">
        <v>247</v>
      </c>
      <c r="F39" s="70" t="s">
        <v>133</v>
      </c>
      <c r="G39" s="121" t="s">
        <v>2746</v>
      </c>
      <c r="H39" s="121" t="s">
        <v>2746</v>
      </c>
      <c r="I39" s="72">
        <v>2.3467799999999999E-4</v>
      </c>
      <c r="J39" s="73">
        <f t="shared" si="0"/>
        <v>6.4142585358439155E-8</v>
      </c>
      <c r="K39" s="73">
        <f>I39/'סכום נכסי הקרן'!$C$41</f>
        <v>2.5560531194525263E-9</v>
      </c>
    </row>
    <row r="40" spans="1:11">
      <c r="A40" s="69" t="s">
        <v>2288</v>
      </c>
      <c r="B40" s="54" t="s">
        <v>2313</v>
      </c>
      <c r="C40" s="54">
        <v>20</v>
      </c>
      <c r="D40" s="54" t="s">
        <v>246</v>
      </c>
      <c r="E40" s="54" t="s">
        <v>247</v>
      </c>
      <c r="F40" s="70" t="s">
        <v>136</v>
      </c>
      <c r="G40" s="121" t="s">
        <v>2746</v>
      </c>
      <c r="H40" s="121" t="s">
        <v>2746</v>
      </c>
      <c r="I40" s="72">
        <v>8.3517232999999996E-2</v>
      </c>
      <c r="J40" s="73">
        <f t="shared" si="0"/>
        <v>2.2827070482120828E-5</v>
      </c>
      <c r="K40" s="73">
        <f>I40/'סכום נכסי הקרן'!$C$41</f>
        <v>9.096484712571842E-7</v>
      </c>
    </row>
    <row r="41" spans="1:11">
      <c r="A41" s="69" t="s">
        <v>2288</v>
      </c>
      <c r="B41" s="54" t="s">
        <v>2314</v>
      </c>
      <c r="C41" s="54">
        <v>20</v>
      </c>
      <c r="D41" s="54" t="s">
        <v>246</v>
      </c>
      <c r="E41" s="54" t="s">
        <v>247</v>
      </c>
      <c r="F41" s="70" t="s">
        <v>127</v>
      </c>
      <c r="G41" s="121" t="s">
        <v>2746</v>
      </c>
      <c r="H41" s="121" t="s">
        <v>2746</v>
      </c>
      <c r="I41" s="72">
        <v>63.648519989</v>
      </c>
      <c r="J41" s="73">
        <f t="shared" si="0"/>
        <v>1.7396520450714398E-2</v>
      </c>
      <c r="K41" s="73">
        <f>I41/'סכום נכסי הקרן'!$C$41</f>
        <v>6.9324349988673809E-4</v>
      </c>
    </row>
    <row r="42" spans="1:11">
      <c r="A42" s="69" t="s">
        <v>2288</v>
      </c>
      <c r="B42" s="54" t="s">
        <v>2315</v>
      </c>
      <c r="C42" s="54">
        <v>20</v>
      </c>
      <c r="D42" s="54" t="s">
        <v>246</v>
      </c>
      <c r="E42" s="54" t="s">
        <v>247</v>
      </c>
      <c r="F42" s="70" t="s">
        <v>133</v>
      </c>
      <c r="G42" s="121" t="s">
        <v>2746</v>
      </c>
      <c r="H42" s="121" t="s">
        <v>2746</v>
      </c>
      <c r="I42" s="72">
        <v>1.5999999999999998E-8</v>
      </c>
      <c r="J42" s="73">
        <f t="shared" si="0"/>
        <v>4.3731468895040288E-12</v>
      </c>
      <c r="K42" s="73">
        <f>I42/'סכום נכסי הקרן'!$C$41</f>
        <v>1.7426793270455865E-13</v>
      </c>
    </row>
    <row r="43" spans="1:11">
      <c r="A43" s="69" t="s">
        <v>2288</v>
      </c>
      <c r="B43" s="54" t="s">
        <v>2316</v>
      </c>
      <c r="C43" s="54">
        <v>20</v>
      </c>
      <c r="D43" s="54" t="s">
        <v>246</v>
      </c>
      <c r="E43" s="54" t="s">
        <v>247</v>
      </c>
      <c r="F43" s="70" t="s">
        <v>129</v>
      </c>
      <c r="G43" s="121" t="s">
        <v>2746</v>
      </c>
      <c r="H43" s="121" t="s">
        <v>2746</v>
      </c>
      <c r="I43" s="72">
        <v>1.7411237E-2</v>
      </c>
      <c r="J43" s="73">
        <f t="shared" si="0"/>
        <v>4.7588685580604662E-6</v>
      </c>
      <c r="K43" s="73">
        <f>I43/'סכום נכסי הקרן'!$C$41</f>
        <v>1.8963876736369511E-7</v>
      </c>
    </row>
    <row r="44" spans="1:11">
      <c r="A44" s="69" t="s">
        <v>2288</v>
      </c>
      <c r="B44" s="54" t="s">
        <v>2317</v>
      </c>
      <c r="C44" s="54">
        <v>20</v>
      </c>
      <c r="D44" s="54" t="s">
        <v>246</v>
      </c>
      <c r="E44" s="54" t="s">
        <v>247</v>
      </c>
      <c r="F44" s="70" t="s">
        <v>135</v>
      </c>
      <c r="G44" s="121" t="s">
        <v>2746</v>
      </c>
      <c r="H44" s="121" t="s">
        <v>2746</v>
      </c>
      <c r="I44" s="72">
        <v>1.3671345999999997E-2</v>
      </c>
      <c r="J44" s="73">
        <f t="shared" si="0"/>
        <v>3.7366752647020838E-6</v>
      </c>
      <c r="K44" s="73">
        <f>I44/'סכום נכסי הקרן'!$C$41</f>
        <v>1.4890482529429606E-7</v>
      </c>
    </row>
    <row r="45" spans="1:11">
      <c r="A45" s="69" t="s">
        <v>2288</v>
      </c>
      <c r="B45" s="54" t="s">
        <v>2318</v>
      </c>
      <c r="C45" s="54">
        <v>20</v>
      </c>
      <c r="D45" s="54" t="s">
        <v>246</v>
      </c>
      <c r="E45" s="54" t="s">
        <v>247</v>
      </c>
      <c r="F45" s="70" t="s">
        <v>131</v>
      </c>
      <c r="G45" s="121" t="s">
        <v>2746</v>
      </c>
      <c r="H45" s="121" t="s">
        <v>2746</v>
      </c>
      <c r="I45" s="72">
        <v>2.0515900000000001E-4</v>
      </c>
      <c r="J45" s="73">
        <f t="shared" si="0"/>
        <v>5.6074402668984821E-8</v>
      </c>
      <c r="K45" s="73">
        <f>I45/'סכום נכסי הקרן'!$C$41</f>
        <v>2.2345396753584098E-9</v>
      </c>
    </row>
    <row r="46" spans="1:11">
      <c r="A46" s="69" t="s">
        <v>2290</v>
      </c>
      <c r="B46" s="54" t="s">
        <v>2319</v>
      </c>
      <c r="C46" s="54">
        <v>26</v>
      </c>
      <c r="D46" s="54" t="s">
        <v>246</v>
      </c>
      <c r="E46" s="54" t="s">
        <v>247</v>
      </c>
      <c r="F46" s="70" t="s">
        <v>127</v>
      </c>
      <c r="G46" s="121" t="s">
        <v>2746</v>
      </c>
      <c r="H46" s="121" t="s">
        <v>2746</v>
      </c>
      <c r="I46" s="72">
        <v>12.176170000000001</v>
      </c>
      <c r="J46" s="73">
        <f t="shared" si="0"/>
        <v>3.3280112475982675E-3</v>
      </c>
      <c r="K46" s="73">
        <f>I46/'סכום נכסי הקרן'!$C$41</f>
        <v>1.3261974838495416E-4</v>
      </c>
    </row>
    <row r="47" spans="1:11">
      <c r="A47" s="69" t="s">
        <v>2290</v>
      </c>
      <c r="B47" s="54" t="s">
        <v>2320</v>
      </c>
      <c r="C47" s="54">
        <v>26</v>
      </c>
      <c r="D47" s="54" t="s">
        <v>246</v>
      </c>
      <c r="E47" s="54" t="s">
        <v>247</v>
      </c>
      <c r="F47" s="70" t="s">
        <v>136</v>
      </c>
      <c r="G47" s="121" t="s">
        <v>2746</v>
      </c>
      <c r="H47" s="121" t="s">
        <v>2746</v>
      </c>
      <c r="I47" s="72">
        <v>-1E-4</v>
      </c>
      <c r="J47" s="73">
        <f t="shared" si="0"/>
        <v>-2.7332168059400184E-8</v>
      </c>
      <c r="K47" s="73">
        <f>I47/'סכום נכסי הקרן'!$C$41</f>
        <v>-1.0891745794034917E-9</v>
      </c>
    </row>
    <row r="48" spans="1:11">
      <c r="A48" s="69" t="s">
        <v>2290</v>
      </c>
      <c r="B48" s="54" t="s">
        <v>2321</v>
      </c>
      <c r="C48" s="54">
        <v>26</v>
      </c>
      <c r="D48" s="54" t="s">
        <v>246</v>
      </c>
      <c r="E48" s="54" t="s">
        <v>247</v>
      </c>
      <c r="F48" s="70" t="s">
        <v>130</v>
      </c>
      <c r="G48" s="121" t="s">
        <v>2746</v>
      </c>
      <c r="H48" s="121" t="s">
        <v>2746</v>
      </c>
      <c r="I48" s="72">
        <v>2.3599999999999997E-3</v>
      </c>
      <c r="J48" s="73">
        <f t="shared" si="0"/>
        <v>6.450391662018442E-7</v>
      </c>
      <c r="K48" s="73">
        <f>I48/'סכום נכסי הקרן'!$C$41</f>
        <v>2.5704520073922402E-8</v>
      </c>
    </row>
    <row r="49" spans="1:11">
      <c r="A49" s="123" t="s">
        <v>2746</v>
      </c>
      <c r="B49" s="123" t="s">
        <v>2746</v>
      </c>
      <c r="C49" s="123" t="s">
        <v>2746</v>
      </c>
      <c r="D49" s="124" t="s">
        <v>2746</v>
      </c>
      <c r="E49" s="124" t="s">
        <v>2746</v>
      </c>
      <c r="F49" s="124" t="s">
        <v>2746</v>
      </c>
      <c r="G49" s="124" t="s">
        <v>2746</v>
      </c>
      <c r="H49" s="121" t="s">
        <v>2746</v>
      </c>
      <c r="I49" s="124" t="s">
        <v>2746</v>
      </c>
      <c r="J49" s="124" t="s">
        <v>2746</v>
      </c>
      <c r="K49" s="124" t="s">
        <v>2746</v>
      </c>
    </row>
    <row r="50" spans="1:11">
      <c r="A50" s="63" t="s">
        <v>180</v>
      </c>
      <c r="B50" s="120" t="s">
        <v>2746</v>
      </c>
      <c r="C50" s="120" t="s">
        <v>2746</v>
      </c>
      <c r="D50" s="120" t="s">
        <v>2746</v>
      </c>
      <c r="E50" s="120" t="s">
        <v>2746</v>
      </c>
      <c r="F50" s="120" t="s">
        <v>2746</v>
      </c>
      <c r="G50" s="120" t="s">
        <v>2746</v>
      </c>
      <c r="H50" s="121" t="s">
        <v>2746</v>
      </c>
      <c r="I50" s="66">
        <f>I51</f>
        <v>27.099722929000002</v>
      </c>
      <c r="J50" s="67">
        <f t="shared" si="0"/>
        <v>7.4069418145860863E-3</v>
      </c>
      <c r="K50" s="67">
        <f>I50/'סכום נכסי הקרן'!$C$41</f>
        <v>2.951632932314474E-4</v>
      </c>
    </row>
    <row r="51" spans="1:11">
      <c r="A51" s="68" t="s">
        <v>42</v>
      </c>
      <c r="B51" s="120" t="s">
        <v>2746</v>
      </c>
      <c r="C51" s="120" t="s">
        <v>2746</v>
      </c>
      <c r="D51" s="120" t="s">
        <v>2746</v>
      </c>
      <c r="E51" s="120" t="s">
        <v>2746</v>
      </c>
      <c r="F51" s="120" t="s">
        <v>2746</v>
      </c>
      <c r="G51" s="120" t="s">
        <v>2746</v>
      </c>
      <c r="H51" s="120" t="s">
        <v>2746</v>
      </c>
      <c r="I51" s="66">
        <f>SUM(I52:I54)</f>
        <v>27.099722929000002</v>
      </c>
      <c r="J51" s="67">
        <f t="shared" ref="J51" si="1">IFERROR(I51/$I$8,0)</f>
        <v>7.4069418145860863E-3</v>
      </c>
      <c r="K51" s="67">
        <f>I51/'סכום נכסי הקרן'!$C$41</f>
        <v>2.951632932314474E-4</v>
      </c>
    </row>
    <row r="52" spans="1:11">
      <c r="A52" s="69" t="s">
        <v>2322</v>
      </c>
      <c r="B52" s="54" t="s">
        <v>2323</v>
      </c>
      <c r="C52" s="54">
        <v>85</v>
      </c>
      <c r="D52" s="54" t="s">
        <v>2324</v>
      </c>
      <c r="E52" s="54" t="s">
        <v>2325</v>
      </c>
      <c r="F52" s="70" t="s">
        <v>136</v>
      </c>
      <c r="G52" s="121" t="s">
        <v>2746</v>
      </c>
      <c r="H52" s="121" t="s">
        <v>2746</v>
      </c>
      <c r="I52" s="72">
        <v>0.61139661999999995</v>
      </c>
      <c r="J52" s="73">
        <f t="shared" si="0"/>
        <v>1.6710795168789228E-4</v>
      </c>
      <c r="K52" s="73">
        <f>I52/'סכום נכסי הקרן'!$C$41</f>
        <v>6.6591765643721641E-6</v>
      </c>
    </row>
    <row r="53" spans="1:11">
      <c r="A53" s="69" t="s">
        <v>2322</v>
      </c>
      <c r="B53" s="54" t="s">
        <v>2326</v>
      </c>
      <c r="C53" s="54">
        <v>85</v>
      </c>
      <c r="D53" s="54" t="s">
        <v>2324</v>
      </c>
      <c r="E53" s="54" t="s">
        <v>2325</v>
      </c>
      <c r="F53" s="70" t="s">
        <v>129</v>
      </c>
      <c r="G53" s="121" t="s">
        <v>2746</v>
      </c>
      <c r="H53" s="121" t="s">
        <v>2746</v>
      </c>
      <c r="I53" s="72">
        <v>1.4321078979999999</v>
      </c>
      <c r="J53" s="73">
        <f t="shared" si="0"/>
        <v>3.9142613747330331E-4</v>
      </c>
      <c r="K53" s="73">
        <f>I53/'סכום נכסי הקרן'!$C$41</f>
        <v>1.5598155174645684E-5</v>
      </c>
    </row>
    <row r="54" spans="1:11">
      <c r="A54" s="69" t="s">
        <v>2322</v>
      </c>
      <c r="B54" s="54" t="s">
        <v>2327</v>
      </c>
      <c r="C54" s="54">
        <v>85</v>
      </c>
      <c r="D54" s="54" t="s">
        <v>2324</v>
      </c>
      <c r="E54" s="54" t="s">
        <v>2325</v>
      </c>
      <c r="F54" s="70" t="s">
        <v>127</v>
      </c>
      <c r="G54" s="121" t="s">
        <v>2746</v>
      </c>
      <c r="H54" s="121" t="s">
        <v>2746</v>
      </c>
      <c r="I54" s="72">
        <v>25.056218411000003</v>
      </c>
      <c r="J54" s="73">
        <f t="shared" si="0"/>
        <v>6.8484077254248902E-3</v>
      </c>
      <c r="K54" s="73">
        <f>I54/'סכום נכסי הקרן'!$C$41</f>
        <v>2.7290596149242956E-4</v>
      </c>
    </row>
    <row r="55" spans="1:11">
      <c r="A55" s="123" t="s">
        <v>2746</v>
      </c>
      <c r="B55" s="123" t="s">
        <v>2746</v>
      </c>
      <c r="C55" s="123" t="s">
        <v>2746</v>
      </c>
      <c r="D55" s="124" t="s">
        <v>2746</v>
      </c>
      <c r="E55" s="124" t="s">
        <v>2746</v>
      </c>
      <c r="F55" s="124" t="s">
        <v>2746</v>
      </c>
      <c r="G55" s="124" t="s">
        <v>2746</v>
      </c>
      <c r="H55" s="124" t="s">
        <v>2746</v>
      </c>
      <c r="I55" s="124" t="s">
        <v>2746</v>
      </c>
      <c r="J55" s="124" t="s">
        <v>2746</v>
      </c>
      <c r="K55" s="124" t="s">
        <v>2746</v>
      </c>
    </row>
    <row r="56" spans="1:11">
      <c r="A56" s="123" t="s">
        <v>2746</v>
      </c>
      <c r="B56" s="123" t="s">
        <v>2746</v>
      </c>
      <c r="C56" s="123" t="s">
        <v>2746</v>
      </c>
      <c r="D56" s="124" t="s">
        <v>2746</v>
      </c>
      <c r="E56" s="124" t="s">
        <v>2746</v>
      </c>
      <c r="F56" s="124" t="s">
        <v>2746</v>
      </c>
      <c r="G56" s="124" t="s">
        <v>2746</v>
      </c>
      <c r="H56" s="124" t="s">
        <v>2746</v>
      </c>
      <c r="I56" s="124" t="s">
        <v>2746</v>
      </c>
      <c r="J56" s="124" t="s">
        <v>2746</v>
      </c>
      <c r="K56" s="124" t="s">
        <v>2746</v>
      </c>
    </row>
    <row r="57" spans="1:11">
      <c r="A57" s="123" t="s">
        <v>2746</v>
      </c>
      <c r="B57" s="123" t="s">
        <v>2746</v>
      </c>
      <c r="C57" s="123" t="s">
        <v>2746</v>
      </c>
      <c r="D57" s="124" t="s">
        <v>2746</v>
      </c>
      <c r="E57" s="124" t="s">
        <v>2746</v>
      </c>
      <c r="F57" s="124" t="s">
        <v>2746</v>
      </c>
      <c r="G57" s="124" t="s">
        <v>2746</v>
      </c>
      <c r="H57" s="124" t="s">
        <v>2746</v>
      </c>
      <c r="I57" s="124" t="s">
        <v>2746</v>
      </c>
      <c r="J57" s="124" t="s">
        <v>2746</v>
      </c>
      <c r="K57" s="124" t="s">
        <v>2746</v>
      </c>
    </row>
    <row r="58" spans="1:11">
      <c r="A58" s="125" t="s">
        <v>2746</v>
      </c>
      <c r="B58" s="121" t="s">
        <v>2746</v>
      </c>
      <c r="C58" s="121" t="s">
        <v>2746</v>
      </c>
      <c r="D58" s="121" t="s">
        <v>2746</v>
      </c>
      <c r="E58" s="121" t="s">
        <v>2746</v>
      </c>
      <c r="F58" s="121" t="s">
        <v>2746</v>
      </c>
      <c r="G58" s="121" t="s">
        <v>2746</v>
      </c>
      <c r="H58" s="121" t="s">
        <v>2746</v>
      </c>
      <c r="I58" s="121" t="s">
        <v>2746</v>
      </c>
      <c r="J58" s="121" t="s">
        <v>2746</v>
      </c>
      <c r="K58" s="121" t="s">
        <v>2746</v>
      </c>
    </row>
    <row r="59" spans="1:11">
      <c r="A59" s="125" t="s">
        <v>2746</v>
      </c>
      <c r="B59" s="121" t="s">
        <v>2746</v>
      </c>
      <c r="C59" s="121" t="s">
        <v>2746</v>
      </c>
      <c r="D59" s="121" t="s">
        <v>2746</v>
      </c>
      <c r="E59" s="121" t="s">
        <v>2746</v>
      </c>
      <c r="F59" s="121" t="s">
        <v>2746</v>
      </c>
      <c r="G59" s="121" t="s">
        <v>2746</v>
      </c>
      <c r="H59" s="121" t="s">
        <v>2746</v>
      </c>
      <c r="I59" s="121" t="s">
        <v>2746</v>
      </c>
      <c r="J59" s="121" t="s">
        <v>2746</v>
      </c>
      <c r="K59" s="121" t="s">
        <v>2746</v>
      </c>
    </row>
    <row r="60" spans="1:11">
      <c r="A60" s="125" t="s">
        <v>2746</v>
      </c>
      <c r="B60" s="121" t="s">
        <v>2746</v>
      </c>
      <c r="C60" s="121" t="s">
        <v>2746</v>
      </c>
      <c r="D60" s="121" t="s">
        <v>2746</v>
      </c>
      <c r="E60" s="121" t="s">
        <v>2746</v>
      </c>
      <c r="F60" s="121" t="s">
        <v>2746</v>
      </c>
      <c r="G60" s="121" t="s">
        <v>2746</v>
      </c>
      <c r="H60" s="121" t="s">
        <v>2746</v>
      </c>
      <c r="I60" s="121" t="s">
        <v>2746</v>
      </c>
      <c r="J60" s="121" t="s">
        <v>2746</v>
      </c>
      <c r="K60" s="121" t="s">
        <v>2746</v>
      </c>
    </row>
    <row r="61" spans="1:11">
      <c r="A61" s="125" t="s">
        <v>2746</v>
      </c>
      <c r="B61" s="121" t="s">
        <v>2746</v>
      </c>
      <c r="C61" s="121" t="s">
        <v>2746</v>
      </c>
      <c r="D61" s="121" t="s">
        <v>2746</v>
      </c>
      <c r="E61" s="121" t="s">
        <v>2746</v>
      </c>
      <c r="F61" s="121" t="s">
        <v>2746</v>
      </c>
      <c r="G61" s="121" t="s">
        <v>2746</v>
      </c>
      <c r="H61" s="121" t="s">
        <v>2746</v>
      </c>
      <c r="I61" s="121" t="s">
        <v>2746</v>
      </c>
      <c r="J61" s="121" t="s">
        <v>2746</v>
      </c>
      <c r="K61" s="121" t="s">
        <v>2746</v>
      </c>
    </row>
    <row r="62" spans="1:11">
      <c r="A62" s="125" t="s">
        <v>2746</v>
      </c>
      <c r="B62" s="121" t="s">
        <v>2746</v>
      </c>
      <c r="C62" s="121" t="s">
        <v>2746</v>
      </c>
      <c r="D62" s="121" t="s">
        <v>2746</v>
      </c>
      <c r="E62" s="121" t="s">
        <v>2746</v>
      </c>
      <c r="F62" s="121" t="s">
        <v>2746</v>
      </c>
      <c r="G62" s="121" t="s">
        <v>2746</v>
      </c>
      <c r="H62" s="121" t="s">
        <v>2746</v>
      </c>
      <c r="I62" s="121" t="s">
        <v>2746</v>
      </c>
      <c r="J62" s="121" t="s">
        <v>2746</v>
      </c>
      <c r="K62" s="121" t="s">
        <v>2746</v>
      </c>
    </row>
    <row r="63" spans="1:11">
      <c r="A63" s="125" t="s">
        <v>2746</v>
      </c>
      <c r="B63" s="121" t="s">
        <v>2746</v>
      </c>
      <c r="C63" s="121" t="s">
        <v>2746</v>
      </c>
      <c r="D63" s="121" t="s">
        <v>2746</v>
      </c>
      <c r="E63" s="121" t="s">
        <v>2746</v>
      </c>
      <c r="F63" s="121" t="s">
        <v>2746</v>
      </c>
      <c r="G63" s="121" t="s">
        <v>2746</v>
      </c>
      <c r="H63" s="121" t="s">
        <v>2746</v>
      </c>
      <c r="I63" s="121" t="s">
        <v>2746</v>
      </c>
      <c r="J63" s="121" t="s">
        <v>2746</v>
      </c>
      <c r="K63" s="121" t="s">
        <v>2746</v>
      </c>
    </row>
    <row r="64" spans="1:11">
      <c r="A64" s="125" t="s">
        <v>2746</v>
      </c>
      <c r="B64" s="121" t="s">
        <v>2746</v>
      </c>
      <c r="C64" s="121" t="s">
        <v>2746</v>
      </c>
      <c r="D64" s="121" t="s">
        <v>2746</v>
      </c>
      <c r="E64" s="121" t="s">
        <v>2746</v>
      </c>
      <c r="F64" s="121" t="s">
        <v>2746</v>
      </c>
      <c r="G64" s="121" t="s">
        <v>2746</v>
      </c>
      <c r="H64" s="121" t="s">
        <v>2746</v>
      </c>
      <c r="I64" s="121" t="s">
        <v>2746</v>
      </c>
      <c r="J64" s="121" t="s">
        <v>2746</v>
      </c>
      <c r="K64" s="121" t="s">
        <v>2746</v>
      </c>
    </row>
    <row r="65" spans="1:11">
      <c r="A65" s="125" t="s">
        <v>2746</v>
      </c>
      <c r="B65" s="121" t="s">
        <v>2746</v>
      </c>
      <c r="C65" s="121" t="s">
        <v>2746</v>
      </c>
      <c r="D65" s="121" t="s">
        <v>2746</v>
      </c>
      <c r="E65" s="121" t="s">
        <v>2746</v>
      </c>
      <c r="F65" s="121" t="s">
        <v>2746</v>
      </c>
      <c r="G65" s="121" t="s">
        <v>2746</v>
      </c>
      <c r="H65" s="121" t="s">
        <v>2746</v>
      </c>
      <c r="I65" s="121" t="s">
        <v>2746</v>
      </c>
      <c r="J65" s="121" t="s">
        <v>2746</v>
      </c>
      <c r="K65" s="121" t="s">
        <v>2746</v>
      </c>
    </row>
    <row r="66" spans="1:11">
      <c r="A66" s="125" t="s">
        <v>2746</v>
      </c>
      <c r="B66" s="121" t="s">
        <v>2746</v>
      </c>
      <c r="C66" s="121" t="s">
        <v>2746</v>
      </c>
      <c r="D66" s="121" t="s">
        <v>2746</v>
      </c>
      <c r="E66" s="121" t="s">
        <v>2746</v>
      </c>
      <c r="F66" s="121" t="s">
        <v>2746</v>
      </c>
      <c r="G66" s="121" t="s">
        <v>2746</v>
      </c>
      <c r="H66" s="121" t="s">
        <v>2746</v>
      </c>
      <c r="I66" s="121" t="s">
        <v>2746</v>
      </c>
      <c r="J66" s="121" t="s">
        <v>2746</v>
      </c>
      <c r="K66" s="121" t="s">
        <v>2746</v>
      </c>
    </row>
    <row r="67" spans="1:11">
      <c r="A67" s="123" t="s">
        <v>2746</v>
      </c>
      <c r="B67" s="123" t="s">
        <v>2746</v>
      </c>
      <c r="C67" s="124" t="s">
        <v>2746</v>
      </c>
      <c r="D67" s="124" t="s">
        <v>2746</v>
      </c>
      <c r="E67" s="124" t="s">
        <v>2746</v>
      </c>
      <c r="F67" s="124" t="s">
        <v>2746</v>
      </c>
      <c r="G67" s="124" t="s">
        <v>2746</v>
      </c>
      <c r="H67" s="124" t="s">
        <v>2746</v>
      </c>
      <c r="I67" s="124" t="s">
        <v>2746</v>
      </c>
      <c r="J67" s="124" t="s">
        <v>2746</v>
      </c>
      <c r="K67" s="124" t="s">
        <v>2746</v>
      </c>
    </row>
    <row r="68" spans="1:11">
      <c r="A68" s="123" t="s">
        <v>2746</v>
      </c>
      <c r="B68" s="123" t="s">
        <v>2746</v>
      </c>
      <c r="C68" s="124" t="s">
        <v>2746</v>
      </c>
      <c r="D68" s="124" t="s">
        <v>2746</v>
      </c>
      <c r="E68" s="124" t="s">
        <v>2746</v>
      </c>
      <c r="F68" s="124" t="s">
        <v>2746</v>
      </c>
      <c r="G68" s="124" t="s">
        <v>2746</v>
      </c>
      <c r="H68" s="124" t="s">
        <v>2746</v>
      </c>
      <c r="I68" s="124" t="s">
        <v>2746</v>
      </c>
      <c r="J68" s="124" t="s">
        <v>2746</v>
      </c>
      <c r="K68" s="124" t="s">
        <v>2746</v>
      </c>
    </row>
    <row r="69" spans="1:11">
      <c r="A69" s="123" t="s">
        <v>2746</v>
      </c>
      <c r="B69" s="123" t="s">
        <v>2746</v>
      </c>
      <c r="C69" s="124" t="s">
        <v>2746</v>
      </c>
      <c r="D69" s="124" t="s">
        <v>2746</v>
      </c>
      <c r="E69" s="124" t="s">
        <v>2746</v>
      </c>
      <c r="F69" s="124" t="s">
        <v>2746</v>
      </c>
      <c r="G69" s="124" t="s">
        <v>2746</v>
      </c>
      <c r="H69" s="124" t="s">
        <v>2746</v>
      </c>
      <c r="I69" s="124" t="s">
        <v>2746</v>
      </c>
      <c r="J69" s="124" t="s">
        <v>2746</v>
      </c>
      <c r="K69" s="124" t="s">
        <v>2746</v>
      </c>
    </row>
    <row r="70" spans="1:11">
      <c r="A70" s="75" t="s">
        <v>202</v>
      </c>
      <c r="B70" s="123" t="s">
        <v>2746</v>
      </c>
      <c r="C70" s="124" t="s">
        <v>2746</v>
      </c>
      <c r="D70" s="124" t="s">
        <v>2746</v>
      </c>
      <c r="E70" s="124" t="s">
        <v>2746</v>
      </c>
      <c r="F70" s="124" t="s">
        <v>2746</v>
      </c>
      <c r="G70" s="124" t="s">
        <v>2746</v>
      </c>
      <c r="H70" s="124" t="s">
        <v>2746</v>
      </c>
      <c r="I70" s="124" t="s">
        <v>2746</v>
      </c>
      <c r="J70" s="124" t="s">
        <v>2746</v>
      </c>
      <c r="K70" s="124" t="s">
        <v>2746</v>
      </c>
    </row>
    <row r="71" spans="1:11" hidden="1">
      <c r="A71" s="76"/>
      <c r="C71" s="1"/>
    </row>
    <row r="72" spans="1:11" hidden="1">
      <c r="C72" s="1"/>
    </row>
    <row r="73" spans="1:11" hidden="1">
      <c r="C73" s="1"/>
    </row>
    <row r="74" spans="1:11" hidden="1">
      <c r="C74" s="1"/>
    </row>
    <row r="75" spans="1:11" hidden="1"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C79" s="1"/>
    </row>
    <row r="80" spans="1:11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C515" s="1"/>
    </row>
    <row r="516" spans="3:4" hidden="1">
      <c r="D516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71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141</v>
      </c>
      <c r="B1" s="36" t="s" vm="1">
        <v>210</v>
      </c>
    </row>
    <row r="2" spans="1:17">
      <c r="A2" s="36" t="s">
        <v>140</v>
      </c>
      <c r="B2" s="36" t="s">
        <v>211</v>
      </c>
    </row>
    <row r="3" spans="1:17">
      <c r="A3" s="36" t="s">
        <v>142</v>
      </c>
      <c r="B3" s="36" t="s">
        <v>212</v>
      </c>
    </row>
    <row r="4" spans="1:17">
      <c r="A4" s="36" t="s">
        <v>143</v>
      </c>
      <c r="B4" s="36">
        <v>2208</v>
      </c>
    </row>
    <row r="5" spans="1:17">
      <c r="A5" s="145" t="s">
        <v>85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</row>
    <row r="6" spans="1:17" s="3" customFormat="1">
      <c r="A6" s="37" t="s">
        <v>111</v>
      </c>
      <c r="B6" s="38" t="s">
        <v>44</v>
      </c>
      <c r="C6" s="38" t="s">
        <v>115</v>
      </c>
      <c r="D6" s="38" t="s">
        <v>14</v>
      </c>
      <c r="E6" s="38" t="s">
        <v>66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187</v>
      </c>
      <c r="L6" s="38" t="s">
        <v>186</v>
      </c>
      <c r="M6" s="38" t="s">
        <v>201</v>
      </c>
      <c r="N6" s="38" t="s">
        <v>62</v>
      </c>
      <c r="O6" s="38" t="s">
        <v>189</v>
      </c>
      <c r="P6" s="38" t="s">
        <v>144</v>
      </c>
      <c r="Q6" s="126" t="s">
        <v>146</v>
      </c>
    </row>
    <row r="7" spans="1:17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26" t="s">
        <v>21</v>
      </c>
      <c r="G7" s="26" t="s">
        <v>20</v>
      </c>
      <c r="H7" s="117" t="s">
        <v>2746</v>
      </c>
      <c r="I7" s="26" t="s">
        <v>19</v>
      </c>
      <c r="J7" s="26" t="s">
        <v>19</v>
      </c>
      <c r="K7" s="26" t="s">
        <v>194</v>
      </c>
      <c r="L7" s="117" t="s">
        <v>2746</v>
      </c>
      <c r="M7" s="12" t="s">
        <v>190</v>
      </c>
      <c r="N7" s="26" t="s">
        <v>195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8" t="s">
        <v>2746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5" t="s">
        <v>110</v>
      </c>
    </row>
    <row r="9" spans="1:17" s="4" customFormat="1" ht="20.25">
      <c r="A9" s="54" t="s">
        <v>25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72">
        <v>9.7821746960922873</v>
      </c>
      <c r="H9" s="121" t="s">
        <v>2746</v>
      </c>
      <c r="I9" s="121" t="s">
        <v>2746</v>
      </c>
      <c r="J9" s="73">
        <v>1.4274973951421657E-2</v>
      </c>
      <c r="K9" s="121" t="s">
        <v>2746</v>
      </c>
      <c r="L9" s="121" t="s">
        <v>2746</v>
      </c>
      <c r="M9" s="121" t="s">
        <v>2746</v>
      </c>
      <c r="N9" s="72">
        <v>64805.518852069006</v>
      </c>
      <c r="O9" s="121" t="s">
        <v>2746</v>
      </c>
      <c r="P9" s="73">
        <f>IFERROR(N9/$N$9,0)</f>
        <v>1</v>
      </c>
      <c r="Q9" s="73">
        <f>N9/'סכום נכסי הקרן'!$C$41</f>
        <v>0.70584523738727312</v>
      </c>
    </row>
    <row r="10" spans="1:17">
      <c r="A10" s="63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66">
        <v>9.7821746960922855</v>
      </c>
      <c r="H10" s="120" t="s">
        <v>2746</v>
      </c>
      <c r="I10" s="120" t="s">
        <v>2746</v>
      </c>
      <c r="J10" s="67">
        <v>1.4274973951421657E-2</v>
      </c>
      <c r="K10" s="120" t="s">
        <v>2746</v>
      </c>
      <c r="L10" s="120" t="s">
        <v>2746</v>
      </c>
      <c r="M10" s="120" t="s">
        <v>2746</v>
      </c>
      <c r="N10" s="66">
        <v>64805.518852068992</v>
      </c>
      <c r="O10" s="120" t="s">
        <v>2746</v>
      </c>
      <c r="P10" s="67">
        <f t="shared" ref="P10:P23" si="0">IFERROR(N10/$N$9,0)</f>
        <v>0.99999999999999978</v>
      </c>
      <c r="Q10" s="67">
        <f>N10/'סכום נכסי הקרן'!$C$41</f>
        <v>0.70584523738727301</v>
      </c>
    </row>
    <row r="11" spans="1:17">
      <c r="A11" s="74" t="s">
        <v>23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72">
        <v>9.7821746960922855</v>
      </c>
      <c r="H11" s="121" t="s">
        <v>2746</v>
      </c>
      <c r="I11" s="121" t="s">
        <v>2746</v>
      </c>
      <c r="J11" s="73">
        <v>1.4274973951421657E-2</v>
      </c>
      <c r="K11" s="121" t="s">
        <v>2746</v>
      </c>
      <c r="L11" s="121" t="s">
        <v>2746</v>
      </c>
      <c r="M11" s="121" t="s">
        <v>2746</v>
      </c>
      <c r="N11" s="72">
        <v>64805.518852068992</v>
      </c>
      <c r="O11" s="121" t="s">
        <v>2746</v>
      </c>
      <c r="P11" s="73">
        <f t="shared" si="0"/>
        <v>0.99999999999999978</v>
      </c>
      <c r="Q11" s="73">
        <f>N11/'סכום נכסי הקרן'!$C$41</f>
        <v>0.70584523738727301</v>
      </c>
    </row>
    <row r="12" spans="1:17">
      <c r="A12" s="80" t="s">
        <v>22</v>
      </c>
      <c r="B12" s="120" t="s">
        <v>2746</v>
      </c>
      <c r="C12" s="120" t="s">
        <v>2746</v>
      </c>
      <c r="D12" s="120" t="s">
        <v>2746</v>
      </c>
      <c r="E12" s="120" t="s">
        <v>2746</v>
      </c>
      <c r="F12" s="120" t="s">
        <v>2746</v>
      </c>
      <c r="G12" s="66">
        <v>9.7821746960922855</v>
      </c>
      <c r="H12" s="120" t="s">
        <v>2746</v>
      </c>
      <c r="I12" s="120" t="s">
        <v>2746</v>
      </c>
      <c r="J12" s="67">
        <v>1.4274973951421657E-2</v>
      </c>
      <c r="K12" s="120" t="s">
        <v>2746</v>
      </c>
      <c r="L12" s="120" t="s">
        <v>2746</v>
      </c>
      <c r="M12" s="120" t="s">
        <v>2746</v>
      </c>
      <c r="N12" s="66">
        <v>64805.518852068992</v>
      </c>
      <c r="O12" s="120" t="s">
        <v>2746</v>
      </c>
      <c r="P12" s="67">
        <f t="shared" si="0"/>
        <v>0.99999999999999978</v>
      </c>
      <c r="Q12" s="67">
        <f>N12/'סכום נכסי הקרן'!$C$41</f>
        <v>0.70584523738727301</v>
      </c>
    </row>
    <row r="13" spans="1:17">
      <c r="A13" s="81" t="s">
        <v>213</v>
      </c>
      <c r="B13" s="54" t="s">
        <v>214</v>
      </c>
      <c r="C13" s="70" t="s">
        <v>116</v>
      </c>
      <c r="D13" s="54" t="s">
        <v>215</v>
      </c>
      <c r="E13" s="121" t="s">
        <v>2746</v>
      </c>
      <c r="F13" s="121" t="s">
        <v>2746</v>
      </c>
      <c r="G13" s="72">
        <v>0.58000000001579999</v>
      </c>
      <c r="H13" s="70" t="s">
        <v>128</v>
      </c>
      <c r="I13" s="71">
        <v>0.04</v>
      </c>
      <c r="J13" s="73">
        <v>8.1000000001185003E-3</v>
      </c>
      <c r="K13" s="72">
        <v>3552.4284560000001</v>
      </c>
      <c r="L13" s="78">
        <v>142.53</v>
      </c>
      <c r="M13" s="121" t="s">
        <v>2746</v>
      </c>
      <c r="N13" s="72">
        <v>5.0632761739999994</v>
      </c>
      <c r="O13" s="73">
        <v>4.0585067837095307E-7</v>
      </c>
      <c r="P13" s="73">
        <f t="shared" si="0"/>
        <v>7.8130323831800431E-5</v>
      </c>
      <c r="Q13" s="73">
        <f>N13/'סכום נכסי הקרן'!$C$41</f>
        <v>5.5147916972201701E-5</v>
      </c>
    </row>
    <row r="14" spans="1:17">
      <c r="A14" s="81" t="s">
        <v>216</v>
      </c>
      <c r="B14" s="54" t="s">
        <v>217</v>
      </c>
      <c r="C14" s="70" t="s">
        <v>116</v>
      </c>
      <c r="D14" s="54" t="s">
        <v>215</v>
      </c>
      <c r="E14" s="121" t="s">
        <v>2746</v>
      </c>
      <c r="F14" s="121" t="s">
        <v>2746</v>
      </c>
      <c r="G14" s="72">
        <v>3.3699999999997203</v>
      </c>
      <c r="H14" s="70" t="s">
        <v>128</v>
      </c>
      <c r="I14" s="71">
        <v>7.4999999999999997E-3</v>
      </c>
      <c r="J14" s="73">
        <v>1.1599999999998603E-2</v>
      </c>
      <c r="K14" s="72">
        <v>3846196.0827539996</v>
      </c>
      <c r="L14" s="78">
        <v>111.6</v>
      </c>
      <c r="M14" s="121" t="s">
        <v>2746</v>
      </c>
      <c r="N14" s="72">
        <v>4292.3550434600002</v>
      </c>
      <c r="O14" s="73">
        <v>1.836827435659049E-4</v>
      </c>
      <c r="P14" s="73">
        <f t="shared" si="0"/>
        <v>6.6234405950180292E-2</v>
      </c>
      <c r="Q14" s="73">
        <f>N14/'סכום נכסי הקרן'!$C$41</f>
        <v>4.675123999111002E-2</v>
      </c>
    </row>
    <row r="15" spans="1:17">
      <c r="A15" s="81" t="s">
        <v>218</v>
      </c>
      <c r="B15" s="54" t="s">
        <v>219</v>
      </c>
      <c r="C15" s="70" t="s">
        <v>116</v>
      </c>
      <c r="D15" s="54" t="s">
        <v>215</v>
      </c>
      <c r="E15" s="121" t="s">
        <v>2746</v>
      </c>
      <c r="F15" s="121" t="s">
        <v>2746</v>
      </c>
      <c r="G15" s="72">
        <v>5.3400000000004715</v>
      </c>
      <c r="H15" s="70" t="s">
        <v>128</v>
      </c>
      <c r="I15" s="71">
        <v>5.0000000000000001E-3</v>
      </c>
      <c r="J15" s="73">
        <v>1.2600000000001405E-2</v>
      </c>
      <c r="K15" s="72">
        <v>8219354.7754299995</v>
      </c>
      <c r="L15" s="78">
        <v>107.42</v>
      </c>
      <c r="M15" s="121" t="s">
        <v>2746</v>
      </c>
      <c r="N15" s="72">
        <v>8829.2310300259996</v>
      </c>
      <c r="O15" s="73">
        <v>4.0438542577096265E-4</v>
      </c>
      <c r="P15" s="73">
        <f t="shared" si="0"/>
        <v>0.13624196189494922</v>
      </c>
      <c r="Q15" s="73">
        <f>N15/'סכום נכסי הקרן'!$C$41</f>
        <v>9.616573993584826E-2</v>
      </c>
    </row>
    <row r="16" spans="1:17">
      <c r="A16" s="81" t="s">
        <v>220</v>
      </c>
      <c r="B16" s="54" t="s">
        <v>221</v>
      </c>
      <c r="C16" s="70" t="s">
        <v>116</v>
      </c>
      <c r="D16" s="54" t="s">
        <v>215</v>
      </c>
      <c r="E16" s="121" t="s">
        <v>2746</v>
      </c>
      <c r="F16" s="121" t="s">
        <v>2746</v>
      </c>
      <c r="G16" s="72">
        <v>10.159999999999945</v>
      </c>
      <c r="H16" s="70" t="s">
        <v>128</v>
      </c>
      <c r="I16" s="71">
        <v>0.04</v>
      </c>
      <c r="J16" s="73">
        <v>1.5299999999999005E-2</v>
      </c>
      <c r="K16" s="72">
        <v>2845785.9229399995</v>
      </c>
      <c r="L16" s="78">
        <v>172.48</v>
      </c>
      <c r="M16" s="121" t="s">
        <v>2746</v>
      </c>
      <c r="N16" s="72">
        <v>4908.4112584329996</v>
      </c>
      <c r="O16" s="73">
        <v>1.7861736140343298E-4</v>
      </c>
      <c r="P16" s="73">
        <f t="shared" si="0"/>
        <v>7.5740636683079218E-2</v>
      </c>
      <c r="Q16" s="73">
        <f>N16/'סכום נכסי הקרן'!$C$41</f>
        <v>5.3461167679431258E-2</v>
      </c>
    </row>
    <row r="17" spans="1:17">
      <c r="A17" s="81" t="s">
        <v>222</v>
      </c>
      <c r="B17" s="54" t="s">
        <v>223</v>
      </c>
      <c r="C17" s="70" t="s">
        <v>116</v>
      </c>
      <c r="D17" s="54" t="s">
        <v>215</v>
      </c>
      <c r="E17" s="121" t="s">
        <v>2746</v>
      </c>
      <c r="F17" s="121" t="s">
        <v>2746</v>
      </c>
      <c r="G17" s="72">
        <v>19.080000000000648</v>
      </c>
      <c r="H17" s="70" t="s">
        <v>128</v>
      </c>
      <c r="I17" s="71">
        <v>0.01</v>
      </c>
      <c r="J17" s="73">
        <v>1.729999999999968E-2</v>
      </c>
      <c r="K17" s="72">
        <v>9802681.1819049995</v>
      </c>
      <c r="L17" s="78">
        <v>98.46</v>
      </c>
      <c r="M17" s="121" t="s">
        <v>2746</v>
      </c>
      <c r="N17" s="72">
        <v>9651.7200642469998</v>
      </c>
      <c r="O17" s="73">
        <v>5.414319178671937E-4</v>
      </c>
      <c r="P17" s="73">
        <f t="shared" si="0"/>
        <v>0.14893361298871624</v>
      </c>
      <c r="Q17" s="73">
        <f>N17/'סכום נכסי הקרן'!$C$41</f>
        <v>0.10512408141496468</v>
      </c>
    </row>
    <row r="18" spans="1:17">
      <c r="A18" s="81" t="s">
        <v>224</v>
      </c>
      <c r="B18" s="54" t="s">
        <v>225</v>
      </c>
      <c r="C18" s="70" t="s">
        <v>116</v>
      </c>
      <c r="D18" s="54" t="s">
        <v>215</v>
      </c>
      <c r="E18" s="121" t="s">
        <v>2746</v>
      </c>
      <c r="F18" s="121" t="s">
        <v>2746</v>
      </c>
      <c r="G18" s="72">
        <v>2.5800000000001031</v>
      </c>
      <c r="H18" s="70" t="s">
        <v>128</v>
      </c>
      <c r="I18" s="71">
        <v>1E-3</v>
      </c>
      <c r="J18" s="73">
        <v>1.1300000000000065E-2</v>
      </c>
      <c r="K18" s="72">
        <v>8580917.7018870004</v>
      </c>
      <c r="L18" s="78">
        <v>108.67</v>
      </c>
      <c r="M18" s="121" t="s">
        <v>2746</v>
      </c>
      <c r="N18" s="72">
        <v>9324.883066037999</v>
      </c>
      <c r="O18" s="73">
        <v>4.2755872894539572E-4</v>
      </c>
      <c r="P18" s="73">
        <f t="shared" si="0"/>
        <v>0.14389026168162974</v>
      </c>
      <c r="Q18" s="73">
        <f>N18/'סכום נכסי הקרן'!$C$41</f>
        <v>0.10156425591438679</v>
      </c>
    </row>
    <row r="19" spans="1:17">
      <c r="A19" s="81" t="s">
        <v>226</v>
      </c>
      <c r="B19" s="54" t="s">
        <v>227</v>
      </c>
      <c r="C19" s="70" t="s">
        <v>116</v>
      </c>
      <c r="D19" s="54" t="s">
        <v>215</v>
      </c>
      <c r="E19" s="121" t="s">
        <v>2746</v>
      </c>
      <c r="F19" s="121" t="s">
        <v>2746</v>
      </c>
      <c r="G19" s="72">
        <v>14.420000000000027</v>
      </c>
      <c r="H19" s="70" t="s">
        <v>128</v>
      </c>
      <c r="I19" s="71">
        <v>2.75E-2</v>
      </c>
      <c r="J19" s="73">
        <v>1.6499999999999765E-2</v>
      </c>
      <c r="K19" s="72">
        <v>3056877.2746370002</v>
      </c>
      <c r="L19" s="78">
        <v>140.35</v>
      </c>
      <c r="M19" s="121" t="s">
        <v>2746</v>
      </c>
      <c r="N19" s="72">
        <v>4290.327444814</v>
      </c>
      <c r="O19" s="73">
        <v>1.6772559378791228E-4</v>
      </c>
      <c r="P19" s="73">
        <f t="shared" si="0"/>
        <v>6.6203118512290493E-2</v>
      </c>
      <c r="Q19" s="73">
        <f>N19/'סכום נכסי הקרן'!$C$41</f>
        <v>4.6729155902085456E-2</v>
      </c>
    </row>
    <row r="20" spans="1:17">
      <c r="A20" s="81" t="s">
        <v>228</v>
      </c>
      <c r="B20" s="54" t="s">
        <v>229</v>
      </c>
      <c r="C20" s="70" t="s">
        <v>116</v>
      </c>
      <c r="D20" s="54" t="s">
        <v>215</v>
      </c>
      <c r="E20" s="121" t="s">
        <v>2746</v>
      </c>
      <c r="F20" s="121" t="s">
        <v>2746</v>
      </c>
      <c r="G20" s="72">
        <v>1.8299999999999332</v>
      </c>
      <c r="H20" s="70" t="s">
        <v>128</v>
      </c>
      <c r="I20" s="71">
        <v>7.4999999999999997E-3</v>
      </c>
      <c r="J20" s="73">
        <v>1.2499999999999465E-2</v>
      </c>
      <c r="K20" s="72">
        <v>4202329.6646520002</v>
      </c>
      <c r="L20" s="78">
        <v>111.09</v>
      </c>
      <c r="M20" s="121" t="s">
        <v>2746</v>
      </c>
      <c r="N20" s="72">
        <v>4668.3681111570004</v>
      </c>
      <c r="O20" s="73">
        <v>1.9363140410887632E-4</v>
      </c>
      <c r="P20" s="73">
        <f t="shared" si="0"/>
        <v>7.2036582591267315E-2</v>
      </c>
      <c r="Q20" s="73">
        <f>N20/'סכום נכסי הקרן'!$C$41</f>
        <v>5.0846678739700987E-2</v>
      </c>
    </row>
    <row r="21" spans="1:17">
      <c r="A21" s="81" t="s">
        <v>230</v>
      </c>
      <c r="B21" s="54" t="s">
        <v>231</v>
      </c>
      <c r="C21" s="70" t="s">
        <v>116</v>
      </c>
      <c r="D21" s="54" t="s">
        <v>215</v>
      </c>
      <c r="E21" s="121" t="s">
        <v>2746</v>
      </c>
      <c r="F21" s="121" t="s">
        <v>2746</v>
      </c>
      <c r="G21" s="72">
        <v>4.7300000000006612</v>
      </c>
      <c r="H21" s="70" t="s">
        <v>128</v>
      </c>
      <c r="I21" s="71">
        <v>1.1000000000000001E-2</v>
      </c>
      <c r="J21" s="73">
        <v>1.2100000000002206E-2</v>
      </c>
      <c r="K21" s="72">
        <v>2706445.9705500002</v>
      </c>
      <c r="L21" s="78">
        <v>100.55</v>
      </c>
      <c r="M21" s="121" t="s">
        <v>2746</v>
      </c>
      <c r="N21" s="72">
        <v>2721.3316115399998</v>
      </c>
      <c r="O21" s="73">
        <v>3.981273109828403E-4</v>
      </c>
      <c r="P21" s="73">
        <f t="shared" si="0"/>
        <v>4.1992281826366669E-2</v>
      </c>
      <c r="Q21" s="73">
        <f>N21/'סכום נכסי הקרן'!$C$41</f>
        <v>2.9640052134165058E-2</v>
      </c>
    </row>
    <row r="22" spans="1:17">
      <c r="A22" s="81" t="s">
        <v>232</v>
      </c>
      <c r="B22" s="54" t="s">
        <v>233</v>
      </c>
      <c r="C22" s="70" t="s">
        <v>116</v>
      </c>
      <c r="D22" s="54" t="s">
        <v>215</v>
      </c>
      <c r="E22" s="121" t="s">
        <v>2746</v>
      </c>
      <c r="F22" s="121" t="s">
        <v>2746</v>
      </c>
      <c r="G22" s="72">
        <v>7.8899999999999215</v>
      </c>
      <c r="H22" s="70" t="s">
        <v>128</v>
      </c>
      <c r="I22" s="71">
        <v>1E-3</v>
      </c>
      <c r="J22" s="73">
        <v>1.4599999999999669E-2</v>
      </c>
      <c r="K22" s="72">
        <v>10253727.568738</v>
      </c>
      <c r="L22" s="78">
        <v>100.3</v>
      </c>
      <c r="M22" s="121" t="s">
        <v>2746</v>
      </c>
      <c r="N22" s="72">
        <v>10284.488931729</v>
      </c>
      <c r="O22" s="73">
        <v>3.974224438307286E-4</v>
      </c>
      <c r="P22" s="73">
        <f t="shared" si="0"/>
        <v>0.1586977330619837</v>
      </c>
      <c r="Q22" s="73">
        <f>N22/'סכום נכסי הקרן'!$C$41</f>
        <v>0.11201603906595799</v>
      </c>
    </row>
    <row r="23" spans="1:17">
      <c r="A23" s="81" t="s">
        <v>234</v>
      </c>
      <c r="B23" s="54" t="s">
        <v>235</v>
      </c>
      <c r="C23" s="70" t="s">
        <v>116</v>
      </c>
      <c r="D23" s="54" t="s">
        <v>215</v>
      </c>
      <c r="E23" s="121" t="s">
        <v>2746</v>
      </c>
      <c r="F23" s="121" t="s">
        <v>2746</v>
      </c>
      <c r="G23" s="72">
        <v>25.700000000001424</v>
      </c>
      <c r="H23" s="70" t="s">
        <v>128</v>
      </c>
      <c r="I23" s="71">
        <v>5.0000000000000001E-3</v>
      </c>
      <c r="J23" s="73">
        <v>1.790000000000122E-2</v>
      </c>
      <c r="K23" s="72">
        <v>7270315.719349999</v>
      </c>
      <c r="L23" s="78">
        <v>80.180000000000007</v>
      </c>
      <c r="M23" s="121" t="s">
        <v>2746</v>
      </c>
      <c r="N23" s="72">
        <v>5829.3390144509995</v>
      </c>
      <c r="O23" s="73">
        <v>4.6301441130911029E-4</v>
      </c>
      <c r="P23" s="73">
        <f t="shared" si="0"/>
        <v>8.9951274485705154E-2</v>
      </c>
      <c r="Q23" s="73">
        <f>N23/'סכום נכסי הקרן'!$C$41</f>
        <v>6.3491678692650322E-2</v>
      </c>
    </row>
    <row r="24" spans="1:17">
      <c r="A24" s="125" t="s">
        <v>2746</v>
      </c>
      <c r="B24" s="121" t="s">
        <v>2746</v>
      </c>
      <c r="C24" s="121" t="s">
        <v>2746</v>
      </c>
      <c r="D24" s="121" t="s">
        <v>2746</v>
      </c>
      <c r="E24" s="121" t="s">
        <v>2746</v>
      </c>
      <c r="F24" s="121" t="s">
        <v>2746</v>
      </c>
      <c r="G24" s="121" t="s">
        <v>2746</v>
      </c>
      <c r="H24" s="121" t="s">
        <v>2746</v>
      </c>
      <c r="I24" s="121" t="s">
        <v>2746</v>
      </c>
      <c r="J24" s="121" t="s">
        <v>2746</v>
      </c>
      <c r="K24" s="121" t="s">
        <v>2746</v>
      </c>
      <c r="L24" s="121" t="s">
        <v>2746</v>
      </c>
      <c r="M24" s="121" t="s">
        <v>2746</v>
      </c>
      <c r="N24" s="121" t="s">
        <v>2746</v>
      </c>
      <c r="O24" s="121" t="s">
        <v>2746</v>
      </c>
      <c r="P24" s="121" t="s">
        <v>2746</v>
      </c>
      <c r="Q24" s="121" t="s">
        <v>2746</v>
      </c>
    </row>
    <row r="25" spans="1:17">
      <c r="A25" s="121" t="s">
        <v>2746</v>
      </c>
      <c r="B25" s="121" t="s">
        <v>2746</v>
      </c>
      <c r="C25" s="121" t="s">
        <v>2746</v>
      </c>
      <c r="D25" s="121" t="s">
        <v>2746</v>
      </c>
      <c r="E25" s="121" t="s">
        <v>2746</v>
      </c>
      <c r="F25" s="121" t="s">
        <v>2746</v>
      </c>
      <c r="G25" s="121" t="s">
        <v>2746</v>
      </c>
      <c r="H25" s="121" t="s">
        <v>2746</v>
      </c>
      <c r="I25" s="121" t="s">
        <v>2746</v>
      </c>
      <c r="J25" s="121" t="s">
        <v>2746</v>
      </c>
      <c r="K25" s="121" t="s">
        <v>2746</v>
      </c>
      <c r="L25" s="121" t="s">
        <v>2746</v>
      </c>
      <c r="M25" s="121" t="s">
        <v>2746</v>
      </c>
      <c r="N25" s="121" t="s">
        <v>2746</v>
      </c>
      <c r="O25" s="121" t="s">
        <v>2746</v>
      </c>
      <c r="P25" s="121" t="s">
        <v>2746</v>
      </c>
      <c r="Q25" s="121" t="s">
        <v>2746</v>
      </c>
    </row>
    <row r="26" spans="1:17">
      <c r="A26" s="121" t="s">
        <v>2746</v>
      </c>
      <c r="B26" s="121" t="s">
        <v>2746</v>
      </c>
      <c r="C26" s="121" t="s">
        <v>2746</v>
      </c>
      <c r="D26" s="121" t="s">
        <v>2746</v>
      </c>
      <c r="E26" s="121" t="s">
        <v>2746</v>
      </c>
      <c r="F26" s="121" t="s">
        <v>2746</v>
      </c>
      <c r="G26" s="121" t="s">
        <v>2746</v>
      </c>
      <c r="H26" s="121" t="s">
        <v>2746</v>
      </c>
      <c r="I26" s="121" t="s">
        <v>2746</v>
      </c>
      <c r="J26" s="121" t="s">
        <v>2746</v>
      </c>
      <c r="K26" s="121" t="s">
        <v>2746</v>
      </c>
      <c r="L26" s="121" t="s">
        <v>2746</v>
      </c>
      <c r="M26" s="121" t="s">
        <v>2746</v>
      </c>
      <c r="N26" s="121" t="s">
        <v>2746</v>
      </c>
      <c r="O26" s="121" t="s">
        <v>2746</v>
      </c>
      <c r="P26" s="121" t="s">
        <v>2746</v>
      </c>
      <c r="Q26" s="121" t="s">
        <v>2746</v>
      </c>
    </row>
    <row r="27" spans="1:17">
      <c r="A27" s="75" t="s">
        <v>108</v>
      </c>
      <c r="B27" s="127" t="s">
        <v>2746</v>
      </c>
      <c r="C27" s="127" t="s">
        <v>2746</v>
      </c>
      <c r="D27" s="121" t="s">
        <v>2746</v>
      </c>
      <c r="E27" s="121" t="s">
        <v>2746</v>
      </c>
      <c r="F27" s="121" t="s">
        <v>2746</v>
      </c>
      <c r="G27" s="121" t="s">
        <v>2746</v>
      </c>
      <c r="H27" s="121" t="s">
        <v>2746</v>
      </c>
      <c r="I27" s="121" t="s">
        <v>2746</v>
      </c>
      <c r="J27" s="121" t="s">
        <v>2746</v>
      </c>
      <c r="K27" s="121" t="s">
        <v>2746</v>
      </c>
      <c r="L27" s="121" t="s">
        <v>2746</v>
      </c>
      <c r="M27" s="121" t="s">
        <v>2746</v>
      </c>
      <c r="N27" s="121" t="s">
        <v>2746</v>
      </c>
      <c r="O27" s="121" t="s">
        <v>2746</v>
      </c>
      <c r="P27" s="121" t="s">
        <v>2746</v>
      </c>
      <c r="Q27" s="121" t="s">
        <v>2746</v>
      </c>
    </row>
    <row r="28" spans="1:17">
      <c r="A28" s="75" t="s">
        <v>185</v>
      </c>
      <c r="B28" s="127" t="s">
        <v>2746</v>
      </c>
      <c r="C28" s="127" t="s">
        <v>2746</v>
      </c>
      <c r="D28" s="121" t="s">
        <v>2746</v>
      </c>
      <c r="E28" s="121" t="s">
        <v>2746</v>
      </c>
      <c r="F28" s="121" t="s">
        <v>2746</v>
      </c>
      <c r="G28" s="121" t="s">
        <v>2746</v>
      </c>
      <c r="H28" s="121" t="s">
        <v>2746</v>
      </c>
      <c r="I28" s="121" t="s">
        <v>2746</v>
      </c>
      <c r="J28" s="121" t="s">
        <v>2746</v>
      </c>
      <c r="K28" s="121" t="s">
        <v>2746</v>
      </c>
      <c r="L28" s="121" t="s">
        <v>2746</v>
      </c>
      <c r="M28" s="121" t="s">
        <v>2746</v>
      </c>
      <c r="N28" s="121" t="s">
        <v>2746</v>
      </c>
      <c r="O28" s="121" t="s">
        <v>2746</v>
      </c>
      <c r="P28" s="121" t="s">
        <v>2746</v>
      </c>
      <c r="Q28" s="121" t="s">
        <v>2746</v>
      </c>
    </row>
    <row r="29" spans="1:17">
      <c r="A29" s="75" t="s">
        <v>193</v>
      </c>
      <c r="B29" s="128" t="s">
        <v>2746</v>
      </c>
      <c r="C29" s="128" t="s">
        <v>2746</v>
      </c>
      <c r="D29" s="121" t="s">
        <v>2746</v>
      </c>
      <c r="E29" s="121" t="s">
        <v>2746</v>
      </c>
      <c r="F29" s="121" t="s">
        <v>2746</v>
      </c>
      <c r="G29" s="121" t="s">
        <v>2746</v>
      </c>
      <c r="H29" s="121" t="s">
        <v>2746</v>
      </c>
      <c r="I29" s="121" t="s">
        <v>2746</v>
      </c>
      <c r="J29" s="121" t="s">
        <v>2746</v>
      </c>
      <c r="K29" s="121" t="s">
        <v>2746</v>
      </c>
      <c r="L29" s="121" t="s">
        <v>2746</v>
      </c>
      <c r="M29" s="121" t="s">
        <v>2746</v>
      </c>
      <c r="N29" s="121" t="s">
        <v>2746</v>
      </c>
      <c r="O29" s="121" t="s">
        <v>2746</v>
      </c>
      <c r="P29" s="121" t="s">
        <v>2746</v>
      </c>
      <c r="Q29" s="121" t="s">
        <v>2746</v>
      </c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H4 M1:M5 B5:H28 N1:P7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71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141</v>
      </c>
      <c r="B1" s="36" t="s" vm="1">
        <v>210</v>
      </c>
    </row>
    <row r="2" spans="1:19">
      <c r="A2" s="36" t="s">
        <v>140</v>
      </c>
      <c r="B2" s="36" t="s">
        <v>211</v>
      </c>
    </row>
    <row r="3" spans="1:19">
      <c r="A3" s="36" t="s">
        <v>142</v>
      </c>
      <c r="B3" s="36" t="s">
        <v>212</v>
      </c>
    </row>
    <row r="4" spans="1:19">
      <c r="A4" s="36" t="s">
        <v>143</v>
      </c>
      <c r="B4" s="36">
        <v>2208</v>
      </c>
    </row>
    <row r="5" spans="1:19" ht="18.75">
      <c r="A5" s="145" t="s">
        <v>86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9"/>
    </row>
    <row r="6" spans="1:19" s="3" customFormat="1">
      <c r="A6" s="129" t="s">
        <v>111</v>
      </c>
      <c r="B6" s="39" t="s">
        <v>44</v>
      </c>
      <c r="C6" s="39" t="s">
        <v>115</v>
      </c>
      <c r="D6" s="39" t="s">
        <v>172</v>
      </c>
      <c r="E6" s="39" t="s">
        <v>113</v>
      </c>
      <c r="F6" s="39" t="s">
        <v>65</v>
      </c>
      <c r="G6" s="39" t="s">
        <v>14</v>
      </c>
      <c r="H6" s="39" t="s">
        <v>66</v>
      </c>
      <c r="I6" s="39" t="s">
        <v>100</v>
      </c>
      <c r="J6" s="39" t="s">
        <v>17</v>
      </c>
      <c r="K6" s="39" t="s">
        <v>99</v>
      </c>
      <c r="L6" s="39" t="s">
        <v>16</v>
      </c>
      <c r="M6" s="39" t="s">
        <v>18</v>
      </c>
      <c r="N6" s="39" t="s">
        <v>187</v>
      </c>
      <c r="O6" s="39" t="s">
        <v>186</v>
      </c>
      <c r="P6" s="39" t="s">
        <v>62</v>
      </c>
      <c r="Q6" s="39" t="s">
        <v>59</v>
      </c>
      <c r="R6" s="39" t="s">
        <v>144</v>
      </c>
      <c r="S6" s="130" t="s">
        <v>146</v>
      </c>
    </row>
    <row r="7" spans="1:19" s="3" customFormat="1">
      <c r="A7" s="131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117" t="s">
        <v>2746</v>
      </c>
      <c r="I7" s="12" t="s">
        <v>21</v>
      </c>
      <c r="J7" s="12" t="s">
        <v>20</v>
      </c>
      <c r="K7" s="117" t="s">
        <v>2746</v>
      </c>
      <c r="L7" s="12" t="s">
        <v>19</v>
      </c>
      <c r="M7" s="12" t="s">
        <v>19</v>
      </c>
      <c r="N7" s="12" t="s">
        <v>194</v>
      </c>
      <c r="O7" s="117" t="s">
        <v>2746</v>
      </c>
      <c r="P7" s="12" t="s">
        <v>190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32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33" t="s">
        <v>147</v>
      </c>
      <c r="S8" s="47" t="s">
        <v>173</v>
      </c>
    </row>
    <row r="9" spans="1:19" s="4" customFormat="1" ht="20.25">
      <c r="A9" s="82" t="s">
        <v>45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121" t="s">
        <v>2746</v>
      </c>
      <c r="N9" s="121" t="s">
        <v>2746</v>
      </c>
      <c r="O9" s="121" t="s">
        <v>2746</v>
      </c>
      <c r="P9" s="83">
        <v>0</v>
      </c>
      <c r="Q9" s="121" t="s">
        <v>2746</v>
      </c>
      <c r="R9" s="84">
        <v>0</v>
      </c>
      <c r="S9" s="84">
        <v>0</v>
      </c>
    </row>
    <row r="10" spans="1:19">
      <c r="A10" s="85" t="s">
        <v>202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  <c r="P10" s="121" t="s">
        <v>2746</v>
      </c>
      <c r="Q10" s="121" t="s">
        <v>2746</v>
      </c>
      <c r="R10" s="121" t="s">
        <v>2746</v>
      </c>
      <c r="S10" s="121" t="s">
        <v>2746</v>
      </c>
    </row>
    <row r="11" spans="1:19">
      <c r="A11" s="85" t="s">
        <v>108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  <c r="P11" s="121" t="s">
        <v>2746</v>
      </c>
      <c r="Q11" s="121" t="s">
        <v>2746</v>
      </c>
      <c r="R11" s="121" t="s">
        <v>2746</v>
      </c>
      <c r="S11" s="121" t="s">
        <v>2746</v>
      </c>
    </row>
    <row r="12" spans="1:19">
      <c r="A12" s="85" t="s">
        <v>185</v>
      </c>
      <c r="B12" s="121" t="s">
        <v>2746</v>
      </c>
      <c r="C12" s="121" t="s">
        <v>2746</v>
      </c>
      <c r="D12" s="121" t="s">
        <v>2746</v>
      </c>
      <c r="E12" s="121" t="s">
        <v>2746</v>
      </c>
      <c r="F12" s="121" t="s">
        <v>2746</v>
      </c>
      <c r="G12" s="121" t="s">
        <v>2746</v>
      </c>
      <c r="H12" s="121" t="s">
        <v>2746</v>
      </c>
      <c r="I12" s="121" t="s">
        <v>2746</v>
      </c>
      <c r="J12" s="121" t="s">
        <v>2746</v>
      </c>
      <c r="K12" s="121" t="s">
        <v>2746</v>
      </c>
      <c r="L12" s="121" t="s">
        <v>2746</v>
      </c>
      <c r="M12" s="121" t="s">
        <v>2746</v>
      </c>
      <c r="N12" s="121" t="s">
        <v>2746</v>
      </c>
      <c r="O12" s="121" t="s">
        <v>2746</v>
      </c>
      <c r="P12" s="121" t="s">
        <v>2746</v>
      </c>
      <c r="Q12" s="121" t="s">
        <v>2746</v>
      </c>
      <c r="R12" s="121" t="s">
        <v>2746</v>
      </c>
      <c r="S12" s="121" t="s">
        <v>2746</v>
      </c>
    </row>
    <row r="13" spans="1:19">
      <c r="A13" s="85" t="s">
        <v>193</v>
      </c>
      <c r="B13" s="121" t="s">
        <v>2746</v>
      </c>
      <c r="C13" s="121" t="s">
        <v>2746</v>
      </c>
      <c r="D13" s="121" t="s">
        <v>2746</v>
      </c>
      <c r="E13" s="121" t="s">
        <v>2746</v>
      </c>
      <c r="F13" s="121" t="s">
        <v>2746</v>
      </c>
      <c r="G13" s="121" t="s">
        <v>2746</v>
      </c>
      <c r="H13" s="121" t="s">
        <v>2746</v>
      </c>
      <c r="I13" s="121" t="s">
        <v>2746</v>
      </c>
      <c r="J13" s="121" t="s">
        <v>2746</v>
      </c>
      <c r="K13" s="121" t="s">
        <v>2746</v>
      </c>
      <c r="L13" s="121" t="s">
        <v>2746</v>
      </c>
      <c r="M13" s="121" t="s">
        <v>2746</v>
      </c>
      <c r="N13" s="121" t="s">
        <v>2746</v>
      </c>
      <c r="O13" s="121" t="s">
        <v>2746</v>
      </c>
      <c r="P13" s="121" t="s">
        <v>2746</v>
      </c>
      <c r="Q13" s="121" t="s">
        <v>2746</v>
      </c>
      <c r="R13" s="121" t="s">
        <v>2746</v>
      </c>
      <c r="S13" s="121" t="s">
        <v>2746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85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8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32:H485 H10:H30 F32:F703 F10:F30 K10:K485 D32:D202 D10:D30" xr:uid="{00000000-0002-0000-0300-000002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4.8554687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7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141</v>
      </c>
      <c r="B1" s="36" t="s" vm="1">
        <v>210</v>
      </c>
    </row>
    <row r="2" spans="1:20">
      <c r="A2" s="36" t="s">
        <v>140</v>
      </c>
      <c r="B2" s="36" t="s">
        <v>211</v>
      </c>
    </row>
    <row r="3" spans="1:20">
      <c r="A3" s="36" t="s">
        <v>142</v>
      </c>
      <c r="B3" s="36" t="s">
        <v>212</v>
      </c>
    </row>
    <row r="4" spans="1:20">
      <c r="A4" s="36" t="s">
        <v>143</v>
      </c>
      <c r="B4" s="36">
        <v>2208</v>
      </c>
    </row>
    <row r="5" spans="1:20" ht="18.75">
      <c r="A5" s="150" t="s">
        <v>87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1:20" s="3" customFormat="1">
      <c r="A6" s="37" t="s">
        <v>111</v>
      </c>
      <c r="B6" s="38" t="s">
        <v>44</v>
      </c>
      <c r="C6" s="38" t="s">
        <v>115</v>
      </c>
      <c r="D6" s="38" t="s">
        <v>172</v>
      </c>
      <c r="E6" s="38" t="s">
        <v>113</v>
      </c>
      <c r="F6" s="38" t="s">
        <v>65</v>
      </c>
      <c r="G6" s="38" t="s">
        <v>14</v>
      </c>
      <c r="H6" s="38" t="s">
        <v>66</v>
      </c>
      <c r="I6" s="38" t="s">
        <v>100</v>
      </c>
      <c r="J6" s="38" t="s">
        <v>17</v>
      </c>
      <c r="K6" s="38" t="s">
        <v>99</v>
      </c>
      <c r="L6" s="38" t="s">
        <v>16</v>
      </c>
      <c r="M6" s="38" t="s">
        <v>18</v>
      </c>
      <c r="N6" s="39" t="s">
        <v>187</v>
      </c>
      <c r="O6" s="38" t="s">
        <v>186</v>
      </c>
      <c r="P6" s="38" t="s">
        <v>201</v>
      </c>
      <c r="Q6" s="38" t="s">
        <v>62</v>
      </c>
      <c r="R6" s="39" t="s">
        <v>59</v>
      </c>
      <c r="S6" s="38" t="s">
        <v>144</v>
      </c>
      <c r="T6" s="41" t="s">
        <v>146</v>
      </c>
    </row>
    <row r="7" spans="1:20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117" t="s">
        <v>2746</v>
      </c>
      <c r="I7" s="26" t="s">
        <v>21</v>
      </c>
      <c r="J7" s="26" t="s">
        <v>20</v>
      </c>
      <c r="K7" s="117" t="s">
        <v>2746</v>
      </c>
      <c r="L7" s="26" t="s">
        <v>19</v>
      </c>
      <c r="M7" s="26" t="s">
        <v>19</v>
      </c>
      <c r="N7" s="26" t="s">
        <v>194</v>
      </c>
      <c r="O7" s="117" t="s">
        <v>2746</v>
      </c>
      <c r="P7" s="12" t="s">
        <v>190</v>
      </c>
      <c r="Q7" s="26" t="s">
        <v>190</v>
      </c>
      <c r="R7" s="12" t="s">
        <v>19</v>
      </c>
      <c r="S7" s="26" t="s">
        <v>190</v>
      </c>
      <c r="T7" s="13" t="s">
        <v>19</v>
      </c>
    </row>
    <row r="8" spans="1:20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109</v>
      </c>
      <c r="Q8" s="14" t="s">
        <v>110</v>
      </c>
      <c r="R8" s="14" t="s">
        <v>147</v>
      </c>
      <c r="S8" s="14" t="s">
        <v>173</v>
      </c>
      <c r="T8" s="15" t="s">
        <v>196</v>
      </c>
    </row>
    <row r="9" spans="1:20" s="4" customFormat="1" ht="20.25">
      <c r="A9" s="59" t="s">
        <v>31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119" t="s">
        <v>2746</v>
      </c>
      <c r="H9" s="119" t="s">
        <v>2746</v>
      </c>
      <c r="I9" s="119" t="s">
        <v>2746</v>
      </c>
      <c r="J9" s="61">
        <v>4.4758832191383497</v>
      </c>
      <c r="K9" s="119" t="s">
        <v>2746</v>
      </c>
      <c r="L9" s="119" t="s">
        <v>2746</v>
      </c>
      <c r="M9" s="60">
        <v>3.6901048616684647E-2</v>
      </c>
      <c r="N9" s="119" t="s">
        <v>2746</v>
      </c>
      <c r="O9" s="119" t="s">
        <v>2746</v>
      </c>
      <c r="P9" s="61">
        <f>P10</f>
        <v>59.728245347000005</v>
      </c>
      <c r="Q9" s="61">
        <v>11005.943440903999</v>
      </c>
      <c r="R9" s="119" t="s">
        <v>2746</v>
      </c>
      <c r="S9" s="62">
        <f>IFERROR(Q9/$Q$9,0)</f>
        <v>1</v>
      </c>
      <c r="T9" s="62">
        <f>Q9/'סכום נכסי הקרן'!$C$41</f>
        <v>0.11987393818185231</v>
      </c>
    </row>
    <row r="10" spans="1:20">
      <c r="A10" s="63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120" t="s">
        <v>2746</v>
      </c>
      <c r="J10" s="66">
        <v>4.4758832191383471</v>
      </c>
      <c r="K10" s="120" t="s">
        <v>2746</v>
      </c>
      <c r="L10" s="120" t="s">
        <v>2746</v>
      </c>
      <c r="M10" s="65">
        <v>3.6901048616684633E-2</v>
      </c>
      <c r="N10" s="120" t="s">
        <v>2746</v>
      </c>
      <c r="O10" s="120" t="s">
        <v>2746</v>
      </c>
      <c r="P10" s="66">
        <f>P11+P154</f>
        <v>59.728245347000005</v>
      </c>
      <c r="Q10" s="66">
        <v>11005.943440904002</v>
      </c>
      <c r="R10" s="120" t="s">
        <v>2746</v>
      </c>
      <c r="S10" s="67">
        <f t="shared" ref="S10:S73" si="0">IFERROR(Q10/$Q$9,0)</f>
        <v>1.0000000000000002</v>
      </c>
      <c r="T10" s="67">
        <f>Q10/'סכום נכסי הקרן'!$C$41</f>
        <v>0.11987393818185235</v>
      </c>
    </row>
    <row r="11" spans="1:20">
      <c r="A11" s="68" t="s">
        <v>30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120" t="s">
        <v>2746</v>
      </c>
      <c r="I11" s="120" t="s">
        <v>2746</v>
      </c>
      <c r="J11" s="66">
        <v>4.5684971957548939</v>
      </c>
      <c r="K11" s="120" t="s">
        <v>2746</v>
      </c>
      <c r="L11" s="120" t="s">
        <v>2746</v>
      </c>
      <c r="M11" s="65">
        <v>3.399236790904385E-2</v>
      </c>
      <c r="N11" s="120" t="s">
        <v>2746</v>
      </c>
      <c r="O11" s="120" t="s">
        <v>2746</v>
      </c>
      <c r="P11" s="66">
        <v>43.638585370000001</v>
      </c>
      <c r="Q11" s="66">
        <v>9324.5701749380023</v>
      </c>
      <c r="R11" s="120" t="s">
        <v>2746</v>
      </c>
      <c r="S11" s="67">
        <f t="shared" si="0"/>
        <v>0.84723042826868344</v>
      </c>
      <c r="T11" s="67">
        <f>Q11/'סכום נכסי הקרן'!$C$41</f>
        <v>0.10156084798406442</v>
      </c>
    </row>
    <row r="12" spans="1:20">
      <c r="A12" s="69" t="s">
        <v>236</v>
      </c>
      <c r="B12" s="54" t="s">
        <v>237</v>
      </c>
      <c r="C12" s="70" t="s">
        <v>116</v>
      </c>
      <c r="D12" s="70" t="s">
        <v>26</v>
      </c>
      <c r="E12" s="54" t="s">
        <v>238</v>
      </c>
      <c r="F12" s="70" t="s">
        <v>239</v>
      </c>
      <c r="G12" s="54" t="s">
        <v>240</v>
      </c>
      <c r="H12" s="54" t="s">
        <v>126</v>
      </c>
      <c r="I12" s="121" t="s">
        <v>2746</v>
      </c>
      <c r="J12" s="72">
        <v>5.1699999998831547</v>
      </c>
      <c r="K12" s="70" t="s">
        <v>128</v>
      </c>
      <c r="L12" s="71">
        <v>1.9900000000000001E-2</v>
      </c>
      <c r="M12" s="71">
        <v>2.0999999998869239E-2</v>
      </c>
      <c r="N12" s="72">
        <v>5334.9520000000011</v>
      </c>
      <c r="O12" s="78">
        <v>99.46</v>
      </c>
      <c r="P12" s="121" t="s">
        <v>2746</v>
      </c>
      <c r="Q12" s="72">
        <v>5.3061433859999996</v>
      </c>
      <c r="R12" s="73">
        <v>1.9759081481481485E-6</v>
      </c>
      <c r="S12" s="73">
        <f t="shared" si="0"/>
        <v>4.8211617790797654E-4</v>
      </c>
      <c r="T12" s="73">
        <f>Q12/'סכום נכסי הקרן'!$C$41</f>
        <v>5.7793164907011692E-5</v>
      </c>
    </row>
    <row r="13" spans="1:20">
      <c r="A13" s="69" t="s">
        <v>241</v>
      </c>
      <c r="B13" s="54" t="s">
        <v>242</v>
      </c>
      <c r="C13" s="70" t="s">
        <v>116</v>
      </c>
      <c r="D13" s="70" t="s">
        <v>26</v>
      </c>
      <c r="E13" s="54" t="s">
        <v>238</v>
      </c>
      <c r="F13" s="70" t="s">
        <v>239</v>
      </c>
      <c r="G13" s="54" t="s">
        <v>240</v>
      </c>
      <c r="H13" s="54" t="s">
        <v>126</v>
      </c>
      <c r="I13" s="121" t="s">
        <v>2746</v>
      </c>
      <c r="J13" s="72">
        <v>0.75</v>
      </c>
      <c r="K13" s="70" t="s">
        <v>128</v>
      </c>
      <c r="L13" s="71">
        <v>8.6E-3</v>
      </c>
      <c r="M13" s="71">
        <v>2.8310810810810813E-2</v>
      </c>
      <c r="N13" s="72">
        <v>6.6699999999999995E-4</v>
      </c>
      <c r="O13" s="78">
        <v>111.16</v>
      </c>
      <c r="P13" s="121" t="s">
        <v>2746</v>
      </c>
      <c r="Q13" s="72">
        <v>7.4000000000000001E-7</v>
      </c>
      <c r="R13" s="73">
        <v>2.6665589915209817E-13</v>
      </c>
      <c r="S13" s="73">
        <f t="shared" si="0"/>
        <v>6.7236398585310048E-11</v>
      </c>
      <c r="T13" s="73">
        <f>Q13/'סכום נכסי הקרן'!$C$41</f>
        <v>8.0598918875858396E-12</v>
      </c>
    </row>
    <row r="14" spans="1:20">
      <c r="A14" s="69" t="s">
        <v>243</v>
      </c>
      <c r="B14" s="54" t="s">
        <v>244</v>
      </c>
      <c r="C14" s="70" t="s">
        <v>116</v>
      </c>
      <c r="D14" s="70" t="s">
        <v>26</v>
      </c>
      <c r="E14" s="54" t="s">
        <v>245</v>
      </c>
      <c r="F14" s="70" t="s">
        <v>124</v>
      </c>
      <c r="G14" s="54" t="s">
        <v>246</v>
      </c>
      <c r="H14" s="54" t="s">
        <v>247</v>
      </c>
      <c r="I14" s="121" t="s">
        <v>2746</v>
      </c>
      <c r="J14" s="72">
        <v>12.409999999969795</v>
      </c>
      <c r="K14" s="70" t="s">
        <v>128</v>
      </c>
      <c r="L14" s="71">
        <v>2.07E-2</v>
      </c>
      <c r="M14" s="71">
        <v>2.7699999999909089E-2</v>
      </c>
      <c r="N14" s="72">
        <v>169067.51285500001</v>
      </c>
      <c r="O14" s="78">
        <v>100.85</v>
      </c>
      <c r="P14" s="121" t="s">
        <v>2746</v>
      </c>
      <c r="Q14" s="72">
        <v>170.50458671500002</v>
      </c>
      <c r="R14" s="73">
        <v>5.1278244856894268E-5</v>
      </c>
      <c r="S14" s="73">
        <f t="shared" si="0"/>
        <v>1.5492046422963921E-2</v>
      </c>
      <c r="T14" s="73">
        <f>Q14/'סכום נכסי הקרן'!$C$41</f>
        <v>1.8570926152167632E-3</v>
      </c>
    </row>
    <row r="15" spans="1:20">
      <c r="A15" s="69" t="s">
        <v>248</v>
      </c>
      <c r="B15" s="54" t="s">
        <v>249</v>
      </c>
      <c r="C15" s="70" t="s">
        <v>116</v>
      </c>
      <c r="D15" s="70" t="s">
        <v>26</v>
      </c>
      <c r="E15" s="54" t="s">
        <v>250</v>
      </c>
      <c r="F15" s="70" t="s">
        <v>251</v>
      </c>
      <c r="G15" s="54" t="s">
        <v>252</v>
      </c>
      <c r="H15" s="54" t="s">
        <v>126</v>
      </c>
      <c r="I15" s="121" t="s">
        <v>2746</v>
      </c>
      <c r="J15" s="72">
        <v>4.0200000000089586</v>
      </c>
      <c r="K15" s="70" t="s">
        <v>128</v>
      </c>
      <c r="L15" s="71">
        <v>3.85E-2</v>
      </c>
      <c r="M15" s="71">
        <v>2.1400000000051198E-2</v>
      </c>
      <c r="N15" s="72">
        <v>129086.772255</v>
      </c>
      <c r="O15" s="78">
        <v>121.06</v>
      </c>
      <c r="P15" s="121" t="s">
        <v>2746</v>
      </c>
      <c r="Q15" s="72">
        <v>156.27244532999998</v>
      </c>
      <c r="R15" s="73">
        <v>4.9982654301705857E-5</v>
      </c>
      <c r="S15" s="73">
        <f t="shared" si="0"/>
        <v>1.4198914083931017E-2</v>
      </c>
      <c r="T15" s="73">
        <f>Q15/'סכום נכסי הקרן'!$C$41</f>
        <v>1.7020797491465788E-3</v>
      </c>
    </row>
    <row r="16" spans="1:20">
      <c r="A16" s="69" t="s">
        <v>253</v>
      </c>
      <c r="B16" s="54" t="s">
        <v>254</v>
      </c>
      <c r="C16" s="70" t="s">
        <v>116</v>
      </c>
      <c r="D16" s="70" t="s">
        <v>26</v>
      </c>
      <c r="E16" s="54" t="s">
        <v>250</v>
      </c>
      <c r="F16" s="70" t="s">
        <v>251</v>
      </c>
      <c r="G16" s="54" t="s">
        <v>252</v>
      </c>
      <c r="H16" s="54" t="s">
        <v>126</v>
      </c>
      <c r="I16" s="121" t="s">
        <v>2746</v>
      </c>
      <c r="J16" s="72">
        <v>1.6000000000504275</v>
      </c>
      <c r="K16" s="70" t="s">
        <v>128</v>
      </c>
      <c r="L16" s="71">
        <v>4.4999999999999998E-2</v>
      </c>
      <c r="M16" s="71">
        <v>2.1100000000605131E-2</v>
      </c>
      <c r="N16" s="72">
        <v>16650.191133</v>
      </c>
      <c r="O16" s="78">
        <v>119.1</v>
      </c>
      <c r="P16" s="121" t="s">
        <v>2746</v>
      </c>
      <c r="Q16" s="72">
        <v>19.830378280000001</v>
      </c>
      <c r="R16" s="73">
        <v>5.6334305303226769E-6</v>
      </c>
      <c r="S16" s="73">
        <f t="shared" si="0"/>
        <v>1.8017881326102096E-3</v>
      </c>
      <c r="T16" s="73">
        <f>Q16/'סכום נכסי הקרן'!$C$41</f>
        <v>2.159874392253114E-4</v>
      </c>
    </row>
    <row r="17" spans="1:20">
      <c r="A17" s="69" t="s">
        <v>255</v>
      </c>
      <c r="B17" s="54" t="s">
        <v>256</v>
      </c>
      <c r="C17" s="70" t="s">
        <v>116</v>
      </c>
      <c r="D17" s="70" t="s">
        <v>26</v>
      </c>
      <c r="E17" s="54" t="s">
        <v>250</v>
      </c>
      <c r="F17" s="70" t="s">
        <v>251</v>
      </c>
      <c r="G17" s="54" t="s">
        <v>252</v>
      </c>
      <c r="H17" s="54" t="s">
        <v>126</v>
      </c>
      <c r="I17" s="121" t="s">
        <v>2746</v>
      </c>
      <c r="J17" s="72">
        <v>6.4099999999985169</v>
      </c>
      <c r="K17" s="70" t="s">
        <v>128</v>
      </c>
      <c r="L17" s="71">
        <v>2.3900000000000001E-2</v>
      </c>
      <c r="M17" s="71">
        <v>2.5899999999969895E-2</v>
      </c>
      <c r="N17" s="72">
        <v>201374.73135399996</v>
      </c>
      <c r="O17" s="78">
        <v>110.53</v>
      </c>
      <c r="P17" s="121" t="s">
        <v>2746</v>
      </c>
      <c r="Q17" s="72">
        <v>222.579491413</v>
      </c>
      <c r="R17" s="73">
        <v>5.1778623841005781E-5</v>
      </c>
      <c r="S17" s="73">
        <f t="shared" si="0"/>
        <v>2.0223572164270356E-2</v>
      </c>
      <c r="T17" s="73">
        <f>Q17/'סכום נכסי הקרן'!$C$41</f>
        <v>2.4242792394359738E-3</v>
      </c>
    </row>
    <row r="18" spans="1:20">
      <c r="A18" s="69" t="s">
        <v>257</v>
      </c>
      <c r="B18" s="54" t="s">
        <v>258</v>
      </c>
      <c r="C18" s="70" t="s">
        <v>116</v>
      </c>
      <c r="D18" s="70" t="s">
        <v>26</v>
      </c>
      <c r="E18" s="54" t="s">
        <v>250</v>
      </c>
      <c r="F18" s="70" t="s">
        <v>251</v>
      </c>
      <c r="G18" s="54" t="s">
        <v>252</v>
      </c>
      <c r="H18" s="54" t="s">
        <v>126</v>
      </c>
      <c r="I18" s="121" t="s">
        <v>2746</v>
      </c>
      <c r="J18" s="72">
        <v>3.5000000000525819</v>
      </c>
      <c r="K18" s="70" t="s">
        <v>128</v>
      </c>
      <c r="L18" s="71">
        <v>0.01</v>
      </c>
      <c r="M18" s="71">
        <v>1.8800000000168265E-2</v>
      </c>
      <c r="N18" s="72">
        <v>17778.686194000002</v>
      </c>
      <c r="O18" s="78">
        <v>106.97</v>
      </c>
      <c r="P18" s="121" t="s">
        <v>2746</v>
      </c>
      <c r="Q18" s="72">
        <v>19.017861236000002</v>
      </c>
      <c r="R18" s="73">
        <v>1.4794108043247257E-5</v>
      </c>
      <c r="S18" s="73">
        <f t="shared" si="0"/>
        <v>1.7279628355456936E-3</v>
      </c>
      <c r="T18" s="73">
        <f>Q18/'סכום נכסי הקרן'!$C$41</f>
        <v>2.0713771012874271E-4</v>
      </c>
    </row>
    <row r="19" spans="1:20">
      <c r="A19" s="69" t="s">
        <v>259</v>
      </c>
      <c r="B19" s="54" t="s">
        <v>260</v>
      </c>
      <c r="C19" s="70" t="s">
        <v>116</v>
      </c>
      <c r="D19" s="70" t="s">
        <v>26</v>
      </c>
      <c r="E19" s="54" t="s">
        <v>250</v>
      </c>
      <c r="F19" s="70" t="s">
        <v>251</v>
      </c>
      <c r="G19" s="54" t="s">
        <v>252</v>
      </c>
      <c r="H19" s="54" t="s">
        <v>126</v>
      </c>
      <c r="I19" s="121" t="s">
        <v>2746</v>
      </c>
      <c r="J19" s="72">
        <v>11.370000000012304</v>
      </c>
      <c r="K19" s="70" t="s">
        <v>128</v>
      </c>
      <c r="L19" s="71">
        <v>1.2500000000000001E-2</v>
      </c>
      <c r="M19" s="71">
        <v>3.0099999999975903E-2</v>
      </c>
      <c r="N19" s="72">
        <v>86824.932037999999</v>
      </c>
      <c r="O19" s="78">
        <v>90.79</v>
      </c>
      <c r="P19" s="121" t="s">
        <v>2746</v>
      </c>
      <c r="Q19" s="72">
        <v>78.828351218999998</v>
      </c>
      <c r="R19" s="73">
        <v>2.0230098364605257E-5</v>
      </c>
      <c r="S19" s="73">
        <f t="shared" si="0"/>
        <v>7.1623438410587771E-3</v>
      </c>
      <c r="T19" s="73">
        <f>Q19/'סכום נכסי הקרן'!$C$41</f>
        <v>8.585783628402505E-4</v>
      </c>
    </row>
    <row r="20" spans="1:20">
      <c r="A20" s="69" t="s">
        <v>261</v>
      </c>
      <c r="B20" s="54" t="s">
        <v>262</v>
      </c>
      <c r="C20" s="70" t="s">
        <v>116</v>
      </c>
      <c r="D20" s="70" t="s">
        <v>26</v>
      </c>
      <c r="E20" s="54" t="s">
        <v>250</v>
      </c>
      <c r="F20" s="70" t="s">
        <v>251</v>
      </c>
      <c r="G20" s="54" t="s">
        <v>252</v>
      </c>
      <c r="H20" s="54" t="s">
        <v>126</v>
      </c>
      <c r="I20" s="121" t="s">
        <v>2746</v>
      </c>
      <c r="J20" s="72">
        <v>8.2999999999715399</v>
      </c>
      <c r="K20" s="70" t="s">
        <v>128</v>
      </c>
      <c r="L20" s="71">
        <v>0.03</v>
      </c>
      <c r="M20" s="71">
        <v>2.8299999999900391E-2</v>
      </c>
      <c r="N20" s="72">
        <v>41013.139711000003</v>
      </c>
      <c r="O20" s="78">
        <v>102.81</v>
      </c>
      <c r="P20" s="121" t="s">
        <v>2746</v>
      </c>
      <c r="Q20" s="72">
        <v>42.165612174000003</v>
      </c>
      <c r="R20" s="73">
        <v>1.6045301997508689E-5</v>
      </c>
      <c r="S20" s="73">
        <f t="shared" si="0"/>
        <v>3.8311674415198189E-3</v>
      </c>
      <c r="T20" s="73">
        <f>Q20/'סכום נכסי הקרן'!$C$41</f>
        <v>4.5925712904907202E-4</v>
      </c>
    </row>
    <row r="21" spans="1:20">
      <c r="A21" s="69" t="s">
        <v>263</v>
      </c>
      <c r="B21" s="54" t="s">
        <v>264</v>
      </c>
      <c r="C21" s="70" t="s">
        <v>116</v>
      </c>
      <c r="D21" s="70" t="s">
        <v>26</v>
      </c>
      <c r="E21" s="54" t="s">
        <v>250</v>
      </c>
      <c r="F21" s="70" t="s">
        <v>251</v>
      </c>
      <c r="G21" s="54" t="s">
        <v>252</v>
      </c>
      <c r="H21" s="54" t="s">
        <v>126</v>
      </c>
      <c r="I21" s="121" t="s">
        <v>2746</v>
      </c>
      <c r="J21" s="72">
        <v>11.049999999964404</v>
      </c>
      <c r="K21" s="70" t="s">
        <v>128</v>
      </c>
      <c r="L21" s="71">
        <v>3.2000000000000001E-2</v>
      </c>
      <c r="M21" s="71">
        <v>3.0399999999869615E-2</v>
      </c>
      <c r="N21" s="72">
        <v>112967.60860000001</v>
      </c>
      <c r="O21" s="78">
        <v>103.2</v>
      </c>
      <c r="P21" s="121" t="s">
        <v>2746</v>
      </c>
      <c r="Q21" s="72">
        <v>116.58257456300001</v>
      </c>
      <c r="R21" s="73">
        <v>3.6193947726079998E-5</v>
      </c>
      <c r="S21" s="73">
        <f t="shared" si="0"/>
        <v>1.0592692501918239E-2</v>
      </c>
      <c r="T21" s="73">
        <f>Q21/'סכום נכסי הקרן'!$C$41</f>
        <v>1.2697877661543174E-3</v>
      </c>
    </row>
    <row r="22" spans="1:20">
      <c r="A22" s="69" t="s">
        <v>265</v>
      </c>
      <c r="B22" s="54" t="s">
        <v>266</v>
      </c>
      <c r="C22" s="70" t="s">
        <v>116</v>
      </c>
      <c r="D22" s="70" t="s">
        <v>26</v>
      </c>
      <c r="E22" s="54" t="s">
        <v>267</v>
      </c>
      <c r="F22" s="70" t="s">
        <v>268</v>
      </c>
      <c r="G22" s="54" t="s">
        <v>252</v>
      </c>
      <c r="H22" s="54" t="s">
        <v>126</v>
      </c>
      <c r="I22" s="121" t="s">
        <v>2746</v>
      </c>
      <c r="J22" s="72">
        <v>3.3800000000048218</v>
      </c>
      <c r="K22" s="70" t="s">
        <v>128</v>
      </c>
      <c r="L22" s="71">
        <v>1.34E-2</v>
      </c>
      <c r="M22" s="71">
        <v>2.54000000000222E-2</v>
      </c>
      <c r="N22" s="72">
        <v>221527.72659199999</v>
      </c>
      <c r="O22" s="78">
        <v>108.45</v>
      </c>
      <c r="P22" s="72">
        <v>21.036959086</v>
      </c>
      <c r="Q22" s="72">
        <v>261.28377857300001</v>
      </c>
      <c r="R22" s="73">
        <v>8.3079884911056454E-5</v>
      </c>
      <c r="S22" s="73">
        <f t="shared" si="0"/>
        <v>2.37402436216353E-2</v>
      </c>
      <c r="T22" s="73">
        <f>Q22/'סכום נכסי הקרן'!$C$41</f>
        <v>2.8458364963220234E-3</v>
      </c>
    </row>
    <row r="23" spans="1:20">
      <c r="A23" s="69" t="s">
        <v>269</v>
      </c>
      <c r="B23" s="54" t="s">
        <v>270</v>
      </c>
      <c r="C23" s="70" t="s">
        <v>116</v>
      </c>
      <c r="D23" s="70" t="s">
        <v>26</v>
      </c>
      <c r="E23" s="54" t="s">
        <v>267</v>
      </c>
      <c r="F23" s="70" t="s">
        <v>268</v>
      </c>
      <c r="G23" s="54" t="s">
        <v>252</v>
      </c>
      <c r="H23" s="54" t="s">
        <v>126</v>
      </c>
      <c r="I23" s="121" t="s">
        <v>2746</v>
      </c>
      <c r="J23" s="72">
        <v>3.1099999999911945</v>
      </c>
      <c r="K23" s="70" t="s">
        <v>128</v>
      </c>
      <c r="L23" s="71">
        <v>1.77E-2</v>
      </c>
      <c r="M23" s="71">
        <v>2.3899999999929686E-2</v>
      </c>
      <c r="N23" s="72">
        <v>144358.205942</v>
      </c>
      <c r="O23" s="78">
        <v>109.35</v>
      </c>
      <c r="P23" s="121" t="s">
        <v>2746</v>
      </c>
      <c r="Q23" s="72">
        <v>157.855699149</v>
      </c>
      <c r="R23" s="73">
        <v>5.2362846003203586E-5</v>
      </c>
      <c r="S23" s="73">
        <f t="shared" si="0"/>
        <v>1.4342768522898584E-2</v>
      </c>
      <c r="T23" s="73">
        <f>Q23/'סכום נכסי הקרן'!$C$41</f>
        <v>1.719324147270562E-3</v>
      </c>
    </row>
    <row r="24" spans="1:20">
      <c r="A24" s="69" t="s">
        <v>271</v>
      </c>
      <c r="B24" s="54" t="s">
        <v>272</v>
      </c>
      <c r="C24" s="70" t="s">
        <v>116</v>
      </c>
      <c r="D24" s="70" t="s">
        <v>26</v>
      </c>
      <c r="E24" s="54" t="s">
        <v>267</v>
      </c>
      <c r="F24" s="70" t="s">
        <v>268</v>
      </c>
      <c r="G24" s="54" t="s">
        <v>252</v>
      </c>
      <c r="H24" s="54" t="s">
        <v>126</v>
      </c>
      <c r="I24" s="121" t="s">
        <v>2746</v>
      </c>
      <c r="J24" s="72">
        <v>6.1600000000091892</v>
      </c>
      <c r="K24" s="70" t="s">
        <v>128</v>
      </c>
      <c r="L24" s="71">
        <v>2.4799999999999999E-2</v>
      </c>
      <c r="M24" s="71">
        <v>2.8500000000057431E-2</v>
      </c>
      <c r="N24" s="72">
        <v>271437.364245</v>
      </c>
      <c r="O24" s="78">
        <v>109.05</v>
      </c>
      <c r="P24" s="121" t="s">
        <v>2746</v>
      </c>
      <c r="Q24" s="72">
        <v>296.00244585800004</v>
      </c>
      <c r="R24" s="73">
        <v>8.239131527034533E-5</v>
      </c>
      <c r="S24" s="73">
        <f t="shared" si="0"/>
        <v>2.6894781664777226E-2</v>
      </c>
      <c r="T24" s="73">
        <f>Q24/'סכום נכסי הקרן'!$C$41</f>
        <v>3.2239833946979203E-3</v>
      </c>
    </row>
    <row r="25" spans="1:20">
      <c r="A25" s="69" t="s">
        <v>273</v>
      </c>
      <c r="B25" s="54" t="s">
        <v>274</v>
      </c>
      <c r="C25" s="70" t="s">
        <v>116</v>
      </c>
      <c r="D25" s="70" t="s">
        <v>26</v>
      </c>
      <c r="E25" s="54" t="s">
        <v>267</v>
      </c>
      <c r="F25" s="70" t="s">
        <v>268</v>
      </c>
      <c r="G25" s="54" t="s">
        <v>275</v>
      </c>
      <c r="H25" s="54" t="s">
        <v>247</v>
      </c>
      <c r="I25" s="121" t="s">
        <v>2746</v>
      </c>
      <c r="J25" s="72">
        <v>7.4899999999867761</v>
      </c>
      <c r="K25" s="70" t="s">
        <v>128</v>
      </c>
      <c r="L25" s="71">
        <v>9.0000000000000011E-3</v>
      </c>
      <c r="M25" s="71">
        <v>3.0399999999927877E-2</v>
      </c>
      <c r="N25" s="72">
        <v>159107.38710699999</v>
      </c>
      <c r="O25" s="78">
        <v>93.65</v>
      </c>
      <c r="P25" s="72">
        <v>0.73310610999999992</v>
      </c>
      <c r="Q25" s="72">
        <v>149.73716690199998</v>
      </c>
      <c r="R25" s="73">
        <v>6.1748222970591974E-5</v>
      </c>
      <c r="S25" s="73">
        <f t="shared" si="0"/>
        <v>1.360511869845671E-2</v>
      </c>
      <c r="T25" s="73">
        <f>Q25/'סכום נכסי הקרן'!$C$41</f>
        <v>1.6308991578155628E-3</v>
      </c>
    </row>
    <row r="26" spans="1:20">
      <c r="A26" s="69" t="s">
        <v>276</v>
      </c>
      <c r="B26" s="54" t="s">
        <v>277</v>
      </c>
      <c r="C26" s="70" t="s">
        <v>116</v>
      </c>
      <c r="D26" s="70" t="s">
        <v>26</v>
      </c>
      <c r="E26" s="54" t="s">
        <v>267</v>
      </c>
      <c r="F26" s="70" t="s">
        <v>268</v>
      </c>
      <c r="G26" s="54" t="s">
        <v>275</v>
      </c>
      <c r="H26" s="54" t="s">
        <v>247</v>
      </c>
      <c r="I26" s="121" t="s">
        <v>2746</v>
      </c>
      <c r="J26" s="72">
        <v>11.030000000007995</v>
      </c>
      <c r="K26" s="70" t="s">
        <v>128</v>
      </c>
      <c r="L26" s="71">
        <v>1.6899999999999998E-2</v>
      </c>
      <c r="M26" s="71">
        <v>3.3700000000034265E-2</v>
      </c>
      <c r="N26" s="72">
        <v>322260.312997</v>
      </c>
      <c r="O26" s="78">
        <v>91.53</v>
      </c>
      <c r="P26" s="72">
        <v>2.6928162750000002</v>
      </c>
      <c r="Q26" s="72">
        <v>297.65767305399999</v>
      </c>
      <c r="R26" s="73">
        <v>7.3862770457900148E-5</v>
      </c>
      <c r="S26" s="73">
        <f t="shared" si="0"/>
        <v>2.7045175604641411E-2</v>
      </c>
      <c r="T26" s="73">
        <f>Q26/'סכום נכסי הקרן'!$C$41</f>
        <v>3.2420117085481251E-3</v>
      </c>
    </row>
    <row r="27" spans="1:20">
      <c r="A27" s="69" t="s">
        <v>278</v>
      </c>
      <c r="B27" s="54" t="s">
        <v>279</v>
      </c>
      <c r="C27" s="70" t="s">
        <v>116</v>
      </c>
      <c r="D27" s="70" t="s">
        <v>26</v>
      </c>
      <c r="E27" s="54" t="s">
        <v>280</v>
      </c>
      <c r="F27" s="70" t="s">
        <v>268</v>
      </c>
      <c r="G27" s="54" t="s">
        <v>281</v>
      </c>
      <c r="H27" s="54" t="s">
        <v>126</v>
      </c>
      <c r="I27" s="121" t="s">
        <v>2746</v>
      </c>
      <c r="J27" s="72">
        <v>2.2799999999952245</v>
      </c>
      <c r="K27" s="70" t="s">
        <v>128</v>
      </c>
      <c r="L27" s="71">
        <v>3.2000000000000001E-2</v>
      </c>
      <c r="M27" s="71">
        <v>2.4500000000004976E-2</v>
      </c>
      <c r="N27" s="72">
        <v>87524.791180999993</v>
      </c>
      <c r="O27" s="78">
        <v>114.84</v>
      </c>
      <c r="P27" s="121" t="s">
        <v>2746</v>
      </c>
      <c r="Q27" s="72">
        <v>100.513475791</v>
      </c>
      <c r="R27" s="73">
        <v>6.2390894037804296E-5</v>
      </c>
      <c r="S27" s="73">
        <f t="shared" si="0"/>
        <v>9.1326542182143082E-3</v>
      </c>
      <c r="T27" s="73">
        <f>Q27/'סכום נכסי הקרן'!$C$41</f>
        <v>1.0947672271904548E-3</v>
      </c>
    </row>
    <row r="28" spans="1:20">
      <c r="A28" s="69" t="s">
        <v>282</v>
      </c>
      <c r="B28" s="54" t="s">
        <v>283</v>
      </c>
      <c r="C28" s="70" t="s">
        <v>116</v>
      </c>
      <c r="D28" s="70" t="s">
        <v>26</v>
      </c>
      <c r="E28" s="54" t="s">
        <v>280</v>
      </c>
      <c r="F28" s="70" t="s">
        <v>268</v>
      </c>
      <c r="G28" s="54" t="s">
        <v>281</v>
      </c>
      <c r="H28" s="54" t="s">
        <v>126</v>
      </c>
      <c r="I28" s="121" t="s">
        <v>2746</v>
      </c>
      <c r="J28" s="72">
        <v>4.0399999999818252</v>
      </c>
      <c r="K28" s="70" t="s">
        <v>128</v>
      </c>
      <c r="L28" s="71">
        <v>1.1399999999999999E-2</v>
      </c>
      <c r="M28" s="71">
        <v>2.5999999999899027E-2</v>
      </c>
      <c r="N28" s="72">
        <v>95356.313859999995</v>
      </c>
      <c r="O28" s="78">
        <v>103.86</v>
      </c>
      <c r="P28" s="121" t="s">
        <v>2746</v>
      </c>
      <c r="Q28" s="72">
        <v>99.037070645</v>
      </c>
      <c r="R28" s="73">
        <v>4.0354210698934354E-5</v>
      </c>
      <c r="S28" s="73">
        <f t="shared" si="0"/>
        <v>8.9985080494712558E-3</v>
      </c>
      <c r="T28" s="73">
        <f>Q28/'סכום נכסי הקרן'!$C$41</f>
        <v>1.0786865976512177E-3</v>
      </c>
    </row>
    <row r="29" spans="1:20">
      <c r="A29" s="69" t="s">
        <v>284</v>
      </c>
      <c r="B29" s="54" t="s">
        <v>285</v>
      </c>
      <c r="C29" s="70" t="s">
        <v>116</v>
      </c>
      <c r="D29" s="70" t="s">
        <v>26</v>
      </c>
      <c r="E29" s="54" t="s">
        <v>280</v>
      </c>
      <c r="F29" s="70" t="s">
        <v>268</v>
      </c>
      <c r="G29" s="54" t="s">
        <v>281</v>
      </c>
      <c r="H29" s="54" t="s">
        <v>126</v>
      </c>
      <c r="I29" s="121" t="s">
        <v>2746</v>
      </c>
      <c r="J29" s="72">
        <v>6.3099999999875855</v>
      </c>
      <c r="K29" s="70" t="s">
        <v>128</v>
      </c>
      <c r="L29" s="71">
        <v>9.1999999999999998E-3</v>
      </c>
      <c r="M29" s="71">
        <v>3.019999999991526E-2</v>
      </c>
      <c r="N29" s="72">
        <v>135890.944388</v>
      </c>
      <c r="O29" s="78">
        <v>97.97</v>
      </c>
      <c r="P29" s="72">
        <v>1.3956665960000001</v>
      </c>
      <c r="Q29" s="72">
        <v>134.528032857</v>
      </c>
      <c r="R29" s="73">
        <v>5.5882805408368502E-5</v>
      </c>
      <c r="S29" s="73">
        <f t="shared" si="0"/>
        <v>1.2223216808203971E-2</v>
      </c>
      <c r="T29" s="73">
        <f>Q29/'סכום נכסי הקרן'!$C$41</f>
        <v>1.4652451360500209E-3</v>
      </c>
    </row>
    <row r="30" spans="1:20">
      <c r="A30" s="69" t="s">
        <v>286</v>
      </c>
      <c r="B30" s="54" t="s">
        <v>287</v>
      </c>
      <c r="C30" s="70" t="s">
        <v>116</v>
      </c>
      <c r="D30" s="70" t="s">
        <v>26</v>
      </c>
      <c r="E30" s="54" t="s">
        <v>288</v>
      </c>
      <c r="F30" s="70" t="s">
        <v>268</v>
      </c>
      <c r="G30" s="54" t="s">
        <v>289</v>
      </c>
      <c r="H30" s="54" t="s">
        <v>247</v>
      </c>
      <c r="I30" s="121" t="s">
        <v>2746</v>
      </c>
      <c r="J30" s="72">
        <v>2.370000000017296</v>
      </c>
      <c r="K30" s="70" t="s">
        <v>128</v>
      </c>
      <c r="L30" s="71">
        <v>2.3399999999999997E-2</v>
      </c>
      <c r="M30" s="71">
        <v>2.5300000000107917E-2</v>
      </c>
      <c r="N30" s="72">
        <v>59933.15449999999</v>
      </c>
      <c r="O30" s="78">
        <v>112.87</v>
      </c>
      <c r="P30" s="121" t="s">
        <v>2746</v>
      </c>
      <c r="Q30" s="72">
        <v>67.646552358999998</v>
      </c>
      <c r="R30" s="73">
        <v>2.3149134714512059E-5</v>
      </c>
      <c r="S30" s="73">
        <f t="shared" si="0"/>
        <v>6.1463656180159049E-3</v>
      </c>
      <c r="T30" s="73">
        <f>Q30/'סכום נכסי הקרן'!$C$41</f>
        <v>7.3678905213710102E-4</v>
      </c>
    </row>
    <row r="31" spans="1:20">
      <c r="A31" s="69" t="s">
        <v>290</v>
      </c>
      <c r="B31" s="54" t="s">
        <v>291</v>
      </c>
      <c r="C31" s="70" t="s">
        <v>116</v>
      </c>
      <c r="D31" s="70" t="s">
        <v>26</v>
      </c>
      <c r="E31" s="54" t="s">
        <v>288</v>
      </c>
      <c r="F31" s="70" t="s">
        <v>268</v>
      </c>
      <c r="G31" s="54" t="s">
        <v>289</v>
      </c>
      <c r="H31" s="54" t="s">
        <v>247</v>
      </c>
      <c r="I31" s="121" t="s">
        <v>2746</v>
      </c>
      <c r="J31" s="72">
        <v>5.6700000000108828</v>
      </c>
      <c r="K31" s="70" t="s">
        <v>128</v>
      </c>
      <c r="L31" s="71">
        <v>6.5000000000000006E-3</v>
      </c>
      <c r="M31" s="71">
        <v>2.8800000000063705E-2</v>
      </c>
      <c r="N31" s="72">
        <v>192635.36480800004</v>
      </c>
      <c r="O31" s="78">
        <v>97.78</v>
      </c>
      <c r="P31" s="121" t="s">
        <v>2746</v>
      </c>
      <c r="Q31" s="72">
        <v>188.35886948500001</v>
      </c>
      <c r="R31" s="73">
        <v>9.0240390260553572E-5</v>
      </c>
      <c r="S31" s="73">
        <f t="shared" si="0"/>
        <v>1.7114286521313318E-2</v>
      </c>
      <c r="T31" s="73">
        <f>Q31/'סכום נכסי הקרן'!$C$41</f>
        <v>2.0515569244824207E-3</v>
      </c>
    </row>
    <row r="32" spans="1:20">
      <c r="A32" s="69" t="s">
        <v>292</v>
      </c>
      <c r="B32" s="54" t="s">
        <v>293</v>
      </c>
      <c r="C32" s="70" t="s">
        <v>116</v>
      </c>
      <c r="D32" s="70" t="s">
        <v>26</v>
      </c>
      <c r="E32" s="54" t="s">
        <v>288</v>
      </c>
      <c r="F32" s="70" t="s">
        <v>268</v>
      </c>
      <c r="G32" s="54" t="s">
        <v>289</v>
      </c>
      <c r="H32" s="54" t="s">
        <v>247</v>
      </c>
      <c r="I32" s="121" t="s">
        <v>2746</v>
      </c>
      <c r="J32" s="72">
        <v>8.6699999997063504</v>
      </c>
      <c r="K32" s="70" t="s">
        <v>128</v>
      </c>
      <c r="L32" s="71">
        <v>2.64E-2</v>
      </c>
      <c r="M32" s="71">
        <v>2.959999999957201E-2</v>
      </c>
      <c r="N32" s="72">
        <v>8435.8928500000002</v>
      </c>
      <c r="O32" s="78">
        <v>99.71</v>
      </c>
      <c r="P32" s="121" t="s">
        <v>2746</v>
      </c>
      <c r="Q32" s="72">
        <v>8.4114288410000011</v>
      </c>
      <c r="R32" s="73">
        <v>2.8119642833333334E-5</v>
      </c>
      <c r="S32" s="73">
        <f t="shared" si="0"/>
        <v>7.6426240841276838E-4</v>
      </c>
      <c r="T32" s="73">
        <f>Q32/'סכום נכסי הקרן'!$C$41</f>
        <v>9.161514470078576E-5</v>
      </c>
    </row>
    <row r="33" spans="1:20">
      <c r="A33" s="69" t="s">
        <v>294</v>
      </c>
      <c r="B33" s="54" t="s">
        <v>295</v>
      </c>
      <c r="C33" s="70" t="s">
        <v>116</v>
      </c>
      <c r="D33" s="70" t="s">
        <v>26</v>
      </c>
      <c r="E33" s="54" t="s">
        <v>296</v>
      </c>
      <c r="F33" s="70" t="s">
        <v>268</v>
      </c>
      <c r="G33" s="54" t="s">
        <v>281</v>
      </c>
      <c r="H33" s="54" t="s">
        <v>126</v>
      </c>
      <c r="I33" s="121" t="s">
        <v>2746</v>
      </c>
      <c r="J33" s="72">
        <v>2.0200000000374563</v>
      </c>
      <c r="K33" s="70" t="s">
        <v>128</v>
      </c>
      <c r="L33" s="71">
        <v>1.34E-2</v>
      </c>
      <c r="M33" s="71">
        <v>2.1900000000074041E-2</v>
      </c>
      <c r="N33" s="72">
        <v>20688.210373000002</v>
      </c>
      <c r="O33" s="78">
        <v>110.98</v>
      </c>
      <c r="P33" s="121" t="s">
        <v>2746</v>
      </c>
      <c r="Q33" s="72">
        <v>22.959774256999999</v>
      </c>
      <c r="R33" s="73">
        <v>3.8801339361426212E-5</v>
      </c>
      <c r="S33" s="73">
        <f t="shared" si="0"/>
        <v>2.0861250450978281E-3</v>
      </c>
      <c r="T33" s="73">
        <f>Q33/'סכום נכסי הקרן'!$C$41</f>
        <v>2.5007202469567091E-4</v>
      </c>
    </row>
    <row r="34" spans="1:20">
      <c r="A34" s="69" t="s">
        <v>297</v>
      </c>
      <c r="B34" s="54" t="s">
        <v>298</v>
      </c>
      <c r="C34" s="70" t="s">
        <v>116</v>
      </c>
      <c r="D34" s="70" t="s">
        <v>26</v>
      </c>
      <c r="E34" s="54" t="s">
        <v>296</v>
      </c>
      <c r="F34" s="70" t="s">
        <v>268</v>
      </c>
      <c r="G34" s="54" t="s">
        <v>289</v>
      </c>
      <c r="H34" s="54" t="s">
        <v>247</v>
      </c>
      <c r="I34" s="121" t="s">
        <v>2746</v>
      </c>
      <c r="J34" s="72">
        <v>3.60999999997318</v>
      </c>
      <c r="K34" s="70" t="s">
        <v>128</v>
      </c>
      <c r="L34" s="71">
        <v>1.8200000000000001E-2</v>
      </c>
      <c r="M34" s="71">
        <v>2.419999999970901E-2</v>
      </c>
      <c r="N34" s="72">
        <v>52159.884509000003</v>
      </c>
      <c r="O34" s="78">
        <v>109.37</v>
      </c>
      <c r="P34" s="121" t="s">
        <v>2746</v>
      </c>
      <c r="Q34" s="72">
        <v>57.047267472999998</v>
      </c>
      <c r="R34" s="73">
        <v>1.0422349256674149E-4</v>
      </c>
      <c r="S34" s="73">
        <f t="shared" si="0"/>
        <v>5.183314613537055E-3</v>
      </c>
      <c r="T34" s="73">
        <f>Q34/'סכום נכסי הקרן'!$C$41</f>
        <v>6.2134433556023272E-4</v>
      </c>
    </row>
    <row r="35" spans="1:20">
      <c r="A35" s="69" t="s">
        <v>299</v>
      </c>
      <c r="B35" s="54" t="s">
        <v>300</v>
      </c>
      <c r="C35" s="70" t="s">
        <v>116</v>
      </c>
      <c r="D35" s="70" t="s">
        <v>26</v>
      </c>
      <c r="E35" s="54" t="s">
        <v>296</v>
      </c>
      <c r="F35" s="70" t="s">
        <v>268</v>
      </c>
      <c r="G35" s="54" t="s">
        <v>289</v>
      </c>
      <c r="H35" s="54" t="s">
        <v>247</v>
      </c>
      <c r="I35" s="121" t="s">
        <v>2746</v>
      </c>
      <c r="J35" s="72">
        <v>1.8599999999739107</v>
      </c>
      <c r="K35" s="70" t="s">
        <v>128</v>
      </c>
      <c r="L35" s="71">
        <v>2E-3</v>
      </c>
      <c r="M35" s="71">
        <v>2.0299999999913769E-2</v>
      </c>
      <c r="N35" s="72">
        <v>42402.024790000003</v>
      </c>
      <c r="O35" s="78">
        <v>106.67</v>
      </c>
      <c r="P35" s="121" t="s">
        <v>2746</v>
      </c>
      <c r="Q35" s="72">
        <v>45.230239213000011</v>
      </c>
      <c r="R35" s="73">
        <v>1.3460960250793653E-4</v>
      </c>
      <c r="S35" s="73">
        <f t="shared" si="0"/>
        <v>4.1096194484245797E-3</v>
      </c>
      <c r="T35" s="73">
        <f>Q35/'סכום נכסי הקרן'!$C$41</f>
        <v>4.9263626771138601E-4</v>
      </c>
    </row>
    <row r="36" spans="1:20">
      <c r="A36" s="69" t="s">
        <v>301</v>
      </c>
      <c r="B36" s="54" t="s">
        <v>302</v>
      </c>
      <c r="C36" s="70" t="s">
        <v>116</v>
      </c>
      <c r="D36" s="70" t="s">
        <v>26</v>
      </c>
      <c r="E36" s="54" t="s">
        <v>303</v>
      </c>
      <c r="F36" s="70" t="s">
        <v>268</v>
      </c>
      <c r="G36" s="54" t="s">
        <v>289</v>
      </c>
      <c r="H36" s="54" t="s">
        <v>247</v>
      </c>
      <c r="I36" s="121" t="s">
        <v>2746</v>
      </c>
      <c r="J36" s="72">
        <v>1.2100000000052531</v>
      </c>
      <c r="K36" s="70" t="s">
        <v>128</v>
      </c>
      <c r="L36" s="71">
        <v>4.7500000000000001E-2</v>
      </c>
      <c r="M36" s="71">
        <v>2.4900000000341458E-2</v>
      </c>
      <c r="N36" s="72">
        <v>21671.682206999998</v>
      </c>
      <c r="O36" s="78">
        <v>140.54</v>
      </c>
      <c r="P36" s="121" t="s">
        <v>2746</v>
      </c>
      <c r="Q36" s="72">
        <v>30.457382804000002</v>
      </c>
      <c r="R36" s="73">
        <v>1.5119616841607519E-5</v>
      </c>
      <c r="S36" s="73">
        <f t="shared" si="0"/>
        <v>2.7673577433447462E-3</v>
      </c>
      <c r="T36" s="73">
        <f>Q36/'סכום נכסי הקרן'!$C$41</f>
        <v>3.3173407105277844E-4</v>
      </c>
    </row>
    <row r="37" spans="1:20">
      <c r="A37" s="69" t="s">
        <v>304</v>
      </c>
      <c r="B37" s="54" t="s">
        <v>305</v>
      </c>
      <c r="C37" s="70" t="s">
        <v>116</v>
      </c>
      <c r="D37" s="70" t="s">
        <v>26</v>
      </c>
      <c r="E37" s="54" t="s">
        <v>303</v>
      </c>
      <c r="F37" s="70" t="s">
        <v>268</v>
      </c>
      <c r="G37" s="54" t="s">
        <v>289</v>
      </c>
      <c r="H37" s="54" t="s">
        <v>247</v>
      </c>
      <c r="I37" s="121" t="s">
        <v>2746</v>
      </c>
      <c r="J37" s="72">
        <v>4.0699999999587826</v>
      </c>
      <c r="K37" s="70" t="s">
        <v>128</v>
      </c>
      <c r="L37" s="71">
        <v>5.0000000000000001E-3</v>
      </c>
      <c r="M37" s="71">
        <v>2.7199999999784591E-2</v>
      </c>
      <c r="N37" s="72">
        <v>47548.789379000002</v>
      </c>
      <c r="O37" s="78">
        <v>101.54</v>
      </c>
      <c r="P37" s="121" t="s">
        <v>2746</v>
      </c>
      <c r="Q37" s="72">
        <v>48.281040556999997</v>
      </c>
      <c r="R37" s="73">
        <v>2.5255438523630414E-5</v>
      </c>
      <c r="S37" s="73">
        <f t="shared" si="0"/>
        <v>4.3868152527080694E-3</v>
      </c>
      <c r="T37" s="73">
        <f>Q37/'סכום נכסי הקרן'!$C$41</f>
        <v>5.2586482041833398E-4</v>
      </c>
    </row>
    <row r="38" spans="1:20">
      <c r="A38" s="69" t="s">
        <v>306</v>
      </c>
      <c r="B38" s="54" t="s">
        <v>307</v>
      </c>
      <c r="C38" s="70" t="s">
        <v>116</v>
      </c>
      <c r="D38" s="70" t="s">
        <v>26</v>
      </c>
      <c r="E38" s="54" t="s">
        <v>303</v>
      </c>
      <c r="F38" s="70" t="s">
        <v>268</v>
      </c>
      <c r="G38" s="54" t="s">
        <v>289</v>
      </c>
      <c r="H38" s="54" t="s">
        <v>247</v>
      </c>
      <c r="I38" s="121" t="s">
        <v>2746</v>
      </c>
      <c r="J38" s="72">
        <v>5.8899999999997785</v>
      </c>
      <c r="K38" s="70" t="s">
        <v>128</v>
      </c>
      <c r="L38" s="71">
        <v>5.8999999999999999E-3</v>
      </c>
      <c r="M38" s="71">
        <v>3.0300000000014066E-2</v>
      </c>
      <c r="N38" s="72">
        <v>144021.98207599999</v>
      </c>
      <c r="O38" s="78">
        <v>93.79</v>
      </c>
      <c r="P38" s="121" t="s">
        <v>2746</v>
      </c>
      <c r="Q38" s="72">
        <v>135.078217427</v>
      </c>
      <c r="R38" s="73">
        <v>1.3100112523342381E-4</v>
      </c>
      <c r="S38" s="73">
        <f t="shared" si="0"/>
        <v>1.2273206577182359E-2</v>
      </c>
      <c r="T38" s="73">
        <f>Q38/'סכום נכסי הקרן'!$C$41</f>
        <v>1.4712376065262613E-3</v>
      </c>
    </row>
    <row r="39" spans="1:20">
      <c r="A39" s="69" t="s">
        <v>308</v>
      </c>
      <c r="B39" s="54" t="s">
        <v>309</v>
      </c>
      <c r="C39" s="70" t="s">
        <v>116</v>
      </c>
      <c r="D39" s="70" t="s">
        <v>26</v>
      </c>
      <c r="E39" s="54" t="s">
        <v>310</v>
      </c>
      <c r="F39" s="70" t="s">
        <v>311</v>
      </c>
      <c r="G39" s="54" t="s">
        <v>281</v>
      </c>
      <c r="H39" s="54" t="s">
        <v>126</v>
      </c>
      <c r="I39" s="121" t="s">
        <v>2746</v>
      </c>
      <c r="J39" s="72">
        <v>5.0400000000054002</v>
      </c>
      <c r="K39" s="70" t="s">
        <v>128</v>
      </c>
      <c r="L39" s="71">
        <v>4.4000000000000003E-3</v>
      </c>
      <c r="M39" s="71">
        <v>2.4700000000043874E-2</v>
      </c>
      <c r="N39" s="72">
        <v>29460.835383999998</v>
      </c>
      <c r="O39" s="78">
        <v>100.57</v>
      </c>
      <c r="P39" s="121" t="s">
        <v>2746</v>
      </c>
      <c r="Q39" s="72">
        <v>29.628762121000001</v>
      </c>
      <c r="R39" s="73">
        <v>3.3036408121603543E-5</v>
      </c>
      <c r="S39" s="73">
        <f t="shared" si="0"/>
        <v>2.6920692696714762E-3</v>
      </c>
      <c r="T39" s="73">
        <f>Q39/'סכום נכסי הקרן'!$C$41</f>
        <v>3.2270894521386286E-4</v>
      </c>
    </row>
    <row r="40" spans="1:20">
      <c r="A40" s="69" t="s">
        <v>312</v>
      </c>
      <c r="B40" s="54" t="s">
        <v>313</v>
      </c>
      <c r="C40" s="70" t="s">
        <v>116</v>
      </c>
      <c r="D40" s="70" t="s">
        <v>26</v>
      </c>
      <c r="E40" s="54" t="s">
        <v>314</v>
      </c>
      <c r="F40" s="70" t="s">
        <v>268</v>
      </c>
      <c r="G40" s="54" t="s">
        <v>281</v>
      </c>
      <c r="H40" s="54" t="s">
        <v>126</v>
      </c>
      <c r="I40" s="121" t="s">
        <v>2746</v>
      </c>
      <c r="J40" s="72">
        <v>2.8399999999896064</v>
      </c>
      <c r="K40" s="70" t="s">
        <v>128</v>
      </c>
      <c r="L40" s="71">
        <v>1.5800000000000002E-2</v>
      </c>
      <c r="M40" s="71">
        <v>2.1999999999967521E-2</v>
      </c>
      <c r="N40" s="72">
        <v>55555.446956</v>
      </c>
      <c r="O40" s="78">
        <v>110.84</v>
      </c>
      <c r="P40" s="121" t="s">
        <v>2746</v>
      </c>
      <c r="Q40" s="72">
        <v>61.577659095999998</v>
      </c>
      <c r="R40" s="73">
        <v>1.1943506016953622E-4</v>
      </c>
      <c r="S40" s="73">
        <f t="shared" si="0"/>
        <v>5.5949459877418896E-3</v>
      </c>
      <c r="T40" s="73">
        <f>Q40/'סכום נכסי הקרן'!$C$41</f>
        <v>6.7068820946537399E-4</v>
      </c>
    </row>
    <row r="41" spans="1:20">
      <c r="A41" s="69" t="s">
        <v>315</v>
      </c>
      <c r="B41" s="54" t="s">
        <v>316</v>
      </c>
      <c r="C41" s="70" t="s">
        <v>116</v>
      </c>
      <c r="D41" s="70" t="s">
        <v>26</v>
      </c>
      <c r="E41" s="54" t="s">
        <v>314</v>
      </c>
      <c r="F41" s="70" t="s">
        <v>268</v>
      </c>
      <c r="G41" s="54" t="s">
        <v>281</v>
      </c>
      <c r="H41" s="54" t="s">
        <v>126</v>
      </c>
      <c r="I41" s="121" t="s">
        <v>2746</v>
      </c>
      <c r="J41" s="72">
        <v>5.4800000000494906</v>
      </c>
      <c r="K41" s="70" t="s">
        <v>128</v>
      </c>
      <c r="L41" s="71">
        <v>8.3999999999999995E-3</v>
      </c>
      <c r="M41" s="71">
        <v>2.550000000025204E-2</v>
      </c>
      <c r="N41" s="72">
        <v>43237.145512000003</v>
      </c>
      <c r="O41" s="78">
        <v>100.94</v>
      </c>
      <c r="P41" s="121" t="s">
        <v>2746</v>
      </c>
      <c r="Q41" s="72">
        <v>43.643571358000003</v>
      </c>
      <c r="R41" s="73">
        <v>5.4465999620630108E-5</v>
      </c>
      <c r="S41" s="73">
        <f t="shared" si="0"/>
        <v>3.9654548101525806E-3</v>
      </c>
      <c r="T41" s="73">
        <f>Q41/'סכום נכסי הקרן'!$C$41</f>
        <v>4.7535468477515931E-4</v>
      </c>
    </row>
    <row r="42" spans="1:20">
      <c r="A42" s="69" t="s">
        <v>317</v>
      </c>
      <c r="B42" s="54" t="s">
        <v>318</v>
      </c>
      <c r="C42" s="70" t="s">
        <v>116</v>
      </c>
      <c r="D42" s="70" t="s">
        <v>26</v>
      </c>
      <c r="E42" s="54" t="s">
        <v>319</v>
      </c>
      <c r="F42" s="70" t="s">
        <v>239</v>
      </c>
      <c r="G42" s="54" t="s">
        <v>289</v>
      </c>
      <c r="H42" s="54" t="s">
        <v>247</v>
      </c>
      <c r="I42" s="121" t="s">
        <v>2746</v>
      </c>
      <c r="J42" s="72">
        <v>4.3</v>
      </c>
      <c r="K42" s="70" t="s">
        <v>128</v>
      </c>
      <c r="L42" s="71">
        <v>2.7799999999999998E-2</v>
      </c>
      <c r="M42" s="71">
        <v>3.1E-2</v>
      </c>
      <c r="N42" s="72">
        <v>0.55402600000000002</v>
      </c>
      <c r="O42" s="78">
        <v>5529999</v>
      </c>
      <c r="P42" s="121" t="s">
        <v>2746</v>
      </c>
      <c r="Q42" s="72">
        <v>30.63762191</v>
      </c>
      <c r="R42" s="73">
        <v>1.3247871831659493E-4</v>
      </c>
      <c r="S42" s="73">
        <f t="shared" si="0"/>
        <v>2.7837342681713353E-3</v>
      </c>
      <c r="T42" s="73">
        <f>Q42/'סכום נכסי הקרן'!$C$41</f>
        <v>3.3369718957747453E-4</v>
      </c>
    </row>
    <row r="43" spans="1:20">
      <c r="A43" s="69" t="s">
        <v>320</v>
      </c>
      <c r="B43" s="54" t="s">
        <v>321</v>
      </c>
      <c r="C43" s="70" t="s">
        <v>116</v>
      </c>
      <c r="D43" s="70" t="s">
        <v>26</v>
      </c>
      <c r="E43" s="54" t="s">
        <v>319</v>
      </c>
      <c r="F43" s="70" t="s">
        <v>239</v>
      </c>
      <c r="G43" s="54" t="s">
        <v>289</v>
      </c>
      <c r="H43" s="54" t="s">
        <v>247</v>
      </c>
      <c r="I43" s="121" t="s">
        <v>2746</v>
      </c>
      <c r="J43" s="72">
        <v>1.1399999999989978</v>
      </c>
      <c r="K43" s="70" t="s">
        <v>128</v>
      </c>
      <c r="L43" s="71">
        <v>2.4199999999999999E-2</v>
      </c>
      <c r="M43" s="71">
        <v>3.3300000000071814E-2</v>
      </c>
      <c r="N43" s="72">
        <v>2.1283099999999999</v>
      </c>
      <c r="O43" s="78">
        <v>5626366</v>
      </c>
      <c r="P43" s="121" t="s">
        <v>2746</v>
      </c>
      <c r="Q43" s="72">
        <v>119.74649175800002</v>
      </c>
      <c r="R43" s="73">
        <v>7.3840682788051207E-5</v>
      </c>
      <c r="S43" s="73">
        <f t="shared" si="0"/>
        <v>1.0880166012207343E-2</v>
      </c>
      <c r="T43" s="73">
        <f>Q43/'סכום נכסי הקרן'!$C$41</f>
        <v>1.3042483479556335E-3</v>
      </c>
    </row>
    <row r="44" spans="1:20">
      <c r="A44" s="69" t="s">
        <v>322</v>
      </c>
      <c r="B44" s="54" t="s">
        <v>323</v>
      </c>
      <c r="C44" s="70" t="s">
        <v>116</v>
      </c>
      <c r="D44" s="70" t="s">
        <v>26</v>
      </c>
      <c r="E44" s="54" t="s">
        <v>319</v>
      </c>
      <c r="F44" s="70" t="s">
        <v>239</v>
      </c>
      <c r="G44" s="54" t="s">
        <v>289</v>
      </c>
      <c r="H44" s="54" t="s">
        <v>247</v>
      </c>
      <c r="I44" s="121" t="s">
        <v>2746</v>
      </c>
      <c r="J44" s="72">
        <v>0.75</v>
      </c>
      <c r="K44" s="70" t="s">
        <v>128</v>
      </c>
      <c r="L44" s="71">
        <v>1.95E-2</v>
      </c>
      <c r="M44" s="71">
        <v>3.4100000000042006E-2</v>
      </c>
      <c r="N44" s="72">
        <v>0.52348899999999998</v>
      </c>
      <c r="O44" s="78">
        <v>5456707</v>
      </c>
      <c r="P44" s="121" t="s">
        <v>2746</v>
      </c>
      <c r="Q44" s="72">
        <v>28.565259368</v>
      </c>
      <c r="R44" s="73">
        <v>2.1092268020468189E-5</v>
      </c>
      <c r="S44" s="73">
        <f t="shared" si="0"/>
        <v>2.5954394115670402E-3</v>
      </c>
      <c r="T44" s="73">
        <f>Q44/'סכום נכסי הקרן'!$C$41</f>
        <v>3.1112554357693052E-4</v>
      </c>
    </row>
    <row r="45" spans="1:20">
      <c r="A45" s="69" t="s">
        <v>324</v>
      </c>
      <c r="B45" s="54" t="s">
        <v>325</v>
      </c>
      <c r="C45" s="70" t="s">
        <v>116</v>
      </c>
      <c r="D45" s="70" t="s">
        <v>26</v>
      </c>
      <c r="E45" s="54" t="s">
        <v>319</v>
      </c>
      <c r="F45" s="70" t="s">
        <v>239</v>
      </c>
      <c r="G45" s="54" t="s">
        <v>281</v>
      </c>
      <c r="H45" s="54" t="s">
        <v>126</v>
      </c>
      <c r="I45" s="121" t="s">
        <v>2746</v>
      </c>
      <c r="J45" s="72">
        <v>4.0899999999901135</v>
      </c>
      <c r="K45" s="70" t="s">
        <v>128</v>
      </c>
      <c r="L45" s="71">
        <v>1.4999999999999999E-2</v>
      </c>
      <c r="M45" s="71">
        <v>3.0299999999894616E-2</v>
      </c>
      <c r="N45" s="72">
        <v>1.799493</v>
      </c>
      <c r="O45" s="78">
        <v>5115050</v>
      </c>
      <c r="P45" s="121" t="s">
        <v>2746</v>
      </c>
      <c r="Q45" s="72">
        <v>92.044985799000003</v>
      </c>
      <c r="R45" s="73">
        <v>6.4089073295818785E-5</v>
      </c>
      <c r="S45" s="73">
        <f t="shared" si="0"/>
        <v>8.3632072337307666E-3</v>
      </c>
      <c r="T45" s="73">
        <f>Q45/'סכום נכסי הקרן'!$C$41</f>
        <v>1.0025305869382621E-3</v>
      </c>
    </row>
    <row r="46" spans="1:20">
      <c r="A46" s="69" t="s">
        <v>326</v>
      </c>
      <c r="B46" s="54" t="s">
        <v>327</v>
      </c>
      <c r="C46" s="70" t="s">
        <v>116</v>
      </c>
      <c r="D46" s="70" t="s">
        <v>26</v>
      </c>
      <c r="E46" s="54" t="s">
        <v>328</v>
      </c>
      <c r="F46" s="70" t="s">
        <v>268</v>
      </c>
      <c r="G46" s="54" t="s">
        <v>281</v>
      </c>
      <c r="H46" s="54" t="s">
        <v>126</v>
      </c>
      <c r="I46" s="121" t="s">
        <v>2746</v>
      </c>
      <c r="J46" s="72">
        <v>2.3999999998645785</v>
      </c>
      <c r="K46" s="70" t="s">
        <v>128</v>
      </c>
      <c r="L46" s="71">
        <v>3.7000000000000005E-2</v>
      </c>
      <c r="M46" s="71">
        <v>2.3599999998555502E-2</v>
      </c>
      <c r="N46" s="72">
        <v>3848.0148109999996</v>
      </c>
      <c r="O46" s="78">
        <v>115.14</v>
      </c>
      <c r="P46" s="121" t="s">
        <v>2746</v>
      </c>
      <c r="Q46" s="72">
        <v>4.4306042740000002</v>
      </c>
      <c r="R46" s="73">
        <v>1.0235961822094847E-5</v>
      </c>
      <c r="S46" s="73">
        <f t="shared" si="0"/>
        <v>4.0256469586546253E-4</v>
      </c>
      <c r="T46" s="73">
        <f>Q46/'סכום נכסי הקרן'!$C$41</f>
        <v>4.8257015466372631E-5</v>
      </c>
    </row>
    <row r="47" spans="1:20">
      <c r="A47" s="69" t="s">
        <v>329</v>
      </c>
      <c r="B47" s="54" t="s">
        <v>330</v>
      </c>
      <c r="C47" s="70" t="s">
        <v>116</v>
      </c>
      <c r="D47" s="70" t="s">
        <v>26</v>
      </c>
      <c r="E47" s="54" t="s">
        <v>328</v>
      </c>
      <c r="F47" s="70" t="s">
        <v>268</v>
      </c>
      <c r="G47" s="54" t="s">
        <v>281</v>
      </c>
      <c r="H47" s="54" t="s">
        <v>126</v>
      </c>
      <c r="I47" s="121" t="s">
        <v>2746</v>
      </c>
      <c r="J47" s="72">
        <v>4.1500000000220973</v>
      </c>
      <c r="K47" s="70" t="s">
        <v>128</v>
      </c>
      <c r="L47" s="71">
        <v>2.81E-2</v>
      </c>
      <c r="M47" s="71">
        <v>2.5900000000195721E-2</v>
      </c>
      <c r="N47" s="72">
        <v>13914.666807</v>
      </c>
      <c r="O47" s="78">
        <v>113.83</v>
      </c>
      <c r="P47" s="121" t="s">
        <v>2746</v>
      </c>
      <c r="Q47" s="72">
        <v>15.839065191</v>
      </c>
      <c r="R47" s="73">
        <v>1.1117979393292558E-5</v>
      </c>
      <c r="S47" s="73">
        <f t="shared" si="0"/>
        <v>1.4391374329740352E-3</v>
      </c>
      <c r="T47" s="73">
        <f>Q47/'סכום נכסי הקרן'!$C$41</f>
        <v>1.725150716755191E-4</v>
      </c>
    </row>
    <row r="48" spans="1:20">
      <c r="A48" s="69" t="s">
        <v>331</v>
      </c>
      <c r="B48" s="54" t="s">
        <v>332</v>
      </c>
      <c r="C48" s="70" t="s">
        <v>116</v>
      </c>
      <c r="D48" s="70" t="s">
        <v>26</v>
      </c>
      <c r="E48" s="54" t="s">
        <v>328</v>
      </c>
      <c r="F48" s="70" t="s">
        <v>268</v>
      </c>
      <c r="G48" s="54" t="s">
        <v>289</v>
      </c>
      <c r="H48" s="54" t="s">
        <v>247</v>
      </c>
      <c r="I48" s="121" t="s">
        <v>2746</v>
      </c>
      <c r="J48" s="72">
        <v>2.4599999999508855</v>
      </c>
      <c r="K48" s="70" t="s">
        <v>128</v>
      </c>
      <c r="L48" s="71">
        <v>2.4E-2</v>
      </c>
      <c r="M48" s="71">
        <v>2.330000000166443E-2</v>
      </c>
      <c r="N48" s="72">
        <v>3243.8583860000003</v>
      </c>
      <c r="O48" s="78">
        <v>112.98</v>
      </c>
      <c r="P48" s="121" t="s">
        <v>2746</v>
      </c>
      <c r="Q48" s="72">
        <v>3.6649111830000001</v>
      </c>
      <c r="R48" s="73">
        <v>5.6218992845044435E-6</v>
      </c>
      <c r="S48" s="73">
        <f t="shared" si="0"/>
        <v>3.3299382308101102E-4</v>
      </c>
      <c r="T48" s="73">
        <f>Q48/'סכום נכסי הקרן'!$C$41</f>
        <v>3.9917280962951781E-5</v>
      </c>
    </row>
    <row r="49" spans="1:20">
      <c r="A49" s="69" t="s">
        <v>333</v>
      </c>
      <c r="B49" s="54" t="s">
        <v>334</v>
      </c>
      <c r="C49" s="70" t="s">
        <v>116</v>
      </c>
      <c r="D49" s="70" t="s">
        <v>26</v>
      </c>
      <c r="E49" s="54" t="s">
        <v>328</v>
      </c>
      <c r="F49" s="70" t="s">
        <v>268</v>
      </c>
      <c r="G49" s="54" t="s">
        <v>281</v>
      </c>
      <c r="H49" s="54" t="s">
        <v>126</v>
      </c>
      <c r="I49" s="121" t="s">
        <v>2746</v>
      </c>
      <c r="J49" s="72">
        <v>3.6699999999813953</v>
      </c>
      <c r="K49" s="70" t="s">
        <v>128</v>
      </c>
      <c r="L49" s="71">
        <v>2.6000000000000002E-2</v>
      </c>
      <c r="M49" s="71">
        <v>2.2699999999950503E-2</v>
      </c>
      <c r="N49" s="72">
        <v>51677.635976999998</v>
      </c>
      <c r="O49" s="78">
        <v>113.37</v>
      </c>
      <c r="P49" s="121" t="s">
        <v>2746</v>
      </c>
      <c r="Q49" s="72">
        <v>58.586935726999997</v>
      </c>
      <c r="R49" s="73">
        <v>1.054112122374798E-4</v>
      </c>
      <c r="S49" s="73">
        <f t="shared" si="0"/>
        <v>5.3232088681520445E-3</v>
      </c>
      <c r="T49" s="73">
        <f>Q49/'סכום נכסי הקרן'!$C$41</f>
        <v>6.3811401078994626E-4</v>
      </c>
    </row>
    <row r="50" spans="1:20">
      <c r="A50" s="69" t="s">
        <v>335</v>
      </c>
      <c r="B50" s="54" t="s">
        <v>336</v>
      </c>
      <c r="C50" s="70" t="s">
        <v>116</v>
      </c>
      <c r="D50" s="70" t="s">
        <v>26</v>
      </c>
      <c r="E50" s="54" t="s">
        <v>328</v>
      </c>
      <c r="F50" s="70" t="s">
        <v>268</v>
      </c>
      <c r="G50" s="54" t="s">
        <v>281</v>
      </c>
      <c r="H50" s="54" t="s">
        <v>126</v>
      </c>
      <c r="I50" s="121" t="s">
        <v>2746</v>
      </c>
      <c r="J50" s="72">
        <v>6.5700000000059955</v>
      </c>
      <c r="K50" s="70" t="s">
        <v>128</v>
      </c>
      <c r="L50" s="71">
        <v>3.4999999999999996E-3</v>
      </c>
      <c r="M50" s="71">
        <v>3.0700000000039834E-2</v>
      </c>
      <c r="N50" s="72">
        <v>272595.21061100002</v>
      </c>
      <c r="O50" s="78">
        <v>91.16</v>
      </c>
      <c r="P50" s="121" t="s">
        <v>2746</v>
      </c>
      <c r="Q50" s="72">
        <v>248.49781224300003</v>
      </c>
      <c r="R50" s="73">
        <v>9.3600584732714137E-5</v>
      </c>
      <c r="S50" s="73">
        <f t="shared" si="0"/>
        <v>2.2578510745334984E-2</v>
      </c>
      <c r="T50" s="73">
        <f>Q50/'סכום נכסי הקרן'!$C$41</f>
        <v>2.7065750013245743E-3</v>
      </c>
    </row>
    <row r="51" spans="1:20">
      <c r="A51" s="69" t="s">
        <v>337</v>
      </c>
      <c r="B51" s="54" t="s">
        <v>338</v>
      </c>
      <c r="C51" s="70" t="s">
        <v>116</v>
      </c>
      <c r="D51" s="70" t="s">
        <v>26</v>
      </c>
      <c r="E51" s="54" t="s">
        <v>339</v>
      </c>
      <c r="F51" s="70" t="s">
        <v>268</v>
      </c>
      <c r="G51" s="54" t="s">
        <v>289</v>
      </c>
      <c r="H51" s="54" t="s">
        <v>247</v>
      </c>
      <c r="I51" s="121" t="s">
        <v>2746</v>
      </c>
      <c r="J51" s="72">
        <v>3.0100000000083855</v>
      </c>
      <c r="K51" s="70" t="s">
        <v>128</v>
      </c>
      <c r="L51" s="71">
        <v>2.35E-2</v>
      </c>
      <c r="M51" s="71">
        <v>2.2700000000072423E-2</v>
      </c>
      <c r="N51" s="72">
        <v>92277.538302000001</v>
      </c>
      <c r="O51" s="78">
        <v>113.73</v>
      </c>
      <c r="P51" s="121" t="s">
        <v>2746</v>
      </c>
      <c r="Q51" s="72">
        <v>104.94724711199999</v>
      </c>
      <c r="R51" s="73">
        <v>9.7116785770370371E-5</v>
      </c>
      <c r="S51" s="73">
        <f t="shared" si="0"/>
        <v>9.5355066719641345E-3</v>
      </c>
      <c r="T51" s="73">
        <f>Q51/'סכום נכסי הקרן'!$C$41</f>
        <v>1.1430587373276689E-3</v>
      </c>
    </row>
    <row r="52" spans="1:20">
      <c r="A52" s="69" t="s">
        <v>340</v>
      </c>
      <c r="B52" s="54" t="s">
        <v>341</v>
      </c>
      <c r="C52" s="70" t="s">
        <v>116</v>
      </c>
      <c r="D52" s="70" t="s">
        <v>26</v>
      </c>
      <c r="E52" s="54" t="s">
        <v>339</v>
      </c>
      <c r="F52" s="70" t="s">
        <v>268</v>
      </c>
      <c r="G52" s="54" t="s">
        <v>289</v>
      </c>
      <c r="H52" s="54" t="s">
        <v>247</v>
      </c>
      <c r="I52" s="121" t="s">
        <v>2746</v>
      </c>
      <c r="J52" s="72">
        <v>1.4900000000148084</v>
      </c>
      <c r="K52" s="70" t="s">
        <v>128</v>
      </c>
      <c r="L52" s="71">
        <v>1.7600000000000001E-2</v>
      </c>
      <c r="M52" s="71">
        <v>2.1299999999925955E-2</v>
      </c>
      <c r="N52" s="72">
        <v>32900.496911999995</v>
      </c>
      <c r="O52" s="78">
        <v>112.57</v>
      </c>
      <c r="P52" s="72">
        <v>0.78046758000000005</v>
      </c>
      <c r="Q52" s="72">
        <v>37.816556955999999</v>
      </c>
      <c r="R52" s="73">
        <v>2.5230815856824601E-5</v>
      </c>
      <c r="S52" s="73">
        <f t="shared" si="0"/>
        <v>3.4360122927266151E-3</v>
      </c>
      <c r="T52" s="73">
        <f>Q52/'סכום נכסי הקרן'!$C$41</f>
        <v>4.1188832517039491E-4</v>
      </c>
    </row>
    <row r="53" spans="1:20">
      <c r="A53" s="69" t="s">
        <v>342</v>
      </c>
      <c r="B53" s="54" t="s">
        <v>343</v>
      </c>
      <c r="C53" s="70" t="s">
        <v>116</v>
      </c>
      <c r="D53" s="70" t="s">
        <v>26</v>
      </c>
      <c r="E53" s="54" t="s">
        <v>339</v>
      </c>
      <c r="F53" s="70" t="s">
        <v>268</v>
      </c>
      <c r="G53" s="54" t="s">
        <v>289</v>
      </c>
      <c r="H53" s="54" t="s">
        <v>247</v>
      </c>
      <c r="I53" s="121" t="s">
        <v>2746</v>
      </c>
      <c r="J53" s="72">
        <v>2.2099999999896807</v>
      </c>
      <c r="K53" s="70" t="s">
        <v>128</v>
      </c>
      <c r="L53" s="71">
        <v>2.1499999999999998E-2</v>
      </c>
      <c r="M53" s="71">
        <v>2.2499999999904451E-2</v>
      </c>
      <c r="N53" s="72">
        <v>46040.951062</v>
      </c>
      <c r="O53" s="78">
        <v>113.66</v>
      </c>
      <c r="P53" s="121" t="s">
        <v>2746</v>
      </c>
      <c r="Q53" s="72">
        <v>52.330145074000008</v>
      </c>
      <c r="R53" s="73">
        <v>3.814202974667761E-5</v>
      </c>
      <c r="S53" s="73">
        <f t="shared" si="0"/>
        <v>4.7547168813818425E-3</v>
      </c>
      <c r="T53" s="73">
        <f>Q53/'סכום נכסי הקרן'!$C$41</f>
        <v>5.6996663751097661E-4</v>
      </c>
    </row>
    <row r="54" spans="1:20">
      <c r="A54" s="69" t="s">
        <v>344</v>
      </c>
      <c r="B54" s="54" t="s">
        <v>345</v>
      </c>
      <c r="C54" s="70" t="s">
        <v>116</v>
      </c>
      <c r="D54" s="70" t="s">
        <v>26</v>
      </c>
      <c r="E54" s="54" t="s">
        <v>339</v>
      </c>
      <c r="F54" s="70" t="s">
        <v>268</v>
      </c>
      <c r="G54" s="54" t="s">
        <v>289</v>
      </c>
      <c r="H54" s="54" t="s">
        <v>247</v>
      </c>
      <c r="I54" s="121" t="s">
        <v>2746</v>
      </c>
      <c r="J54" s="72">
        <v>4.3199999999865186</v>
      </c>
      <c r="K54" s="70" t="s">
        <v>128</v>
      </c>
      <c r="L54" s="71">
        <v>2.2499999999999999E-2</v>
      </c>
      <c r="M54" s="71">
        <v>2.6099999999932594E-2</v>
      </c>
      <c r="N54" s="72">
        <v>123192.801504</v>
      </c>
      <c r="O54" s="78">
        <v>111.23</v>
      </c>
      <c r="P54" s="72">
        <v>11.328410290000001</v>
      </c>
      <c r="Q54" s="72">
        <v>148.3557634</v>
      </c>
      <c r="R54" s="73">
        <v>1.042118268335568E-4</v>
      </c>
      <c r="S54" s="73">
        <f t="shared" si="0"/>
        <v>1.3479604378905882E-2</v>
      </c>
      <c r="T54" s="73">
        <f>Q54/'סכום נכסי הקרן'!$C$41</f>
        <v>1.6158532620327893E-3</v>
      </c>
    </row>
    <row r="55" spans="1:20">
      <c r="A55" s="69" t="s">
        <v>346</v>
      </c>
      <c r="B55" s="54" t="s">
        <v>347</v>
      </c>
      <c r="C55" s="70" t="s">
        <v>116</v>
      </c>
      <c r="D55" s="70" t="s">
        <v>26</v>
      </c>
      <c r="E55" s="54" t="s">
        <v>339</v>
      </c>
      <c r="F55" s="70" t="s">
        <v>268</v>
      </c>
      <c r="G55" s="54" t="s">
        <v>289</v>
      </c>
      <c r="H55" s="54" t="s">
        <v>247</v>
      </c>
      <c r="I55" s="121" t="s">
        <v>2746</v>
      </c>
      <c r="J55" s="72">
        <v>4.2400000000065763</v>
      </c>
      <c r="K55" s="70" t="s">
        <v>128</v>
      </c>
      <c r="L55" s="71">
        <v>6.5000000000000006E-3</v>
      </c>
      <c r="M55" s="71">
        <v>2.3300000000141798E-2</v>
      </c>
      <c r="N55" s="72">
        <v>46253.540343000001</v>
      </c>
      <c r="O55" s="78">
        <v>103.63</v>
      </c>
      <c r="P55" s="72">
        <v>0.72797674700000004</v>
      </c>
      <c r="Q55" s="72">
        <v>48.660520607000009</v>
      </c>
      <c r="R55" s="73">
        <v>9.3851456241965492E-5</v>
      </c>
      <c r="S55" s="73">
        <f t="shared" si="0"/>
        <v>4.4212948093256023E-3</v>
      </c>
      <c r="T55" s="73">
        <f>Q55/'סכום נכסי הקרן'!$C$41</f>
        <v>5.2999802065684175E-4</v>
      </c>
    </row>
    <row r="56" spans="1:20">
      <c r="A56" s="69" t="s">
        <v>348</v>
      </c>
      <c r="B56" s="54" t="s">
        <v>349</v>
      </c>
      <c r="C56" s="70" t="s">
        <v>116</v>
      </c>
      <c r="D56" s="70" t="s">
        <v>26</v>
      </c>
      <c r="E56" s="54" t="s">
        <v>339</v>
      </c>
      <c r="F56" s="70" t="s">
        <v>268</v>
      </c>
      <c r="G56" s="54" t="s">
        <v>289</v>
      </c>
      <c r="H56" s="54" t="s">
        <v>247</v>
      </c>
      <c r="I56" s="121" t="s">
        <v>2746</v>
      </c>
      <c r="J56" s="72">
        <v>5.0100000017388302</v>
      </c>
      <c r="K56" s="70" t="s">
        <v>128</v>
      </c>
      <c r="L56" s="71">
        <v>1.43E-2</v>
      </c>
      <c r="M56" s="71">
        <v>2.6900000015372277E-2</v>
      </c>
      <c r="N56" s="72">
        <v>743.57109899999989</v>
      </c>
      <c r="O56" s="78">
        <v>104.73</v>
      </c>
      <c r="P56" s="72">
        <v>1.4894752000000001E-2</v>
      </c>
      <c r="Q56" s="72">
        <v>0.793636762</v>
      </c>
      <c r="R56" s="73">
        <v>1.888168236860617E-6</v>
      </c>
      <c r="S56" s="73">
        <f t="shared" si="0"/>
        <v>7.2109834678090327E-5</v>
      </c>
      <c r="T56" s="73">
        <f>Q56/'סכום נכסי הקרן'!$C$41</f>
        <v>8.6440898645049913E-6</v>
      </c>
    </row>
    <row r="57" spans="1:20">
      <c r="A57" s="69" t="s">
        <v>350</v>
      </c>
      <c r="B57" s="54" t="s">
        <v>351</v>
      </c>
      <c r="C57" s="70" t="s">
        <v>116</v>
      </c>
      <c r="D57" s="70" t="s">
        <v>26</v>
      </c>
      <c r="E57" s="54" t="s">
        <v>339</v>
      </c>
      <c r="F57" s="70" t="s">
        <v>268</v>
      </c>
      <c r="G57" s="54" t="s">
        <v>289</v>
      </c>
      <c r="H57" s="54" t="s">
        <v>247</v>
      </c>
      <c r="I57" s="121" t="s">
        <v>2746</v>
      </c>
      <c r="J57" s="72">
        <v>5.9100000000267876</v>
      </c>
      <c r="K57" s="70" t="s">
        <v>128</v>
      </c>
      <c r="L57" s="71">
        <v>2.5000000000000001E-3</v>
      </c>
      <c r="M57" s="71">
        <v>2.6900000000114801E-2</v>
      </c>
      <c r="N57" s="72">
        <v>107370.973963</v>
      </c>
      <c r="O57" s="78">
        <v>94.78</v>
      </c>
      <c r="P57" s="72">
        <v>2.7587074069999997</v>
      </c>
      <c r="Q57" s="72">
        <v>104.52491652000002</v>
      </c>
      <c r="R57" s="73">
        <v>8.6463150551445146E-5</v>
      </c>
      <c r="S57" s="73">
        <f t="shared" si="0"/>
        <v>9.497133715182406E-3</v>
      </c>
      <c r="T57" s="73">
        <f>Q57/'סכום נכסי הקרן'!$C$41</f>
        <v>1.1384588198785611E-3</v>
      </c>
    </row>
    <row r="58" spans="1:20">
      <c r="A58" s="69" t="s">
        <v>352</v>
      </c>
      <c r="B58" s="54" t="s">
        <v>353</v>
      </c>
      <c r="C58" s="70" t="s">
        <v>116</v>
      </c>
      <c r="D58" s="70" t="s">
        <v>26</v>
      </c>
      <c r="E58" s="54" t="s">
        <v>339</v>
      </c>
      <c r="F58" s="70" t="s">
        <v>268</v>
      </c>
      <c r="G58" s="54" t="s">
        <v>289</v>
      </c>
      <c r="H58" s="54" t="s">
        <v>247</v>
      </c>
      <c r="I58" s="121" t="s">
        <v>2746</v>
      </c>
      <c r="J58" s="72">
        <v>6.6700000000397104</v>
      </c>
      <c r="K58" s="70" t="s">
        <v>128</v>
      </c>
      <c r="L58" s="71">
        <v>3.61E-2</v>
      </c>
      <c r="M58" s="71">
        <v>3.2700000000213024E-2</v>
      </c>
      <c r="N58" s="72">
        <v>70659.344404000003</v>
      </c>
      <c r="O58" s="78">
        <v>104.73</v>
      </c>
      <c r="P58" s="72">
        <v>2.0468068970000002</v>
      </c>
      <c r="Q58" s="72">
        <v>76.048338294000004</v>
      </c>
      <c r="R58" s="73">
        <v>1.569195406274493E-4</v>
      </c>
      <c r="S58" s="73">
        <f t="shared" si="0"/>
        <v>6.9097518720079481E-3</v>
      </c>
      <c r="T58" s="73">
        <f>Q58/'סכום נכסי הקרן'!$C$41</f>
        <v>8.2829916875701911E-4</v>
      </c>
    </row>
    <row r="59" spans="1:20">
      <c r="A59" s="69" t="s">
        <v>354</v>
      </c>
      <c r="B59" s="54" t="s">
        <v>355</v>
      </c>
      <c r="C59" s="70" t="s">
        <v>116</v>
      </c>
      <c r="D59" s="70" t="s">
        <v>26</v>
      </c>
      <c r="E59" s="54" t="s">
        <v>356</v>
      </c>
      <c r="F59" s="70" t="s">
        <v>239</v>
      </c>
      <c r="G59" s="54" t="s">
        <v>281</v>
      </c>
      <c r="H59" s="54" t="s">
        <v>126</v>
      </c>
      <c r="I59" s="121" t="s">
        <v>2746</v>
      </c>
      <c r="J59" s="72">
        <v>5.4299999999851751</v>
      </c>
      <c r="K59" s="70" t="s">
        <v>128</v>
      </c>
      <c r="L59" s="71">
        <v>3.7100000000000001E-2</v>
      </c>
      <c r="M59" s="71">
        <v>3.3400000000023411E-2</v>
      </c>
      <c r="N59" s="72">
        <v>1.0060800000000001</v>
      </c>
      <c r="O59" s="78">
        <v>5095555</v>
      </c>
      <c r="P59" s="121" t="s">
        <v>2746</v>
      </c>
      <c r="Q59" s="72">
        <v>51.265373931999996</v>
      </c>
      <c r="R59" s="73">
        <v>1.3094884810620853E-4</v>
      </c>
      <c r="S59" s="73">
        <f t="shared" si="0"/>
        <v>4.6579717774552906E-3</v>
      </c>
      <c r="T59" s="73">
        <f>Q59/'סכום נכסי הקרן'!$C$41</f>
        <v>5.5836942090348824E-4</v>
      </c>
    </row>
    <row r="60" spans="1:20">
      <c r="A60" s="69" t="s">
        <v>357</v>
      </c>
      <c r="B60" s="54" t="s">
        <v>358</v>
      </c>
      <c r="C60" s="70" t="s">
        <v>116</v>
      </c>
      <c r="D60" s="70" t="s">
        <v>26</v>
      </c>
      <c r="E60" s="54" t="s">
        <v>356</v>
      </c>
      <c r="F60" s="70" t="s">
        <v>239</v>
      </c>
      <c r="G60" s="54" t="s">
        <v>281</v>
      </c>
      <c r="H60" s="54" t="s">
        <v>126</v>
      </c>
      <c r="I60" s="121" t="s">
        <v>2746</v>
      </c>
      <c r="J60" s="72">
        <v>1.2299999999936195</v>
      </c>
      <c r="K60" s="70" t="s">
        <v>128</v>
      </c>
      <c r="L60" s="71">
        <v>2.0199999999999999E-2</v>
      </c>
      <c r="M60" s="71">
        <v>2.0399999999914931E-2</v>
      </c>
      <c r="N60" s="72">
        <v>1.247649</v>
      </c>
      <c r="O60" s="78">
        <v>5652776</v>
      </c>
      <c r="P60" s="121" t="s">
        <v>2746</v>
      </c>
      <c r="Q60" s="72">
        <v>70.526783314999989</v>
      </c>
      <c r="R60" s="73">
        <v>5.9284818246614396E-5</v>
      </c>
      <c r="S60" s="73">
        <f t="shared" si="0"/>
        <v>6.4080633971718018E-3</v>
      </c>
      <c r="T60" s="73">
        <f>Q60/'סכום נכסי הקרן'!$C$41</f>
        <v>7.6815979553796312E-4</v>
      </c>
    </row>
    <row r="61" spans="1:20">
      <c r="A61" s="69" t="s">
        <v>359</v>
      </c>
      <c r="B61" s="54" t="s">
        <v>360</v>
      </c>
      <c r="C61" s="70" t="s">
        <v>116</v>
      </c>
      <c r="D61" s="70" t="s">
        <v>26</v>
      </c>
      <c r="E61" s="54" t="s">
        <v>356</v>
      </c>
      <c r="F61" s="70" t="s">
        <v>239</v>
      </c>
      <c r="G61" s="54" t="s">
        <v>281</v>
      </c>
      <c r="H61" s="54" t="s">
        <v>126</v>
      </c>
      <c r="I61" s="121" t="s">
        <v>2746</v>
      </c>
      <c r="J61" s="72">
        <v>2.2999999999941996</v>
      </c>
      <c r="K61" s="70" t="s">
        <v>128</v>
      </c>
      <c r="L61" s="71">
        <v>2.5899999999999999E-2</v>
      </c>
      <c r="M61" s="71">
        <v>2.749999999995166E-2</v>
      </c>
      <c r="N61" s="72">
        <v>2.756497</v>
      </c>
      <c r="O61" s="78">
        <v>5628861</v>
      </c>
      <c r="P61" s="121" t="s">
        <v>2746</v>
      </c>
      <c r="Q61" s="72">
        <v>155.159359153</v>
      </c>
      <c r="R61" s="73">
        <v>1.304974198740709E-4</v>
      </c>
      <c r="S61" s="73">
        <f t="shared" si="0"/>
        <v>1.4097779076016732E-2</v>
      </c>
      <c r="T61" s="73">
        <f>Q61/'סכום נכסי הקרן'!$C$41</f>
        <v>1.6899562974598409E-3</v>
      </c>
    </row>
    <row r="62" spans="1:20">
      <c r="A62" s="69" t="s">
        <v>361</v>
      </c>
      <c r="B62" s="54" t="s">
        <v>362</v>
      </c>
      <c r="C62" s="70" t="s">
        <v>116</v>
      </c>
      <c r="D62" s="70" t="s">
        <v>26</v>
      </c>
      <c r="E62" s="54" t="s">
        <v>356</v>
      </c>
      <c r="F62" s="70" t="s">
        <v>239</v>
      </c>
      <c r="G62" s="54" t="s">
        <v>281</v>
      </c>
      <c r="H62" s="54" t="s">
        <v>126</v>
      </c>
      <c r="I62" s="121" t="s">
        <v>2746</v>
      </c>
      <c r="J62" s="72">
        <v>2.5400000000147109</v>
      </c>
      <c r="K62" s="70" t="s">
        <v>128</v>
      </c>
      <c r="L62" s="71">
        <v>2.9700000000000001E-2</v>
      </c>
      <c r="M62" s="71">
        <v>3.0900000000106242E-2</v>
      </c>
      <c r="N62" s="72">
        <v>1.0895109999999999</v>
      </c>
      <c r="O62" s="78">
        <v>5615315</v>
      </c>
      <c r="P62" s="121" t="s">
        <v>2746</v>
      </c>
      <c r="Q62" s="72">
        <v>61.179496014999998</v>
      </c>
      <c r="R62" s="73">
        <v>7.7822214285714283E-5</v>
      </c>
      <c r="S62" s="73">
        <f t="shared" si="0"/>
        <v>5.5587688909634154E-3</v>
      </c>
      <c r="T62" s="73">
        <f>Q62/'סכום נכסי הקרן'!$C$41</f>
        <v>6.6635151840255225E-4</v>
      </c>
    </row>
    <row r="63" spans="1:20">
      <c r="A63" s="69" t="s">
        <v>363</v>
      </c>
      <c r="B63" s="54" t="s">
        <v>364</v>
      </c>
      <c r="C63" s="70" t="s">
        <v>116</v>
      </c>
      <c r="D63" s="70" t="s">
        <v>26</v>
      </c>
      <c r="E63" s="54" t="s">
        <v>356</v>
      </c>
      <c r="F63" s="70" t="s">
        <v>239</v>
      </c>
      <c r="G63" s="54" t="s">
        <v>281</v>
      </c>
      <c r="H63" s="54" t="s">
        <v>126</v>
      </c>
      <c r="I63" s="121" t="s">
        <v>2746</v>
      </c>
      <c r="J63" s="72">
        <v>4.1100000000011319</v>
      </c>
      <c r="K63" s="70" t="s">
        <v>128</v>
      </c>
      <c r="L63" s="71">
        <v>8.3999999999999995E-3</v>
      </c>
      <c r="M63" s="71">
        <v>2.9100000000067898E-2</v>
      </c>
      <c r="N63" s="72">
        <v>0.70507400000000009</v>
      </c>
      <c r="O63" s="78">
        <v>5012995</v>
      </c>
      <c r="P63" s="121" t="s">
        <v>2746</v>
      </c>
      <c r="Q63" s="72">
        <v>35.345334035999997</v>
      </c>
      <c r="R63" s="73">
        <v>8.8655098704891249E-5</v>
      </c>
      <c r="S63" s="73">
        <f t="shared" si="0"/>
        <v>3.2114769829397582E-3</v>
      </c>
      <c r="T63" s="73">
        <f>Q63/'סכום נכסי הקרן'!$C$41</f>
        <v>3.8497239332536216E-4</v>
      </c>
    </row>
    <row r="64" spans="1:20">
      <c r="A64" s="69" t="s">
        <v>365</v>
      </c>
      <c r="B64" s="54" t="s">
        <v>366</v>
      </c>
      <c r="C64" s="70" t="s">
        <v>116</v>
      </c>
      <c r="D64" s="70" t="s">
        <v>26</v>
      </c>
      <c r="E64" s="54" t="s">
        <v>356</v>
      </c>
      <c r="F64" s="70" t="s">
        <v>239</v>
      </c>
      <c r="G64" s="54" t="s">
        <v>281</v>
      </c>
      <c r="H64" s="54" t="s">
        <v>126</v>
      </c>
      <c r="I64" s="121" t="s">
        <v>2746</v>
      </c>
      <c r="J64" s="72">
        <v>4.6199999999940022</v>
      </c>
      <c r="K64" s="70" t="s">
        <v>128</v>
      </c>
      <c r="L64" s="71">
        <v>3.0899999999999997E-2</v>
      </c>
      <c r="M64" s="71">
        <v>3.1599999999958474E-2</v>
      </c>
      <c r="N64" s="72">
        <v>1.677346</v>
      </c>
      <c r="O64" s="78">
        <v>5168240</v>
      </c>
      <c r="P64" s="121" t="s">
        <v>2746</v>
      </c>
      <c r="Q64" s="72">
        <v>86.689265245999991</v>
      </c>
      <c r="R64" s="73">
        <v>8.8281368421052635E-5</v>
      </c>
      <c r="S64" s="73">
        <f t="shared" si="0"/>
        <v>7.8765864745239476E-3</v>
      </c>
      <c r="T64" s="73">
        <f>Q64/'סכום נכסי הקרן'!$C$41</f>
        <v>9.4419744013109772E-4</v>
      </c>
    </row>
    <row r="65" spans="1:20">
      <c r="A65" s="69" t="s">
        <v>367</v>
      </c>
      <c r="B65" s="54" t="s">
        <v>368</v>
      </c>
      <c r="C65" s="70" t="s">
        <v>116</v>
      </c>
      <c r="D65" s="70" t="s">
        <v>26</v>
      </c>
      <c r="E65" s="54" t="s">
        <v>369</v>
      </c>
      <c r="F65" s="70" t="s">
        <v>268</v>
      </c>
      <c r="G65" s="54" t="s">
        <v>289</v>
      </c>
      <c r="H65" s="54" t="s">
        <v>247</v>
      </c>
      <c r="I65" s="121" t="s">
        <v>2746</v>
      </c>
      <c r="J65" s="72">
        <v>2.9699999999973721</v>
      </c>
      <c r="K65" s="70" t="s">
        <v>128</v>
      </c>
      <c r="L65" s="71">
        <v>1.4199999999999999E-2</v>
      </c>
      <c r="M65" s="71">
        <v>2.4900000000045986E-2</v>
      </c>
      <c r="N65" s="72">
        <v>56241.448461</v>
      </c>
      <c r="O65" s="78">
        <v>108.25</v>
      </c>
      <c r="P65" s="121" t="s">
        <v>2746</v>
      </c>
      <c r="Q65" s="72">
        <v>60.881365027999998</v>
      </c>
      <c r="R65" s="73">
        <v>4.7635860489385692E-5</v>
      </c>
      <c r="S65" s="73">
        <f t="shared" si="0"/>
        <v>5.5316807100545453E-3</v>
      </c>
      <c r="T65" s="73">
        <f>Q65/'סכום נכסי הקרן'!$C$41</f>
        <v>6.6310435147882345E-4</v>
      </c>
    </row>
    <row r="66" spans="1:20">
      <c r="A66" s="69" t="s">
        <v>370</v>
      </c>
      <c r="B66" s="54" t="s">
        <v>371</v>
      </c>
      <c r="C66" s="70" t="s">
        <v>116</v>
      </c>
      <c r="D66" s="70" t="s">
        <v>26</v>
      </c>
      <c r="E66" s="54" t="s">
        <v>372</v>
      </c>
      <c r="F66" s="70" t="s">
        <v>268</v>
      </c>
      <c r="G66" s="54" t="s">
        <v>289</v>
      </c>
      <c r="H66" s="54" t="s">
        <v>247</v>
      </c>
      <c r="I66" s="121" t="s">
        <v>2746</v>
      </c>
      <c r="J66" s="72">
        <v>0.71000000058002077</v>
      </c>
      <c r="K66" s="70" t="s">
        <v>128</v>
      </c>
      <c r="L66" s="71">
        <v>0.04</v>
      </c>
      <c r="M66" s="71">
        <v>2.589999999576742E-2</v>
      </c>
      <c r="N66" s="72">
        <v>561.78622399999995</v>
      </c>
      <c r="O66" s="78">
        <v>113.55</v>
      </c>
      <c r="P66" s="121" t="s">
        <v>2746</v>
      </c>
      <c r="Q66" s="72">
        <v>0.63790825299999998</v>
      </c>
      <c r="R66" s="73">
        <v>6.9006254370267843E-6</v>
      </c>
      <c r="S66" s="73">
        <f t="shared" si="0"/>
        <v>5.7960342648063244E-5</v>
      </c>
      <c r="T66" s="73">
        <f>Q66/'סכום נכסי הקרן'!$C$41</f>
        <v>6.9479345315929121E-6</v>
      </c>
    </row>
    <row r="67" spans="1:20">
      <c r="A67" s="69" t="s">
        <v>373</v>
      </c>
      <c r="B67" s="54" t="s">
        <v>374</v>
      </c>
      <c r="C67" s="70" t="s">
        <v>116</v>
      </c>
      <c r="D67" s="70" t="s">
        <v>26</v>
      </c>
      <c r="E67" s="54" t="s">
        <v>372</v>
      </c>
      <c r="F67" s="70" t="s">
        <v>268</v>
      </c>
      <c r="G67" s="54" t="s">
        <v>289</v>
      </c>
      <c r="H67" s="54" t="s">
        <v>247</v>
      </c>
      <c r="I67" s="121" t="s">
        <v>2746</v>
      </c>
      <c r="J67" s="72">
        <v>2.679999999988977</v>
      </c>
      <c r="K67" s="70" t="s">
        <v>128</v>
      </c>
      <c r="L67" s="71">
        <v>0.04</v>
      </c>
      <c r="M67" s="71">
        <v>2.3899999999940583E-2</v>
      </c>
      <c r="N67" s="72">
        <v>98208.509359000003</v>
      </c>
      <c r="O67" s="78">
        <v>118.24</v>
      </c>
      <c r="P67" s="121" t="s">
        <v>2746</v>
      </c>
      <c r="Q67" s="72">
        <v>116.12174747099999</v>
      </c>
      <c r="R67" s="73">
        <v>9.6360906347373054E-5</v>
      </c>
      <c r="S67" s="73">
        <f t="shared" si="0"/>
        <v>1.0550821753220101E-2</v>
      </c>
      <c r="T67" s="73">
        <f>Q67/'סכום נכסי הקרן'!$C$41</f>
        <v>1.2647685546132489E-3</v>
      </c>
    </row>
    <row r="68" spans="1:20">
      <c r="A68" s="69" t="s">
        <v>375</v>
      </c>
      <c r="B68" s="54" t="s">
        <v>376</v>
      </c>
      <c r="C68" s="70" t="s">
        <v>116</v>
      </c>
      <c r="D68" s="70" t="s">
        <v>26</v>
      </c>
      <c r="E68" s="54" t="s">
        <v>372</v>
      </c>
      <c r="F68" s="70" t="s">
        <v>268</v>
      </c>
      <c r="G68" s="54" t="s">
        <v>289</v>
      </c>
      <c r="H68" s="54" t="s">
        <v>247</v>
      </c>
      <c r="I68" s="121" t="s">
        <v>2746</v>
      </c>
      <c r="J68" s="72">
        <v>4.0300000000416425</v>
      </c>
      <c r="K68" s="70" t="s">
        <v>128</v>
      </c>
      <c r="L68" s="71">
        <v>3.5000000000000003E-2</v>
      </c>
      <c r="M68" s="71">
        <v>2.6100000000102038E-2</v>
      </c>
      <c r="N68" s="72">
        <v>30605.057850000001</v>
      </c>
      <c r="O68" s="78">
        <v>118.48</v>
      </c>
      <c r="P68" s="121" t="s">
        <v>2746</v>
      </c>
      <c r="Q68" s="72">
        <v>36.260875483000007</v>
      </c>
      <c r="R68" s="73">
        <v>3.4714879970299502E-5</v>
      </c>
      <c r="S68" s="73">
        <f t="shared" si="0"/>
        <v>3.2946630770638993E-3</v>
      </c>
      <c r="T68" s="73">
        <f>Q68/'סכום נכסי הקרן'!$C$41</f>
        <v>3.9494423802998916E-4</v>
      </c>
    </row>
    <row r="69" spans="1:20">
      <c r="A69" s="69" t="s">
        <v>377</v>
      </c>
      <c r="B69" s="54" t="s">
        <v>378</v>
      </c>
      <c r="C69" s="70" t="s">
        <v>116</v>
      </c>
      <c r="D69" s="70" t="s">
        <v>26</v>
      </c>
      <c r="E69" s="54" t="s">
        <v>372</v>
      </c>
      <c r="F69" s="70" t="s">
        <v>268</v>
      </c>
      <c r="G69" s="54" t="s">
        <v>289</v>
      </c>
      <c r="H69" s="54" t="s">
        <v>247</v>
      </c>
      <c r="I69" s="121" t="s">
        <v>2746</v>
      </c>
      <c r="J69" s="72">
        <v>6.5900000000570476</v>
      </c>
      <c r="K69" s="70" t="s">
        <v>128</v>
      </c>
      <c r="L69" s="71">
        <v>2.5000000000000001E-2</v>
      </c>
      <c r="M69" s="71">
        <v>2.9000000000239123E-2</v>
      </c>
      <c r="N69" s="72">
        <v>53482.928189999999</v>
      </c>
      <c r="O69" s="78">
        <v>109.47</v>
      </c>
      <c r="P69" s="121" t="s">
        <v>2746</v>
      </c>
      <c r="Q69" s="72">
        <v>58.547762174000006</v>
      </c>
      <c r="R69" s="73">
        <v>7.1780538876527203E-5</v>
      </c>
      <c r="S69" s="73">
        <f t="shared" si="0"/>
        <v>5.3196495592013554E-3</v>
      </c>
      <c r="T69" s="73">
        <f>Q69/'סכום נכסי הקרן'!$C$41</f>
        <v>6.3768734240882119E-4</v>
      </c>
    </row>
    <row r="70" spans="1:20">
      <c r="A70" s="69" t="s">
        <v>379</v>
      </c>
      <c r="B70" s="54" t="s">
        <v>380</v>
      </c>
      <c r="C70" s="70" t="s">
        <v>116</v>
      </c>
      <c r="D70" s="70" t="s">
        <v>26</v>
      </c>
      <c r="E70" s="54" t="s">
        <v>381</v>
      </c>
      <c r="F70" s="70" t="s">
        <v>124</v>
      </c>
      <c r="G70" s="54" t="s">
        <v>289</v>
      </c>
      <c r="H70" s="54" t="s">
        <v>247</v>
      </c>
      <c r="I70" s="121" t="s">
        <v>2746</v>
      </c>
      <c r="J70" s="72">
        <v>1.3200000000050094</v>
      </c>
      <c r="K70" s="70" t="s">
        <v>128</v>
      </c>
      <c r="L70" s="71">
        <v>1.8000000000000002E-2</v>
      </c>
      <c r="M70" s="71">
        <v>2.0899999999896682E-2</v>
      </c>
      <c r="N70" s="72">
        <v>28612.579897</v>
      </c>
      <c r="O70" s="78">
        <v>111.63</v>
      </c>
      <c r="P70" s="121" t="s">
        <v>2746</v>
      </c>
      <c r="Q70" s="72">
        <v>31.940223936999999</v>
      </c>
      <c r="R70" s="73">
        <v>3.5227886114369191E-5</v>
      </c>
      <c r="S70" s="73">
        <f t="shared" si="0"/>
        <v>2.9020886858543145E-3</v>
      </c>
      <c r="T70" s="73">
        <f>Q70/'סכום נכסי הקרן'!$C$41</f>
        <v>3.4788479972635314E-4</v>
      </c>
    </row>
    <row r="71" spans="1:20">
      <c r="A71" s="69" t="s">
        <v>382</v>
      </c>
      <c r="B71" s="54" t="s">
        <v>383</v>
      </c>
      <c r="C71" s="70" t="s">
        <v>116</v>
      </c>
      <c r="D71" s="70" t="s">
        <v>26</v>
      </c>
      <c r="E71" s="54" t="s">
        <v>381</v>
      </c>
      <c r="F71" s="70" t="s">
        <v>124</v>
      </c>
      <c r="G71" s="54" t="s">
        <v>289</v>
      </c>
      <c r="H71" s="54" t="s">
        <v>247</v>
      </c>
      <c r="I71" s="121" t="s">
        <v>2746</v>
      </c>
      <c r="J71" s="72">
        <v>3.8399999999749288</v>
      </c>
      <c r="K71" s="70" t="s">
        <v>128</v>
      </c>
      <c r="L71" s="71">
        <v>2.2000000000000002E-2</v>
      </c>
      <c r="M71" s="71">
        <v>2.7899999999644817E-2</v>
      </c>
      <c r="N71" s="72">
        <v>23710.906062999995</v>
      </c>
      <c r="O71" s="78">
        <v>100.93</v>
      </c>
      <c r="P71" s="121" t="s">
        <v>2746</v>
      </c>
      <c r="Q71" s="72">
        <v>23.931417314999997</v>
      </c>
      <c r="R71" s="73">
        <v>4.6667058416829376E-5</v>
      </c>
      <c r="S71" s="73">
        <f t="shared" si="0"/>
        <v>2.1744085314901757E-3</v>
      </c>
      <c r="T71" s="73">
        <f>Q71/'סכום נכסי הקרן'!$C$41</f>
        <v>2.6065491388594563E-4</v>
      </c>
    </row>
    <row r="72" spans="1:20">
      <c r="A72" s="69" t="s">
        <v>384</v>
      </c>
      <c r="B72" s="54" t="s">
        <v>385</v>
      </c>
      <c r="C72" s="70" t="s">
        <v>116</v>
      </c>
      <c r="D72" s="70" t="s">
        <v>26</v>
      </c>
      <c r="E72" s="54" t="s">
        <v>386</v>
      </c>
      <c r="F72" s="70" t="s">
        <v>387</v>
      </c>
      <c r="G72" s="54" t="s">
        <v>388</v>
      </c>
      <c r="H72" s="54" t="s">
        <v>247</v>
      </c>
      <c r="I72" s="121" t="s">
        <v>2746</v>
      </c>
      <c r="J72" s="72">
        <v>5.9200000000037543</v>
      </c>
      <c r="K72" s="70" t="s">
        <v>128</v>
      </c>
      <c r="L72" s="71">
        <v>5.1500000000000004E-2</v>
      </c>
      <c r="M72" s="71">
        <v>2.9499999999999998E-2</v>
      </c>
      <c r="N72" s="72">
        <v>139263.14445399999</v>
      </c>
      <c r="O72" s="78">
        <v>153</v>
      </c>
      <c r="P72" s="121" t="s">
        <v>2746</v>
      </c>
      <c r="Q72" s="72">
        <v>213.07259976</v>
      </c>
      <c r="R72" s="73">
        <v>4.7955846401766861E-5</v>
      </c>
      <c r="S72" s="73">
        <f t="shared" si="0"/>
        <v>1.9359776006853509E-2</v>
      </c>
      <c r="T72" s="73">
        <f>Q72/'סכום נכסי הקרן'!$C$41</f>
        <v>2.3207325922600655E-3</v>
      </c>
    </row>
    <row r="73" spans="1:20">
      <c r="A73" s="69" t="s">
        <v>389</v>
      </c>
      <c r="B73" s="54" t="s">
        <v>390</v>
      </c>
      <c r="C73" s="70" t="s">
        <v>116</v>
      </c>
      <c r="D73" s="70" t="s">
        <v>26</v>
      </c>
      <c r="E73" s="54" t="s">
        <v>391</v>
      </c>
      <c r="F73" s="70" t="s">
        <v>151</v>
      </c>
      <c r="G73" s="54" t="s">
        <v>392</v>
      </c>
      <c r="H73" s="54" t="s">
        <v>126</v>
      </c>
      <c r="I73" s="121" t="s">
        <v>2746</v>
      </c>
      <c r="J73" s="72">
        <v>1.4000000007563651</v>
      </c>
      <c r="K73" s="70" t="s">
        <v>128</v>
      </c>
      <c r="L73" s="71">
        <v>2.2000000000000002E-2</v>
      </c>
      <c r="M73" s="71">
        <v>1.7100000000189089E-2</v>
      </c>
      <c r="N73" s="72">
        <v>469.70882700000004</v>
      </c>
      <c r="O73" s="78">
        <v>112.59</v>
      </c>
      <c r="P73" s="121" t="s">
        <v>2746</v>
      </c>
      <c r="Q73" s="72">
        <v>0.528845169</v>
      </c>
      <c r="R73" s="73">
        <v>8.8790112632290533E-7</v>
      </c>
      <c r="S73" s="73">
        <f t="shared" si="0"/>
        <v>4.8050871044323857E-5</v>
      </c>
      <c r="T73" s="73">
        <f>Q73/'סכום נכסי הקרן'!$C$41</f>
        <v>5.7600471451514352E-6</v>
      </c>
    </row>
    <row r="74" spans="1:20">
      <c r="A74" s="69" t="s">
        <v>393</v>
      </c>
      <c r="B74" s="54" t="s">
        <v>394</v>
      </c>
      <c r="C74" s="70" t="s">
        <v>116</v>
      </c>
      <c r="D74" s="70" t="s">
        <v>26</v>
      </c>
      <c r="E74" s="54" t="s">
        <v>391</v>
      </c>
      <c r="F74" s="70" t="s">
        <v>151</v>
      </c>
      <c r="G74" s="54" t="s">
        <v>392</v>
      </c>
      <c r="H74" s="54" t="s">
        <v>126</v>
      </c>
      <c r="I74" s="121" t="s">
        <v>2746</v>
      </c>
      <c r="J74" s="72">
        <v>4.2399999992749757</v>
      </c>
      <c r="K74" s="70" t="s">
        <v>128</v>
      </c>
      <c r="L74" s="71">
        <v>1.7000000000000001E-2</v>
      </c>
      <c r="M74" s="71">
        <v>2.2299999995956599E-2</v>
      </c>
      <c r="N74" s="72">
        <v>666.86900000000014</v>
      </c>
      <c r="O74" s="78">
        <v>107.55</v>
      </c>
      <c r="P74" s="121" t="s">
        <v>2746</v>
      </c>
      <c r="Q74" s="72">
        <v>0.71721762300000003</v>
      </c>
      <c r="R74" s="73">
        <v>5.2540811824398868E-7</v>
      </c>
      <c r="S74" s="73">
        <f t="shared" ref="S74:S137" si="1">IFERROR(Q74/$Q$9,0)</f>
        <v>6.5166391854644103E-5</v>
      </c>
      <c r="T74" s="73">
        <f>Q74/'סכום נכסי הקרן'!$C$41</f>
        <v>7.8117520287179718E-6</v>
      </c>
    </row>
    <row r="75" spans="1:20">
      <c r="A75" s="69" t="s">
        <v>395</v>
      </c>
      <c r="B75" s="54" t="s">
        <v>396</v>
      </c>
      <c r="C75" s="70" t="s">
        <v>116</v>
      </c>
      <c r="D75" s="70" t="s">
        <v>26</v>
      </c>
      <c r="E75" s="54" t="s">
        <v>391</v>
      </c>
      <c r="F75" s="70" t="s">
        <v>151</v>
      </c>
      <c r="G75" s="54" t="s">
        <v>392</v>
      </c>
      <c r="H75" s="54" t="s">
        <v>126</v>
      </c>
      <c r="I75" s="121" t="s">
        <v>2746</v>
      </c>
      <c r="J75" s="72">
        <v>9.0999999998212253</v>
      </c>
      <c r="K75" s="70" t="s">
        <v>128</v>
      </c>
      <c r="L75" s="71">
        <v>5.7999999999999996E-3</v>
      </c>
      <c r="M75" s="71">
        <v>2.8099999999463676E-2</v>
      </c>
      <c r="N75" s="72">
        <v>12555.809531999999</v>
      </c>
      <c r="O75" s="78">
        <v>89.1</v>
      </c>
      <c r="P75" s="121" t="s">
        <v>2746</v>
      </c>
      <c r="Q75" s="72">
        <v>11.18722666</v>
      </c>
      <c r="R75" s="73">
        <v>2.6247451270269648E-5</v>
      </c>
      <c r="S75" s="73">
        <f t="shared" si="1"/>
        <v>1.0164713929404958E-3</v>
      </c>
      <c r="T75" s="73">
        <f>Q75/'סכום נכסי הקרן'!$C$41</f>
        <v>1.218484289209703E-4</v>
      </c>
    </row>
    <row r="76" spans="1:20">
      <c r="A76" s="69" t="s">
        <v>397</v>
      </c>
      <c r="B76" s="54" t="s">
        <v>398</v>
      </c>
      <c r="C76" s="70" t="s">
        <v>116</v>
      </c>
      <c r="D76" s="70" t="s">
        <v>26</v>
      </c>
      <c r="E76" s="54" t="s">
        <v>296</v>
      </c>
      <c r="F76" s="70" t="s">
        <v>268</v>
      </c>
      <c r="G76" s="54" t="s">
        <v>392</v>
      </c>
      <c r="H76" s="54" t="s">
        <v>126</v>
      </c>
      <c r="I76" s="121" t="s">
        <v>2746</v>
      </c>
      <c r="J76" s="72">
        <v>1.9299999999781052</v>
      </c>
      <c r="K76" s="70" t="s">
        <v>128</v>
      </c>
      <c r="L76" s="71">
        <v>1.95E-2</v>
      </c>
      <c r="M76" s="71">
        <v>2.509999999968374E-2</v>
      </c>
      <c r="N76" s="72">
        <v>29540.374043</v>
      </c>
      <c r="O76" s="78">
        <v>111.32</v>
      </c>
      <c r="P76" s="121" t="s">
        <v>2746</v>
      </c>
      <c r="Q76" s="72">
        <v>32.884344303999995</v>
      </c>
      <c r="R76" s="73">
        <v>5.8489261392743153E-5</v>
      </c>
      <c r="S76" s="73">
        <f t="shared" si="1"/>
        <v>2.9878714605950187E-3</v>
      </c>
      <c r="T76" s="73">
        <f>Q76/'סכום נכסי הקרן'!$C$41</f>
        <v>3.5816791876268806E-4</v>
      </c>
    </row>
    <row r="77" spans="1:20">
      <c r="A77" s="69" t="s">
        <v>399</v>
      </c>
      <c r="B77" s="54" t="s">
        <v>400</v>
      </c>
      <c r="C77" s="70" t="s">
        <v>116</v>
      </c>
      <c r="D77" s="70" t="s">
        <v>26</v>
      </c>
      <c r="E77" s="54" t="s">
        <v>296</v>
      </c>
      <c r="F77" s="70" t="s">
        <v>268</v>
      </c>
      <c r="G77" s="54" t="s">
        <v>392</v>
      </c>
      <c r="H77" s="54" t="s">
        <v>126</v>
      </c>
      <c r="I77" s="121" t="s">
        <v>2746</v>
      </c>
      <c r="J77" s="72">
        <v>4.9000000000791877</v>
      </c>
      <c r="K77" s="70" t="s">
        <v>128</v>
      </c>
      <c r="L77" s="71">
        <v>1.1699999999999999E-2</v>
      </c>
      <c r="M77" s="71">
        <v>3.3900000001436684E-2</v>
      </c>
      <c r="N77" s="72">
        <v>8837.1552300000003</v>
      </c>
      <c r="O77" s="78">
        <v>100.03</v>
      </c>
      <c r="P77" s="121" t="s">
        <v>2746</v>
      </c>
      <c r="Q77" s="72">
        <v>8.8398064069999993</v>
      </c>
      <c r="R77" s="73">
        <v>1.225067565372017E-5</v>
      </c>
      <c r="S77" s="73">
        <f t="shared" si="1"/>
        <v>8.0318479324058029E-4</v>
      </c>
      <c r="T77" s="73">
        <f>Q77/'סכום נכסי הקרן'!$C$41</f>
        <v>9.6280924253525161E-5</v>
      </c>
    </row>
    <row r="78" spans="1:20">
      <c r="A78" s="69" t="s">
        <v>401</v>
      </c>
      <c r="B78" s="54" t="s">
        <v>402</v>
      </c>
      <c r="C78" s="70" t="s">
        <v>116</v>
      </c>
      <c r="D78" s="70" t="s">
        <v>26</v>
      </c>
      <c r="E78" s="54" t="s">
        <v>296</v>
      </c>
      <c r="F78" s="70" t="s">
        <v>268</v>
      </c>
      <c r="G78" s="54" t="s">
        <v>392</v>
      </c>
      <c r="H78" s="54" t="s">
        <v>126</v>
      </c>
      <c r="I78" s="121" t="s">
        <v>2746</v>
      </c>
      <c r="J78" s="72">
        <v>3.2500000000215508</v>
      </c>
      <c r="K78" s="70" t="s">
        <v>128</v>
      </c>
      <c r="L78" s="71">
        <v>3.3500000000000002E-2</v>
      </c>
      <c r="M78" s="71">
        <v>2.8100000000204014E-2</v>
      </c>
      <c r="N78" s="72">
        <v>30418.497346</v>
      </c>
      <c r="O78" s="78">
        <v>114.41</v>
      </c>
      <c r="P78" s="121" t="s">
        <v>2746</v>
      </c>
      <c r="Q78" s="72">
        <v>34.801803508999996</v>
      </c>
      <c r="R78" s="73">
        <v>4.5643974277614663E-5</v>
      </c>
      <c r="S78" s="73">
        <f t="shared" si="1"/>
        <v>3.1620918002956289E-3</v>
      </c>
      <c r="T78" s="73">
        <f>Q78/'סכום נכסי הקרן'!$C$41</f>
        <v>3.7905239699398033E-4</v>
      </c>
    </row>
    <row r="79" spans="1:20">
      <c r="A79" s="69" t="s">
        <v>403</v>
      </c>
      <c r="B79" s="54" t="s">
        <v>404</v>
      </c>
      <c r="C79" s="70" t="s">
        <v>116</v>
      </c>
      <c r="D79" s="70" t="s">
        <v>26</v>
      </c>
      <c r="E79" s="54" t="s">
        <v>296</v>
      </c>
      <c r="F79" s="70" t="s">
        <v>268</v>
      </c>
      <c r="G79" s="54" t="s">
        <v>392</v>
      </c>
      <c r="H79" s="54" t="s">
        <v>126</v>
      </c>
      <c r="I79" s="121" t="s">
        <v>2746</v>
      </c>
      <c r="J79" s="72">
        <v>4.9299999999878716</v>
      </c>
      <c r="K79" s="70" t="s">
        <v>128</v>
      </c>
      <c r="L79" s="71">
        <v>1.3300000000000001E-2</v>
      </c>
      <c r="M79" s="71">
        <v>3.3799999999933841E-2</v>
      </c>
      <c r="N79" s="72">
        <v>134580.89180799999</v>
      </c>
      <c r="O79" s="78">
        <v>101.09</v>
      </c>
      <c r="P79" s="121" t="s">
        <v>2746</v>
      </c>
      <c r="Q79" s="72">
        <v>136.047817305</v>
      </c>
      <c r="R79" s="73">
        <v>1.1333127731199999E-4</v>
      </c>
      <c r="S79" s="73">
        <f t="shared" si="1"/>
        <v>1.2361304420243812E-2</v>
      </c>
      <c r="T79" s="73">
        <f>Q79/'סכום נכסי הקרן'!$C$41</f>
        <v>1.4817982419193646E-3</v>
      </c>
    </row>
    <row r="80" spans="1:20">
      <c r="A80" s="69" t="s">
        <v>405</v>
      </c>
      <c r="B80" s="54" t="s">
        <v>406</v>
      </c>
      <c r="C80" s="70" t="s">
        <v>116</v>
      </c>
      <c r="D80" s="70" t="s">
        <v>26</v>
      </c>
      <c r="E80" s="54" t="s">
        <v>296</v>
      </c>
      <c r="F80" s="70" t="s">
        <v>268</v>
      </c>
      <c r="G80" s="54" t="s">
        <v>388</v>
      </c>
      <c r="H80" s="54" t="s">
        <v>247</v>
      </c>
      <c r="I80" s="121" t="s">
        <v>2746</v>
      </c>
      <c r="J80" s="72">
        <v>5.6000000000361121</v>
      </c>
      <c r="K80" s="70" t="s">
        <v>128</v>
      </c>
      <c r="L80" s="71">
        <v>1.8700000000000001E-2</v>
      </c>
      <c r="M80" s="71">
        <v>3.5200000000183342E-2</v>
      </c>
      <c r="N80" s="72">
        <v>73482.701300000001</v>
      </c>
      <c r="O80" s="78">
        <v>97.98</v>
      </c>
      <c r="P80" s="121" t="s">
        <v>2746</v>
      </c>
      <c r="Q80" s="72">
        <v>71.998350309000003</v>
      </c>
      <c r="R80" s="73">
        <v>1.3141978277902562E-4</v>
      </c>
      <c r="S80" s="73">
        <f t="shared" si="1"/>
        <v>6.5417699714333854E-3</v>
      </c>
      <c r="T80" s="73">
        <f>Q80/'סכום נכסי הקרן'!$C$41</f>
        <v>7.8418772915550333E-4</v>
      </c>
    </row>
    <row r="81" spans="1:20">
      <c r="A81" s="69" t="s">
        <v>407</v>
      </c>
      <c r="B81" s="54" t="s">
        <v>408</v>
      </c>
      <c r="C81" s="70" t="s">
        <v>116</v>
      </c>
      <c r="D81" s="70" t="s">
        <v>26</v>
      </c>
      <c r="E81" s="54" t="s">
        <v>409</v>
      </c>
      <c r="F81" s="70" t="s">
        <v>239</v>
      </c>
      <c r="G81" s="54" t="s">
        <v>392</v>
      </c>
      <c r="H81" s="54" t="s">
        <v>126</v>
      </c>
      <c r="I81" s="121" t="s">
        <v>2746</v>
      </c>
      <c r="J81" s="72">
        <v>4.1399999999902501</v>
      </c>
      <c r="K81" s="70" t="s">
        <v>128</v>
      </c>
      <c r="L81" s="71">
        <v>1.09E-2</v>
      </c>
      <c r="M81" s="71">
        <v>3.4599999999968725E-2</v>
      </c>
      <c r="N81" s="72">
        <v>2.2073779999999998</v>
      </c>
      <c r="O81" s="78">
        <v>4925250</v>
      </c>
      <c r="P81" s="121" t="s">
        <v>2746</v>
      </c>
      <c r="Q81" s="72">
        <v>108.718908379</v>
      </c>
      <c r="R81" s="73">
        <v>1.2155834572388346E-4</v>
      </c>
      <c r="S81" s="73">
        <f t="shared" si="1"/>
        <v>9.8781998074733077E-3</v>
      </c>
      <c r="T81" s="73">
        <f>Q81/'סכום נכסי הקרן'!$C$41</f>
        <v>1.1841387130690408E-3</v>
      </c>
    </row>
    <row r="82" spans="1:20">
      <c r="A82" s="69" t="s">
        <v>410</v>
      </c>
      <c r="B82" s="54" t="s">
        <v>411</v>
      </c>
      <c r="C82" s="70" t="s">
        <v>116</v>
      </c>
      <c r="D82" s="70" t="s">
        <v>26</v>
      </c>
      <c r="E82" s="54" t="s">
        <v>409</v>
      </c>
      <c r="F82" s="70" t="s">
        <v>239</v>
      </c>
      <c r="G82" s="54" t="s">
        <v>392</v>
      </c>
      <c r="H82" s="54" t="s">
        <v>126</v>
      </c>
      <c r="I82" s="121" t="s">
        <v>2746</v>
      </c>
      <c r="J82" s="72">
        <v>4.7699999999976681</v>
      </c>
      <c r="K82" s="70" t="s">
        <v>128</v>
      </c>
      <c r="L82" s="71">
        <v>2.9900000000000003E-2</v>
      </c>
      <c r="M82" s="71">
        <v>3.4400000000016952E-2</v>
      </c>
      <c r="N82" s="72">
        <v>1.81149</v>
      </c>
      <c r="O82" s="78">
        <v>5209470</v>
      </c>
      <c r="P82" s="121" t="s">
        <v>2746</v>
      </c>
      <c r="Q82" s="72">
        <v>94.369027186000011</v>
      </c>
      <c r="R82" s="73">
        <v>1.13218125E-4</v>
      </c>
      <c r="S82" s="73">
        <f t="shared" si="1"/>
        <v>8.5743696297106171E-3</v>
      </c>
      <c r="T82" s="73">
        <f>Q82/'סכום נכסי הקרן'!$C$41</f>
        <v>1.0278434549402824E-3</v>
      </c>
    </row>
    <row r="83" spans="1:20">
      <c r="A83" s="69" t="s">
        <v>412</v>
      </c>
      <c r="B83" s="54" t="s">
        <v>413</v>
      </c>
      <c r="C83" s="70" t="s">
        <v>116</v>
      </c>
      <c r="D83" s="70" t="s">
        <v>26</v>
      </c>
      <c r="E83" s="54" t="s">
        <v>409</v>
      </c>
      <c r="F83" s="70" t="s">
        <v>239</v>
      </c>
      <c r="G83" s="54" t="s">
        <v>392</v>
      </c>
      <c r="H83" s="54" t="s">
        <v>126</v>
      </c>
      <c r="I83" s="121" t="s">
        <v>2746</v>
      </c>
      <c r="J83" s="72">
        <v>2.4099999999760775</v>
      </c>
      <c r="K83" s="70" t="s">
        <v>128</v>
      </c>
      <c r="L83" s="71">
        <v>2.3199999999999998E-2</v>
      </c>
      <c r="M83" s="71">
        <v>2.5499999999829121E-2</v>
      </c>
      <c r="N83" s="72">
        <v>0.260654</v>
      </c>
      <c r="O83" s="78">
        <v>5612952</v>
      </c>
      <c r="P83" s="121" t="s">
        <v>2746</v>
      </c>
      <c r="Q83" s="72">
        <v>14.630376535</v>
      </c>
      <c r="R83" s="73">
        <v>4.3442333333333336E-5</v>
      </c>
      <c r="S83" s="73">
        <f t="shared" si="1"/>
        <v>1.3293159840005774E-3</v>
      </c>
      <c r="T83" s="73">
        <f>Q83/'סכום נכסי הקרן'!$C$41</f>
        <v>1.5935034209023339E-4</v>
      </c>
    </row>
    <row r="84" spans="1:20">
      <c r="A84" s="69" t="s">
        <v>414</v>
      </c>
      <c r="B84" s="54" t="s">
        <v>415</v>
      </c>
      <c r="C84" s="70" t="s">
        <v>116</v>
      </c>
      <c r="D84" s="70" t="s">
        <v>26</v>
      </c>
      <c r="E84" s="54" t="s">
        <v>416</v>
      </c>
      <c r="F84" s="70" t="s">
        <v>239</v>
      </c>
      <c r="G84" s="54" t="s">
        <v>392</v>
      </c>
      <c r="H84" s="54" t="s">
        <v>126</v>
      </c>
      <c r="I84" s="121" t="s">
        <v>2746</v>
      </c>
      <c r="J84" s="72">
        <v>1.8100000000006646</v>
      </c>
      <c r="K84" s="70" t="s">
        <v>128</v>
      </c>
      <c r="L84" s="71">
        <v>1.46E-2</v>
      </c>
      <c r="M84" s="71">
        <v>2.4399999999937964E-2</v>
      </c>
      <c r="N84" s="72">
        <v>2.4822099999999998</v>
      </c>
      <c r="O84" s="78">
        <v>5454999</v>
      </c>
      <c r="P84" s="121" t="s">
        <v>2746</v>
      </c>
      <c r="Q84" s="72">
        <v>135.40454061100002</v>
      </c>
      <c r="R84" s="73">
        <v>9.320054068261179E-5</v>
      </c>
      <c r="S84" s="73">
        <f t="shared" si="1"/>
        <v>1.2302856301056755E-2</v>
      </c>
      <c r="T84" s="73">
        <f>Q84/'סכום נכסי הקרן'!$C$41</f>
        <v>1.4747918356930896E-3</v>
      </c>
    </row>
    <row r="85" spans="1:20">
      <c r="A85" s="69" t="s">
        <v>417</v>
      </c>
      <c r="B85" s="54" t="s">
        <v>418</v>
      </c>
      <c r="C85" s="70" t="s">
        <v>116</v>
      </c>
      <c r="D85" s="70" t="s">
        <v>26</v>
      </c>
      <c r="E85" s="54" t="s">
        <v>416</v>
      </c>
      <c r="F85" s="70" t="s">
        <v>239</v>
      </c>
      <c r="G85" s="54" t="s">
        <v>392</v>
      </c>
      <c r="H85" s="54" t="s">
        <v>126</v>
      </c>
      <c r="I85" s="121" t="s">
        <v>2746</v>
      </c>
      <c r="J85" s="72">
        <v>2.4300000000060717</v>
      </c>
      <c r="K85" s="70" t="s">
        <v>128</v>
      </c>
      <c r="L85" s="71">
        <v>2.4199999999999999E-2</v>
      </c>
      <c r="M85" s="71">
        <v>2.8600000000051643E-2</v>
      </c>
      <c r="N85" s="72">
        <v>2.5656409999999998</v>
      </c>
      <c r="O85" s="78">
        <v>5585000</v>
      </c>
      <c r="P85" s="121" t="s">
        <v>2746</v>
      </c>
      <c r="Q85" s="72">
        <v>143.29106349100002</v>
      </c>
      <c r="R85" s="73">
        <v>8.4719356756042785E-5</v>
      </c>
      <c r="S85" s="73">
        <f t="shared" si="1"/>
        <v>1.3019425754856548E-2</v>
      </c>
      <c r="T85" s="73">
        <f>Q85/'סכום נכסי הקרן'!$C$41</f>
        <v>1.5606898381008898E-3</v>
      </c>
    </row>
    <row r="86" spans="1:20">
      <c r="A86" s="69" t="s">
        <v>419</v>
      </c>
      <c r="B86" s="54" t="s">
        <v>420</v>
      </c>
      <c r="C86" s="70" t="s">
        <v>116</v>
      </c>
      <c r="D86" s="70" t="s">
        <v>26</v>
      </c>
      <c r="E86" s="54" t="s">
        <v>416</v>
      </c>
      <c r="F86" s="70" t="s">
        <v>239</v>
      </c>
      <c r="G86" s="54" t="s">
        <v>392</v>
      </c>
      <c r="H86" s="54" t="s">
        <v>126</v>
      </c>
      <c r="I86" s="121" t="s">
        <v>2746</v>
      </c>
      <c r="J86" s="72">
        <v>3.820000000008291</v>
      </c>
      <c r="K86" s="70" t="s">
        <v>128</v>
      </c>
      <c r="L86" s="71">
        <v>2E-3</v>
      </c>
      <c r="M86" s="71">
        <v>3.0600000000061512E-2</v>
      </c>
      <c r="N86" s="72">
        <v>1.5317510000000001</v>
      </c>
      <c r="O86" s="78">
        <v>4882000</v>
      </c>
      <c r="P86" s="121" t="s">
        <v>2746</v>
      </c>
      <c r="Q86" s="72">
        <v>74.780060509000009</v>
      </c>
      <c r="R86" s="73">
        <v>1.3363732332926192E-4</v>
      </c>
      <c r="S86" s="73">
        <f t="shared" si="1"/>
        <v>6.7945161548874705E-3</v>
      </c>
      <c r="T86" s="73">
        <f>Q86/'סכום נכסי הקרן'!$C$41</f>
        <v>8.1448540952657746E-4</v>
      </c>
    </row>
    <row r="87" spans="1:20">
      <c r="A87" s="69" t="s">
        <v>421</v>
      </c>
      <c r="B87" s="54" t="s">
        <v>422</v>
      </c>
      <c r="C87" s="70" t="s">
        <v>116</v>
      </c>
      <c r="D87" s="70" t="s">
        <v>26</v>
      </c>
      <c r="E87" s="54" t="s">
        <v>416</v>
      </c>
      <c r="F87" s="70" t="s">
        <v>239</v>
      </c>
      <c r="G87" s="54" t="s">
        <v>392</v>
      </c>
      <c r="H87" s="54" t="s">
        <v>126</v>
      </c>
      <c r="I87" s="121" t="s">
        <v>2746</v>
      </c>
      <c r="J87" s="72">
        <v>4.6199999999846835</v>
      </c>
      <c r="K87" s="70" t="s">
        <v>128</v>
      </c>
      <c r="L87" s="71">
        <v>3.1699999999999999E-2</v>
      </c>
      <c r="M87" s="71">
        <v>3.319999999990287E-2</v>
      </c>
      <c r="N87" s="72">
        <v>2.078687</v>
      </c>
      <c r="O87" s="78">
        <v>5151111</v>
      </c>
      <c r="P87" s="121" t="s">
        <v>2746</v>
      </c>
      <c r="Q87" s="72">
        <v>107.075492522</v>
      </c>
      <c r="R87" s="73">
        <v>1.2307205447010066E-4</v>
      </c>
      <c r="S87" s="73">
        <f t="shared" si="1"/>
        <v>9.7288790458480781E-3</v>
      </c>
      <c r="T87" s="73">
        <f>Q87/'סכום נכסי הקרן'!$C$41</f>
        <v>1.1662390453207108E-3</v>
      </c>
    </row>
    <row r="88" spans="1:20">
      <c r="A88" s="69" t="s">
        <v>423</v>
      </c>
      <c r="B88" s="54" t="s">
        <v>424</v>
      </c>
      <c r="C88" s="70" t="s">
        <v>116</v>
      </c>
      <c r="D88" s="70" t="s">
        <v>26</v>
      </c>
      <c r="E88" s="54" t="s">
        <v>425</v>
      </c>
      <c r="F88" s="70" t="s">
        <v>311</v>
      </c>
      <c r="G88" s="54" t="s">
        <v>388</v>
      </c>
      <c r="H88" s="54" t="s">
        <v>247</v>
      </c>
      <c r="I88" s="121" t="s">
        <v>2746</v>
      </c>
      <c r="J88" s="72">
        <v>0.41000000000859788</v>
      </c>
      <c r="K88" s="70" t="s">
        <v>128</v>
      </c>
      <c r="L88" s="71">
        <v>3.85E-2</v>
      </c>
      <c r="M88" s="71">
        <v>3.4400000000343912E-2</v>
      </c>
      <c r="N88" s="72">
        <v>20115.644926000001</v>
      </c>
      <c r="O88" s="78">
        <v>115.64</v>
      </c>
      <c r="P88" s="121" t="s">
        <v>2746</v>
      </c>
      <c r="Q88" s="72">
        <v>23.261731779999998</v>
      </c>
      <c r="R88" s="73">
        <v>8.0462579704000003E-5</v>
      </c>
      <c r="S88" s="73">
        <f t="shared" si="1"/>
        <v>2.1135609050603426E-3</v>
      </c>
      <c r="T88" s="73">
        <f>Q88/'סכום נכסי הקרן'!$C$41</f>
        <v>2.5336086927678337E-4</v>
      </c>
    </row>
    <row r="89" spans="1:20">
      <c r="A89" s="69" t="s">
        <v>426</v>
      </c>
      <c r="B89" s="54" t="s">
        <v>427</v>
      </c>
      <c r="C89" s="70" t="s">
        <v>116</v>
      </c>
      <c r="D89" s="70" t="s">
        <v>26</v>
      </c>
      <c r="E89" s="54" t="s">
        <v>314</v>
      </c>
      <c r="F89" s="70" t="s">
        <v>268</v>
      </c>
      <c r="G89" s="54" t="s">
        <v>392</v>
      </c>
      <c r="H89" s="54" t="s">
        <v>126</v>
      </c>
      <c r="I89" s="121" t="s">
        <v>2746</v>
      </c>
      <c r="J89" s="72">
        <v>3.9000000000042458</v>
      </c>
      <c r="K89" s="70" t="s">
        <v>128</v>
      </c>
      <c r="L89" s="71">
        <v>2.4E-2</v>
      </c>
      <c r="M89" s="71">
        <v>2.5600000000016984E-2</v>
      </c>
      <c r="N89" s="72">
        <v>62573.489945000001</v>
      </c>
      <c r="O89" s="78">
        <v>112.91</v>
      </c>
      <c r="P89" s="121" t="s">
        <v>2746</v>
      </c>
      <c r="Q89" s="72">
        <v>70.651726873000001</v>
      </c>
      <c r="R89" s="73">
        <v>5.8059335503586604E-5</v>
      </c>
      <c r="S89" s="73">
        <f t="shared" si="1"/>
        <v>6.4194157686128231E-3</v>
      </c>
      <c r="T89" s="73">
        <f>Q89/'סכום נכסי הקרן'!$C$41</f>
        <v>7.6952064901030155E-4</v>
      </c>
    </row>
    <row r="90" spans="1:20">
      <c r="A90" s="69" t="s">
        <v>428</v>
      </c>
      <c r="B90" s="54" t="s">
        <v>429</v>
      </c>
      <c r="C90" s="70" t="s">
        <v>116</v>
      </c>
      <c r="D90" s="70" t="s">
        <v>26</v>
      </c>
      <c r="E90" s="54" t="s">
        <v>314</v>
      </c>
      <c r="F90" s="70" t="s">
        <v>268</v>
      </c>
      <c r="G90" s="54" t="s">
        <v>392</v>
      </c>
      <c r="H90" s="54" t="s">
        <v>126</v>
      </c>
      <c r="I90" s="121" t="s">
        <v>2746</v>
      </c>
      <c r="J90" s="72">
        <v>6.0599999999194907</v>
      </c>
      <c r="K90" s="70" t="s">
        <v>128</v>
      </c>
      <c r="L90" s="71">
        <v>1.4999999999999999E-2</v>
      </c>
      <c r="M90" s="71">
        <v>3.0799999999556925E-2</v>
      </c>
      <c r="N90" s="72">
        <v>37700.393930999999</v>
      </c>
      <c r="O90" s="78">
        <v>98.18</v>
      </c>
      <c r="P90" s="121" t="s">
        <v>2746</v>
      </c>
      <c r="Q90" s="72">
        <v>37.014248283000001</v>
      </c>
      <c r="R90" s="73">
        <v>1.4401781803061319E-4</v>
      </c>
      <c r="S90" s="73">
        <f t="shared" si="1"/>
        <v>3.3631145282316433E-3</v>
      </c>
      <c r="T90" s="73">
        <f>Q90/'סכום נכסי הקרן'!$C$41</f>
        <v>4.0314978305572942E-4</v>
      </c>
    </row>
    <row r="91" spans="1:20">
      <c r="A91" s="69" t="s">
        <v>430</v>
      </c>
      <c r="B91" s="54" t="s">
        <v>431</v>
      </c>
      <c r="C91" s="70" t="s">
        <v>116</v>
      </c>
      <c r="D91" s="70" t="s">
        <v>26</v>
      </c>
      <c r="E91" s="54" t="s">
        <v>432</v>
      </c>
      <c r="F91" s="70" t="s">
        <v>311</v>
      </c>
      <c r="G91" s="54" t="s">
        <v>392</v>
      </c>
      <c r="H91" s="54" t="s">
        <v>126</v>
      </c>
      <c r="I91" s="121" t="s">
        <v>2746</v>
      </c>
      <c r="J91" s="72">
        <v>1.540000000018475</v>
      </c>
      <c r="K91" s="70" t="s">
        <v>128</v>
      </c>
      <c r="L91" s="71">
        <v>2.4799999999999999E-2</v>
      </c>
      <c r="M91" s="71">
        <v>1.83000000003695E-2</v>
      </c>
      <c r="N91" s="72">
        <v>24707.080990999999</v>
      </c>
      <c r="O91" s="78">
        <v>113.92</v>
      </c>
      <c r="P91" s="121" t="s">
        <v>2746</v>
      </c>
      <c r="Q91" s="72">
        <v>28.146307212</v>
      </c>
      <c r="R91" s="73">
        <v>5.834211445198625E-5</v>
      </c>
      <c r="S91" s="73">
        <f t="shared" si="1"/>
        <v>2.5573734194738089E-3</v>
      </c>
      <c r="T91" s="73">
        <f>Q91/'סכום נכסי הקרן'!$C$41</f>
        <v>3.0656242319391564E-4</v>
      </c>
    </row>
    <row r="92" spans="1:20">
      <c r="A92" s="69" t="s">
        <v>433</v>
      </c>
      <c r="B92" s="54" t="s">
        <v>434</v>
      </c>
      <c r="C92" s="70" t="s">
        <v>116</v>
      </c>
      <c r="D92" s="70" t="s">
        <v>26</v>
      </c>
      <c r="E92" s="54" t="s">
        <v>435</v>
      </c>
      <c r="F92" s="70" t="s">
        <v>268</v>
      </c>
      <c r="G92" s="54" t="s">
        <v>388</v>
      </c>
      <c r="H92" s="54" t="s">
        <v>247</v>
      </c>
      <c r="I92" s="121" t="s">
        <v>2746</v>
      </c>
      <c r="J92" s="72">
        <v>1.9899999999705236</v>
      </c>
      <c r="K92" s="70" t="s">
        <v>128</v>
      </c>
      <c r="L92" s="71">
        <v>1.3999999999999999E-2</v>
      </c>
      <c r="M92" s="71">
        <v>2.6099999999745202E-2</v>
      </c>
      <c r="N92" s="72">
        <v>36478.959338000001</v>
      </c>
      <c r="O92" s="78">
        <v>109.74</v>
      </c>
      <c r="P92" s="121" t="s">
        <v>2746</v>
      </c>
      <c r="Q92" s="72">
        <v>40.032008382000001</v>
      </c>
      <c r="R92" s="73">
        <v>3.6167915266706325E-5</v>
      </c>
      <c r="S92" s="73">
        <f t="shared" si="1"/>
        <v>3.6373082050576012E-3</v>
      </c>
      <c r="T92" s="73">
        <f>Q92/'סכום נכסי הקרן'!$C$41</f>
        <v>4.3601845892141908E-4</v>
      </c>
    </row>
    <row r="93" spans="1:20">
      <c r="A93" s="69" t="s">
        <v>436</v>
      </c>
      <c r="B93" s="54" t="s">
        <v>437</v>
      </c>
      <c r="C93" s="70" t="s">
        <v>116</v>
      </c>
      <c r="D93" s="70" t="s">
        <v>26</v>
      </c>
      <c r="E93" s="54" t="s">
        <v>238</v>
      </c>
      <c r="F93" s="70" t="s">
        <v>239</v>
      </c>
      <c r="G93" s="54" t="s">
        <v>392</v>
      </c>
      <c r="H93" s="54" t="s">
        <v>126</v>
      </c>
      <c r="I93" s="121" t="s">
        <v>2746</v>
      </c>
      <c r="J93" s="72">
        <v>2.4200000000142592</v>
      </c>
      <c r="K93" s="70" t="s">
        <v>128</v>
      </c>
      <c r="L93" s="71">
        <v>1.89E-2</v>
      </c>
      <c r="M93" s="71">
        <v>2.7599999999993047E-2</v>
      </c>
      <c r="N93" s="72">
        <v>1.043706</v>
      </c>
      <c r="O93" s="78">
        <v>5510000</v>
      </c>
      <c r="P93" s="121" t="s">
        <v>2746</v>
      </c>
      <c r="Q93" s="72">
        <v>57.508205228999998</v>
      </c>
      <c r="R93" s="73">
        <v>1.3046324999999999E-4</v>
      </c>
      <c r="S93" s="73">
        <f t="shared" si="1"/>
        <v>5.2251954171660207E-3</v>
      </c>
      <c r="T93" s="73">
        <f>Q93/'סכום נכסי הקרן'!$C$41</f>
        <v>6.2636475242545757E-4</v>
      </c>
    </row>
    <row r="94" spans="1:20">
      <c r="A94" s="69" t="s">
        <v>438</v>
      </c>
      <c r="B94" s="54" t="s">
        <v>439</v>
      </c>
      <c r="C94" s="70" t="s">
        <v>116</v>
      </c>
      <c r="D94" s="70" t="s">
        <v>26</v>
      </c>
      <c r="E94" s="54" t="s">
        <v>238</v>
      </c>
      <c r="F94" s="70" t="s">
        <v>239</v>
      </c>
      <c r="G94" s="54" t="s">
        <v>392</v>
      </c>
      <c r="H94" s="54" t="s">
        <v>126</v>
      </c>
      <c r="I94" s="121" t="s">
        <v>2746</v>
      </c>
      <c r="J94" s="72">
        <v>4.1300000000184705</v>
      </c>
      <c r="K94" s="70" t="s">
        <v>128</v>
      </c>
      <c r="L94" s="71">
        <v>3.3099999999999997E-2</v>
      </c>
      <c r="M94" s="71">
        <v>3.6000000000170111E-2</v>
      </c>
      <c r="N94" s="72">
        <v>1.5808279999999999</v>
      </c>
      <c r="O94" s="78">
        <v>5205991</v>
      </c>
      <c r="P94" s="121" t="s">
        <v>2746</v>
      </c>
      <c r="Q94" s="72">
        <v>82.297737495999996</v>
      </c>
      <c r="R94" s="73">
        <v>1.1268287119538099E-4</v>
      </c>
      <c r="S94" s="73">
        <f t="shared" si="1"/>
        <v>7.4775722715544213E-3</v>
      </c>
      <c r="T94" s="73">
        <f>Q94/'סכום נכסי הקרן'!$C$41</f>
        <v>8.9636603623064761E-4</v>
      </c>
    </row>
    <row r="95" spans="1:20">
      <c r="A95" s="69" t="s">
        <v>440</v>
      </c>
      <c r="B95" s="54" t="s">
        <v>441</v>
      </c>
      <c r="C95" s="70" t="s">
        <v>116</v>
      </c>
      <c r="D95" s="70" t="s">
        <v>26</v>
      </c>
      <c r="E95" s="54" t="s">
        <v>238</v>
      </c>
      <c r="F95" s="70" t="s">
        <v>239</v>
      </c>
      <c r="G95" s="54" t="s">
        <v>392</v>
      </c>
      <c r="H95" s="54" t="s">
        <v>126</v>
      </c>
      <c r="I95" s="121" t="s">
        <v>2746</v>
      </c>
      <c r="J95" s="72">
        <v>5.0900000000360954</v>
      </c>
      <c r="K95" s="70" t="s">
        <v>128</v>
      </c>
      <c r="L95" s="71">
        <v>3.3599999999999998E-2</v>
      </c>
      <c r="M95" s="71">
        <v>3.3700000000308046E-2</v>
      </c>
      <c r="N95" s="72">
        <v>1.0584290000000001</v>
      </c>
      <c r="O95" s="78">
        <v>4999400</v>
      </c>
      <c r="P95" s="121" t="s">
        <v>2746</v>
      </c>
      <c r="Q95" s="72">
        <v>52.915113000999995</v>
      </c>
      <c r="R95" s="73">
        <v>9.5457160894660907E-5</v>
      </c>
      <c r="S95" s="73">
        <f t="shared" si="1"/>
        <v>4.8078670661107527E-3</v>
      </c>
      <c r="T95" s="73">
        <f>Q95/'סכום נכסי הקרן'!$C$41</f>
        <v>5.7633795946952402E-4</v>
      </c>
    </row>
    <row r="96" spans="1:20">
      <c r="A96" s="69" t="s">
        <v>442</v>
      </c>
      <c r="B96" s="54" t="s">
        <v>443</v>
      </c>
      <c r="C96" s="70" t="s">
        <v>116</v>
      </c>
      <c r="D96" s="70" t="s">
        <v>26</v>
      </c>
      <c r="E96" s="54" t="s">
        <v>238</v>
      </c>
      <c r="F96" s="70" t="s">
        <v>239</v>
      </c>
      <c r="G96" s="54" t="s">
        <v>392</v>
      </c>
      <c r="H96" s="54" t="s">
        <v>126</v>
      </c>
      <c r="I96" s="121" t="s">
        <v>2746</v>
      </c>
      <c r="J96" s="72">
        <v>0.97999999999684728</v>
      </c>
      <c r="K96" s="70" t="s">
        <v>128</v>
      </c>
      <c r="L96" s="71">
        <v>1.89E-2</v>
      </c>
      <c r="M96" s="71">
        <v>2.1800000000041227E-2</v>
      </c>
      <c r="N96" s="72">
        <v>1.506121</v>
      </c>
      <c r="O96" s="78">
        <v>5475488</v>
      </c>
      <c r="P96" s="121" t="s">
        <v>2746</v>
      </c>
      <c r="Q96" s="72">
        <v>82.467494387000002</v>
      </c>
      <c r="R96" s="73">
        <v>6.9094458207174974E-5</v>
      </c>
      <c r="S96" s="73">
        <f t="shared" si="1"/>
        <v>7.4929963823461504E-3</v>
      </c>
      <c r="T96" s="73">
        <f>Q96/'סכום נכסי הקרן'!$C$41</f>
        <v>8.9821498513420537E-4</v>
      </c>
    </row>
    <row r="97" spans="1:20">
      <c r="A97" s="69" t="s">
        <v>444</v>
      </c>
      <c r="B97" s="54" t="s">
        <v>445</v>
      </c>
      <c r="C97" s="70" t="s">
        <v>116</v>
      </c>
      <c r="D97" s="70" t="s">
        <v>26</v>
      </c>
      <c r="E97" s="54" t="s">
        <v>446</v>
      </c>
      <c r="F97" s="70" t="s">
        <v>268</v>
      </c>
      <c r="G97" s="54" t="s">
        <v>392</v>
      </c>
      <c r="H97" s="54" t="s">
        <v>126</v>
      </c>
      <c r="I97" s="121" t="s">
        <v>2746</v>
      </c>
      <c r="J97" s="72">
        <v>0.52000000006723446</v>
      </c>
      <c r="K97" s="70" t="s">
        <v>128</v>
      </c>
      <c r="L97" s="71">
        <v>2.75E-2</v>
      </c>
      <c r="M97" s="71">
        <v>3.180000000223096E-2</v>
      </c>
      <c r="N97" s="72">
        <v>5746.6269789999988</v>
      </c>
      <c r="O97" s="78">
        <v>113.88</v>
      </c>
      <c r="P97" s="121" t="s">
        <v>2746</v>
      </c>
      <c r="Q97" s="72">
        <v>6.5442592529999999</v>
      </c>
      <c r="R97" s="73">
        <v>2.078477834161178E-5</v>
      </c>
      <c r="S97" s="73">
        <f t="shared" si="1"/>
        <v>5.9461138321663702E-4</v>
      </c>
      <c r="T97" s="73">
        <f>Q97/'סכום נכסי הקרן'!$C$41</f>
        <v>7.127840819393684E-5</v>
      </c>
    </row>
    <row r="98" spans="1:20">
      <c r="A98" s="69" t="s">
        <v>447</v>
      </c>
      <c r="B98" s="54" t="s">
        <v>448</v>
      </c>
      <c r="C98" s="70" t="s">
        <v>116</v>
      </c>
      <c r="D98" s="70" t="s">
        <v>26</v>
      </c>
      <c r="E98" s="54" t="s">
        <v>446</v>
      </c>
      <c r="F98" s="70" t="s">
        <v>268</v>
      </c>
      <c r="G98" s="54" t="s">
        <v>392</v>
      </c>
      <c r="H98" s="54" t="s">
        <v>126</v>
      </c>
      <c r="I98" s="121" t="s">
        <v>2746</v>
      </c>
      <c r="J98" s="72">
        <v>3.6300000000305737</v>
      </c>
      <c r="K98" s="70" t="s">
        <v>128</v>
      </c>
      <c r="L98" s="71">
        <v>1.9599999999999999E-2</v>
      </c>
      <c r="M98" s="71">
        <v>2.6500000000254785E-2</v>
      </c>
      <c r="N98" s="72">
        <v>42880.232615000001</v>
      </c>
      <c r="O98" s="78">
        <v>109.84</v>
      </c>
      <c r="P98" s="121" t="s">
        <v>2746</v>
      </c>
      <c r="Q98" s="72">
        <v>47.099646611999994</v>
      </c>
      <c r="R98" s="73">
        <v>4.0797847138018909E-5</v>
      </c>
      <c r="S98" s="73">
        <f t="shared" si="1"/>
        <v>4.279473801123891E-3</v>
      </c>
      <c r="T98" s="73">
        <f>Q98/'סכום נכסי הקרן'!$C$41</f>
        <v>5.1299737788678182E-4</v>
      </c>
    </row>
    <row r="99" spans="1:20">
      <c r="A99" s="69" t="s">
        <v>449</v>
      </c>
      <c r="B99" s="54" t="s">
        <v>450</v>
      </c>
      <c r="C99" s="70" t="s">
        <v>116</v>
      </c>
      <c r="D99" s="70" t="s">
        <v>26</v>
      </c>
      <c r="E99" s="54" t="s">
        <v>446</v>
      </c>
      <c r="F99" s="70" t="s">
        <v>268</v>
      </c>
      <c r="G99" s="54" t="s">
        <v>392</v>
      </c>
      <c r="H99" s="54" t="s">
        <v>126</v>
      </c>
      <c r="I99" s="121" t="s">
        <v>2746</v>
      </c>
      <c r="J99" s="72">
        <v>5.8300000000015801</v>
      </c>
      <c r="K99" s="70" t="s">
        <v>128</v>
      </c>
      <c r="L99" s="71">
        <v>1.5800000000000002E-2</v>
      </c>
      <c r="M99" s="71">
        <v>3.0600000000011854E-2</v>
      </c>
      <c r="N99" s="72">
        <v>98431.938716000004</v>
      </c>
      <c r="O99" s="78">
        <v>102.86</v>
      </c>
      <c r="P99" s="121" t="s">
        <v>2746</v>
      </c>
      <c r="Q99" s="72">
        <v>101.24708804800001</v>
      </c>
      <c r="R99" s="73">
        <v>8.2900538706281578E-5</v>
      </c>
      <c r="S99" s="73">
        <f t="shared" si="1"/>
        <v>9.1993102264828503E-3</v>
      </c>
      <c r="T99" s="73">
        <f>Q99/'סכום נכסי הקרן'!$C$41</f>
        <v>1.102757545405087E-3</v>
      </c>
    </row>
    <row r="100" spans="1:20">
      <c r="A100" s="69" t="s">
        <v>451</v>
      </c>
      <c r="B100" s="54" t="s">
        <v>452</v>
      </c>
      <c r="C100" s="70" t="s">
        <v>116</v>
      </c>
      <c r="D100" s="70" t="s">
        <v>26</v>
      </c>
      <c r="E100" s="54" t="s">
        <v>453</v>
      </c>
      <c r="F100" s="70" t="s">
        <v>311</v>
      </c>
      <c r="G100" s="54" t="s">
        <v>392</v>
      </c>
      <c r="H100" s="54" t="s">
        <v>126</v>
      </c>
      <c r="I100" s="121" t="s">
        <v>2746</v>
      </c>
      <c r="J100" s="72">
        <v>2.7500000000348619</v>
      </c>
      <c r="K100" s="70" t="s">
        <v>128</v>
      </c>
      <c r="L100" s="71">
        <v>2.2499999999999999E-2</v>
      </c>
      <c r="M100" s="71">
        <v>2.0600000000027895E-2</v>
      </c>
      <c r="N100" s="72">
        <v>12592.179899999999</v>
      </c>
      <c r="O100" s="78">
        <v>113.9</v>
      </c>
      <c r="P100" s="121" t="s">
        <v>2746</v>
      </c>
      <c r="Q100" s="72">
        <v>14.342493565999998</v>
      </c>
      <c r="R100" s="73">
        <v>3.0778986265110274E-5</v>
      </c>
      <c r="S100" s="73">
        <f t="shared" si="1"/>
        <v>1.3031589379875956E-3</v>
      </c>
      <c r="T100" s="73">
        <f>Q100/'סכום נכסי הקרן'!$C$41</f>
        <v>1.5621479397345334E-4</v>
      </c>
    </row>
    <row r="101" spans="1:20">
      <c r="A101" s="69" t="s">
        <v>454</v>
      </c>
      <c r="B101" s="54" t="s">
        <v>455</v>
      </c>
      <c r="C101" s="70" t="s">
        <v>116</v>
      </c>
      <c r="D101" s="70" t="s">
        <v>26</v>
      </c>
      <c r="E101" s="54" t="s">
        <v>369</v>
      </c>
      <c r="F101" s="70" t="s">
        <v>268</v>
      </c>
      <c r="G101" s="54" t="s">
        <v>388</v>
      </c>
      <c r="H101" s="54" t="s">
        <v>247</v>
      </c>
      <c r="I101" s="121" t="s">
        <v>2746</v>
      </c>
      <c r="J101" s="72">
        <v>1.9399999999963671</v>
      </c>
      <c r="K101" s="70" t="s">
        <v>128</v>
      </c>
      <c r="L101" s="71">
        <v>2.1499999999999998E-2</v>
      </c>
      <c r="M101" s="71">
        <v>2.6999999999983485E-2</v>
      </c>
      <c r="N101" s="72">
        <v>108117.97758399999</v>
      </c>
      <c r="O101" s="78">
        <v>112.03</v>
      </c>
      <c r="P101" s="121" t="s">
        <v>2746</v>
      </c>
      <c r="Q101" s="72">
        <v>121.12456752599999</v>
      </c>
      <c r="R101" s="73">
        <v>5.5125693001863249E-5</v>
      </c>
      <c r="S101" s="73">
        <f t="shared" si="1"/>
        <v>1.1005377973853293E-2</v>
      </c>
      <c r="T101" s="73">
        <f>Q101/'סכום נכסי הקרן'!$C$41</f>
        <v>1.3192579989056087E-3</v>
      </c>
    </row>
    <row r="102" spans="1:20">
      <c r="A102" s="69" t="s">
        <v>456</v>
      </c>
      <c r="B102" s="54" t="s">
        <v>457</v>
      </c>
      <c r="C102" s="70" t="s">
        <v>116</v>
      </c>
      <c r="D102" s="70" t="s">
        <v>26</v>
      </c>
      <c r="E102" s="54" t="s">
        <v>369</v>
      </c>
      <c r="F102" s="70" t="s">
        <v>268</v>
      </c>
      <c r="G102" s="54" t="s">
        <v>388</v>
      </c>
      <c r="H102" s="54" t="s">
        <v>247</v>
      </c>
      <c r="I102" s="121" t="s">
        <v>2746</v>
      </c>
      <c r="J102" s="72">
        <v>6.9999999999695834</v>
      </c>
      <c r="K102" s="70" t="s">
        <v>128</v>
      </c>
      <c r="L102" s="71">
        <v>1.15E-2</v>
      </c>
      <c r="M102" s="71">
        <v>3.499999999977188E-2</v>
      </c>
      <c r="N102" s="72">
        <v>69485.960569999996</v>
      </c>
      <c r="O102" s="78">
        <v>94.63</v>
      </c>
      <c r="P102" s="121" t="s">
        <v>2746</v>
      </c>
      <c r="Q102" s="72">
        <v>65.754564408999997</v>
      </c>
      <c r="R102" s="73">
        <v>1.5113460711173272E-4</v>
      </c>
      <c r="S102" s="73">
        <f t="shared" si="1"/>
        <v>5.9744595964958992E-3</v>
      </c>
      <c r="T102" s="73">
        <f>Q102/'סכום נכסי הקרן'!$C$41</f>
        <v>7.1618200034032379E-4</v>
      </c>
    </row>
    <row r="103" spans="1:20">
      <c r="A103" s="69" t="s">
        <v>458</v>
      </c>
      <c r="B103" s="54" t="s">
        <v>459</v>
      </c>
      <c r="C103" s="70" t="s">
        <v>116</v>
      </c>
      <c r="D103" s="70" t="s">
        <v>26</v>
      </c>
      <c r="E103" s="54" t="s">
        <v>460</v>
      </c>
      <c r="F103" s="70" t="s">
        <v>124</v>
      </c>
      <c r="G103" s="54" t="s">
        <v>461</v>
      </c>
      <c r="H103" s="54" t="s">
        <v>247</v>
      </c>
      <c r="I103" s="121" t="s">
        <v>2746</v>
      </c>
      <c r="J103" s="72">
        <v>1.510000000029007</v>
      </c>
      <c r="K103" s="70" t="s">
        <v>128</v>
      </c>
      <c r="L103" s="71">
        <v>1.8500000000000003E-2</v>
      </c>
      <c r="M103" s="71">
        <v>2.9700000001419823E-2</v>
      </c>
      <c r="N103" s="72">
        <v>6044.2179370000003</v>
      </c>
      <c r="O103" s="78">
        <v>108.37</v>
      </c>
      <c r="P103" s="121" t="s">
        <v>2746</v>
      </c>
      <c r="Q103" s="72">
        <v>6.5501191310000006</v>
      </c>
      <c r="R103" s="73">
        <v>8.4004836733473528E-6</v>
      </c>
      <c r="S103" s="73">
        <f t="shared" si="1"/>
        <v>5.951438117205145E-4</v>
      </c>
      <c r="T103" s="73">
        <f>Q103/'סכום נכסי הקרן'!$C$41</f>
        <v>7.1342232495496903E-5</v>
      </c>
    </row>
    <row r="104" spans="1:20">
      <c r="A104" s="69" t="s">
        <v>462</v>
      </c>
      <c r="B104" s="54" t="s">
        <v>463</v>
      </c>
      <c r="C104" s="70" t="s">
        <v>116</v>
      </c>
      <c r="D104" s="70" t="s">
        <v>26</v>
      </c>
      <c r="E104" s="54" t="s">
        <v>460</v>
      </c>
      <c r="F104" s="70" t="s">
        <v>124</v>
      </c>
      <c r="G104" s="54" t="s">
        <v>461</v>
      </c>
      <c r="H104" s="54" t="s">
        <v>247</v>
      </c>
      <c r="I104" s="121" t="s">
        <v>2746</v>
      </c>
      <c r="J104" s="72">
        <v>2.1499999999994004</v>
      </c>
      <c r="K104" s="70" t="s">
        <v>128</v>
      </c>
      <c r="L104" s="71">
        <v>3.2000000000000001E-2</v>
      </c>
      <c r="M104" s="71">
        <v>3.209999999996762E-2</v>
      </c>
      <c r="N104" s="72">
        <v>80245.243956000006</v>
      </c>
      <c r="O104" s="78">
        <v>103.92</v>
      </c>
      <c r="P104" s="121" t="s">
        <v>2746</v>
      </c>
      <c r="Q104" s="72">
        <v>83.390859586999994</v>
      </c>
      <c r="R104" s="73">
        <v>1.4662530574969715E-4</v>
      </c>
      <c r="S104" s="73">
        <f t="shared" si="1"/>
        <v>7.5768933426529125E-3</v>
      </c>
      <c r="T104" s="73">
        <f>Q104/'סכום נכסי הקרן'!$C$41</f>
        <v>9.0827204416766357E-4</v>
      </c>
    </row>
    <row r="105" spans="1:20">
      <c r="A105" s="69" t="s">
        <v>464</v>
      </c>
      <c r="B105" s="54" t="s">
        <v>465</v>
      </c>
      <c r="C105" s="70" t="s">
        <v>116</v>
      </c>
      <c r="D105" s="70" t="s">
        <v>26</v>
      </c>
      <c r="E105" s="54" t="s">
        <v>466</v>
      </c>
      <c r="F105" s="70" t="s">
        <v>124</v>
      </c>
      <c r="G105" s="54" t="s">
        <v>461</v>
      </c>
      <c r="H105" s="54" t="s">
        <v>247</v>
      </c>
      <c r="I105" s="121" t="s">
        <v>2746</v>
      </c>
      <c r="J105" s="72">
        <v>0.24999999997919214</v>
      </c>
      <c r="K105" s="70" t="s">
        <v>128</v>
      </c>
      <c r="L105" s="71">
        <v>3.15E-2</v>
      </c>
      <c r="M105" s="71">
        <v>6.4799999998818122E-2</v>
      </c>
      <c r="N105" s="72">
        <v>21607.153420999999</v>
      </c>
      <c r="O105" s="78">
        <v>111.21</v>
      </c>
      <c r="P105" s="121" t="s">
        <v>2746</v>
      </c>
      <c r="Q105" s="72">
        <v>24.029314457999998</v>
      </c>
      <c r="R105" s="73">
        <v>1.5935305068544482E-4</v>
      </c>
      <c r="S105" s="73">
        <f t="shared" si="1"/>
        <v>2.1833034657160019E-3</v>
      </c>
      <c r="T105" s="73">
        <f>Q105/'סכום נכסי הקרן'!$C$41</f>
        <v>2.6172118468146388E-4</v>
      </c>
    </row>
    <row r="106" spans="1:20">
      <c r="A106" s="69" t="s">
        <v>467</v>
      </c>
      <c r="B106" s="54" t="s">
        <v>468</v>
      </c>
      <c r="C106" s="70" t="s">
        <v>116</v>
      </c>
      <c r="D106" s="70" t="s">
        <v>26</v>
      </c>
      <c r="E106" s="54" t="s">
        <v>466</v>
      </c>
      <c r="F106" s="70" t="s">
        <v>124</v>
      </c>
      <c r="G106" s="54" t="s">
        <v>461</v>
      </c>
      <c r="H106" s="54" t="s">
        <v>247</v>
      </c>
      <c r="I106" s="121" t="s">
        <v>2746</v>
      </c>
      <c r="J106" s="72">
        <v>2.5800000000088716</v>
      </c>
      <c r="K106" s="70" t="s">
        <v>128</v>
      </c>
      <c r="L106" s="71">
        <v>0.01</v>
      </c>
      <c r="M106" s="71">
        <v>3.6300000000169363E-2</v>
      </c>
      <c r="N106" s="72">
        <v>48990.062373000001</v>
      </c>
      <c r="O106" s="78">
        <v>101.24</v>
      </c>
      <c r="P106" s="121" t="s">
        <v>2746</v>
      </c>
      <c r="Q106" s="72">
        <v>49.597537932000002</v>
      </c>
      <c r="R106" s="73">
        <v>1.3266660448937368E-4</v>
      </c>
      <c r="S106" s="73">
        <f t="shared" si="1"/>
        <v>4.5064322016837655E-3</v>
      </c>
      <c r="T106" s="73">
        <f>Q106/'סכום נכסי הקרן'!$C$41</f>
        <v>5.4020377516534831E-4</v>
      </c>
    </row>
    <row r="107" spans="1:20">
      <c r="A107" s="69" t="s">
        <v>469</v>
      </c>
      <c r="B107" s="54" t="s">
        <v>470</v>
      </c>
      <c r="C107" s="70" t="s">
        <v>116</v>
      </c>
      <c r="D107" s="70" t="s">
        <v>26</v>
      </c>
      <c r="E107" s="54" t="s">
        <v>466</v>
      </c>
      <c r="F107" s="70" t="s">
        <v>124</v>
      </c>
      <c r="G107" s="54" t="s">
        <v>461</v>
      </c>
      <c r="H107" s="54" t="s">
        <v>247</v>
      </c>
      <c r="I107" s="121" t="s">
        <v>2746</v>
      </c>
      <c r="J107" s="72">
        <v>3.1699999999792037</v>
      </c>
      <c r="K107" s="70" t="s">
        <v>128</v>
      </c>
      <c r="L107" s="71">
        <v>3.2300000000000002E-2</v>
      </c>
      <c r="M107" s="71">
        <v>3.7499999999773964E-2</v>
      </c>
      <c r="N107" s="72">
        <v>53909.476562000003</v>
      </c>
      <c r="O107" s="78">
        <v>102.58</v>
      </c>
      <c r="P107" s="121" t="s">
        <v>2746</v>
      </c>
      <c r="Q107" s="72">
        <v>55.300341395000004</v>
      </c>
      <c r="R107" s="73">
        <v>1.1950056339820254E-4</v>
      </c>
      <c r="S107" s="73">
        <f t="shared" si="1"/>
        <v>5.0245889134296496E-3</v>
      </c>
      <c r="T107" s="73">
        <f>Q107/'סכום נכסי הקרן'!$C$41</f>
        <v>6.0231726079768629E-4</v>
      </c>
    </row>
    <row r="108" spans="1:20">
      <c r="A108" s="69" t="s">
        <v>471</v>
      </c>
      <c r="B108" s="54" t="s">
        <v>472</v>
      </c>
      <c r="C108" s="70" t="s">
        <v>116</v>
      </c>
      <c r="D108" s="70" t="s">
        <v>26</v>
      </c>
      <c r="E108" s="54" t="s">
        <v>473</v>
      </c>
      <c r="F108" s="70" t="s">
        <v>474</v>
      </c>
      <c r="G108" s="54" t="s">
        <v>461</v>
      </c>
      <c r="H108" s="54" t="s">
        <v>247</v>
      </c>
      <c r="I108" s="121" t="s">
        <v>2746</v>
      </c>
      <c r="J108" s="72">
        <v>4.67999999994292</v>
      </c>
      <c r="K108" s="70" t="s">
        <v>128</v>
      </c>
      <c r="L108" s="71">
        <v>0.03</v>
      </c>
      <c r="M108" s="71">
        <v>3.8399999999556046E-2</v>
      </c>
      <c r="N108" s="72">
        <v>32449.845539999998</v>
      </c>
      <c r="O108" s="78">
        <v>97.18</v>
      </c>
      <c r="P108" s="121" t="s">
        <v>2746</v>
      </c>
      <c r="Q108" s="72">
        <v>31.534761710000002</v>
      </c>
      <c r="R108" s="73">
        <v>1.1591548859771954E-4</v>
      </c>
      <c r="S108" s="73">
        <f t="shared" si="1"/>
        <v>2.8652483886842345E-3</v>
      </c>
      <c r="T108" s="73">
        <f>Q108/'סכום נכסי הקרן'!$C$41</f>
        <v>3.434686082207859E-4</v>
      </c>
    </row>
    <row r="109" spans="1:20">
      <c r="A109" s="69" t="s">
        <v>475</v>
      </c>
      <c r="B109" s="54" t="s">
        <v>476</v>
      </c>
      <c r="C109" s="70" t="s">
        <v>116</v>
      </c>
      <c r="D109" s="70" t="s">
        <v>26</v>
      </c>
      <c r="E109" s="54" t="s">
        <v>477</v>
      </c>
      <c r="F109" s="70" t="s">
        <v>268</v>
      </c>
      <c r="G109" s="54" t="s">
        <v>478</v>
      </c>
      <c r="H109" s="54" t="s">
        <v>126</v>
      </c>
      <c r="I109" s="121" t="s">
        <v>2746</v>
      </c>
      <c r="J109" s="72">
        <v>1.8900000000281683</v>
      </c>
      <c r="K109" s="70" t="s">
        <v>128</v>
      </c>
      <c r="L109" s="71">
        <v>2.5000000000000001E-2</v>
      </c>
      <c r="M109" s="71">
        <v>2.6400000000375578E-2</v>
      </c>
      <c r="N109" s="72">
        <v>23669.481982000001</v>
      </c>
      <c r="O109" s="78">
        <v>112.49</v>
      </c>
      <c r="P109" s="121" t="s">
        <v>2746</v>
      </c>
      <c r="Q109" s="72">
        <v>26.625800224999999</v>
      </c>
      <c r="R109" s="73">
        <v>7.1667344040331763E-5</v>
      </c>
      <c r="S109" s="73">
        <f t="shared" si="1"/>
        <v>2.4192201575418079E-3</v>
      </c>
      <c r="T109" s="73">
        <f>Q109/'סכום נכסי הקרן'!$C$41</f>
        <v>2.9000144761345771E-4</v>
      </c>
    </row>
    <row r="110" spans="1:20">
      <c r="A110" s="69" t="s">
        <v>479</v>
      </c>
      <c r="B110" s="54" t="s">
        <v>480</v>
      </c>
      <c r="C110" s="70" t="s">
        <v>116</v>
      </c>
      <c r="D110" s="70" t="s">
        <v>26</v>
      </c>
      <c r="E110" s="54" t="s">
        <v>477</v>
      </c>
      <c r="F110" s="70" t="s">
        <v>268</v>
      </c>
      <c r="G110" s="54" t="s">
        <v>478</v>
      </c>
      <c r="H110" s="54" t="s">
        <v>126</v>
      </c>
      <c r="I110" s="121" t="s">
        <v>2746</v>
      </c>
      <c r="J110" s="72">
        <v>5.2900000000274803</v>
      </c>
      <c r="K110" s="70" t="s">
        <v>128</v>
      </c>
      <c r="L110" s="71">
        <v>1.9E-2</v>
      </c>
      <c r="M110" s="71">
        <v>3.4499999999964767E-2</v>
      </c>
      <c r="N110" s="72">
        <v>27447.26137</v>
      </c>
      <c r="O110" s="78">
        <v>103.41</v>
      </c>
      <c r="P110" s="121" t="s">
        <v>2746</v>
      </c>
      <c r="Q110" s="72">
        <v>28.383212818000001</v>
      </c>
      <c r="R110" s="73">
        <v>9.9888609521034519E-5</v>
      </c>
      <c r="S110" s="73">
        <f t="shared" si="1"/>
        <v>2.5788986623820663E-3</v>
      </c>
      <c r="T110" s="73">
        <f>Q110/'סכום נכסי הקרן'!$C$41</f>
        <v>3.0914273883164944E-4</v>
      </c>
    </row>
    <row r="111" spans="1:20">
      <c r="A111" s="69" t="s">
        <v>481</v>
      </c>
      <c r="B111" s="54" t="s">
        <v>482</v>
      </c>
      <c r="C111" s="70" t="s">
        <v>116</v>
      </c>
      <c r="D111" s="70" t="s">
        <v>26</v>
      </c>
      <c r="E111" s="54" t="s">
        <v>477</v>
      </c>
      <c r="F111" s="70" t="s">
        <v>268</v>
      </c>
      <c r="G111" s="54" t="s">
        <v>478</v>
      </c>
      <c r="H111" s="54" t="s">
        <v>126</v>
      </c>
      <c r="I111" s="121" t="s">
        <v>2746</v>
      </c>
      <c r="J111" s="72">
        <v>7.1199999998692949</v>
      </c>
      <c r="K111" s="70" t="s">
        <v>128</v>
      </c>
      <c r="L111" s="71">
        <v>3.9000000000000003E-3</v>
      </c>
      <c r="M111" s="71">
        <v>3.7499999999203018E-2</v>
      </c>
      <c r="N111" s="72">
        <v>29446.933378999998</v>
      </c>
      <c r="O111" s="78">
        <v>85.22</v>
      </c>
      <c r="P111" s="121" t="s">
        <v>2746</v>
      </c>
      <c r="Q111" s="72">
        <v>25.094676744000001</v>
      </c>
      <c r="R111" s="73">
        <v>1.3384969717727271E-4</v>
      </c>
      <c r="S111" s="73">
        <f t="shared" si="1"/>
        <v>2.2801022809852628E-3</v>
      </c>
      <c r="T111" s="73">
        <f>Q111/'סכום נכסי הקרן'!$C$41</f>
        <v>2.7332483987912786E-4</v>
      </c>
    </row>
    <row r="112" spans="1:20">
      <c r="A112" s="69" t="s">
        <v>483</v>
      </c>
      <c r="B112" s="54" t="s">
        <v>484</v>
      </c>
      <c r="C112" s="70" t="s">
        <v>116</v>
      </c>
      <c r="D112" s="70" t="s">
        <v>26</v>
      </c>
      <c r="E112" s="54" t="s">
        <v>485</v>
      </c>
      <c r="F112" s="70" t="s">
        <v>474</v>
      </c>
      <c r="G112" s="54" t="s">
        <v>461</v>
      </c>
      <c r="H112" s="54" t="s">
        <v>247</v>
      </c>
      <c r="I112" s="121" t="s">
        <v>2746</v>
      </c>
      <c r="J112" s="72">
        <v>4.8399999999768939</v>
      </c>
      <c r="K112" s="70" t="s">
        <v>128</v>
      </c>
      <c r="L112" s="71">
        <v>7.4999999999999997E-3</v>
      </c>
      <c r="M112" s="71">
        <v>4.1699999999788198E-2</v>
      </c>
      <c r="N112" s="72">
        <v>56529.940965000002</v>
      </c>
      <c r="O112" s="78">
        <v>91.87</v>
      </c>
      <c r="P112" s="121" t="s">
        <v>2746</v>
      </c>
      <c r="Q112" s="72">
        <v>51.934054029999999</v>
      </c>
      <c r="R112" s="73">
        <v>5.3953190538091296E-5</v>
      </c>
      <c r="S112" s="73">
        <f t="shared" si="1"/>
        <v>4.718728049881226E-3</v>
      </c>
      <c r="T112" s="73">
        <f>Q112/'סכום נכסי הקרן'!$C$41</f>
        <v>5.6565251454843461E-4</v>
      </c>
    </row>
    <row r="113" spans="1:20">
      <c r="A113" s="69" t="s">
        <v>486</v>
      </c>
      <c r="B113" s="54" t="s">
        <v>487</v>
      </c>
      <c r="C113" s="70" t="s">
        <v>116</v>
      </c>
      <c r="D113" s="70" t="s">
        <v>26</v>
      </c>
      <c r="E113" s="54" t="s">
        <v>435</v>
      </c>
      <c r="F113" s="70" t="s">
        <v>268</v>
      </c>
      <c r="G113" s="54" t="s">
        <v>461</v>
      </c>
      <c r="H113" s="54" t="s">
        <v>247</v>
      </c>
      <c r="I113" s="121" t="s">
        <v>2746</v>
      </c>
      <c r="J113" s="72">
        <v>1.4699999999927889</v>
      </c>
      <c r="K113" s="70" t="s">
        <v>128</v>
      </c>
      <c r="L113" s="71">
        <v>2.0499999999999997E-2</v>
      </c>
      <c r="M113" s="71">
        <v>2.8300000000793218E-2</v>
      </c>
      <c r="N113" s="72">
        <v>4969.0800049999998</v>
      </c>
      <c r="O113" s="78">
        <v>111.63</v>
      </c>
      <c r="P113" s="121" t="s">
        <v>2746</v>
      </c>
      <c r="Q113" s="72">
        <v>5.5469843320000001</v>
      </c>
      <c r="R113" s="73">
        <v>1.3430069370907732E-5</v>
      </c>
      <c r="S113" s="73">
        <f t="shared" si="1"/>
        <v>5.0399898580111052E-4</v>
      </c>
      <c r="T113" s="73">
        <f>Q113/'סכום נכסי הקרן'!$C$41</f>
        <v>6.0416343267638583E-5</v>
      </c>
    </row>
    <row r="114" spans="1:20">
      <c r="A114" s="69" t="s">
        <v>488</v>
      </c>
      <c r="B114" s="54" t="s">
        <v>489</v>
      </c>
      <c r="C114" s="70" t="s">
        <v>116</v>
      </c>
      <c r="D114" s="70" t="s">
        <v>26</v>
      </c>
      <c r="E114" s="54" t="s">
        <v>435</v>
      </c>
      <c r="F114" s="70" t="s">
        <v>268</v>
      </c>
      <c r="G114" s="54" t="s">
        <v>461</v>
      </c>
      <c r="H114" s="54" t="s">
        <v>247</v>
      </c>
      <c r="I114" s="121" t="s">
        <v>2746</v>
      </c>
      <c r="J114" s="72">
        <v>2.2999999999614777</v>
      </c>
      <c r="K114" s="70" t="s">
        <v>128</v>
      </c>
      <c r="L114" s="71">
        <v>2.0499999999999997E-2</v>
      </c>
      <c r="M114" s="71">
        <v>2.9899999999499206E-2</v>
      </c>
      <c r="N114" s="72">
        <v>27988.091788999998</v>
      </c>
      <c r="O114" s="78">
        <v>111.3</v>
      </c>
      <c r="P114" s="121" t="s">
        <v>2746</v>
      </c>
      <c r="Q114" s="72">
        <v>31.150748144000001</v>
      </c>
      <c r="R114" s="73">
        <v>3.1762092995088211E-5</v>
      </c>
      <c r="S114" s="73">
        <f t="shared" si="1"/>
        <v>2.8303569168116097E-3</v>
      </c>
      <c r="T114" s="73">
        <f>Q114/'סכום נכסי הקרן'!$C$41</f>
        <v>3.3928603007845302E-4</v>
      </c>
    </row>
    <row r="115" spans="1:20">
      <c r="A115" s="69" t="s">
        <v>490</v>
      </c>
      <c r="B115" s="54" t="s">
        <v>491</v>
      </c>
      <c r="C115" s="70" t="s">
        <v>116</v>
      </c>
      <c r="D115" s="70" t="s">
        <v>26</v>
      </c>
      <c r="E115" s="54" t="s">
        <v>435</v>
      </c>
      <c r="F115" s="70" t="s">
        <v>268</v>
      </c>
      <c r="G115" s="54" t="s">
        <v>461</v>
      </c>
      <c r="H115" s="54" t="s">
        <v>247</v>
      </c>
      <c r="I115" s="121" t="s">
        <v>2746</v>
      </c>
      <c r="J115" s="72">
        <v>5.0200000000384373</v>
      </c>
      <c r="K115" s="70" t="s">
        <v>128</v>
      </c>
      <c r="L115" s="71">
        <v>8.3999999999999995E-3</v>
      </c>
      <c r="M115" s="71">
        <v>3.4000000000184293E-2</v>
      </c>
      <c r="N115" s="72">
        <v>77275.241452999995</v>
      </c>
      <c r="O115" s="78">
        <v>98.31</v>
      </c>
      <c r="P115" s="121" t="s">
        <v>2746</v>
      </c>
      <c r="Q115" s="72">
        <v>75.969291803999994</v>
      </c>
      <c r="R115" s="73">
        <v>1.1410165922267947E-4</v>
      </c>
      <c r="S115" s="73">
        <f t="shared" si="1"/>
        <v>6.9025697080776641E-3</v>
      </c>
      <c r="T115" s="73">
        <f>Q115/'סכום נכסי הקרן'!$C$41</f>
        <v>8.2743821448202828E-4</v>
      </c>
    </row>
    <row r="116" spans="1:20">
      <c r="A116" s="69" t="s">
        <v>492</v>
      </c>
      <c r="B116" s="54" t="s">
        <v>493</v>
      </c>
      <c r="C116" s="70" t="s">
        <v>116</v>
      </c>
      <c r="D116" s="70" t="s">
        <v>26</v>
      </c>
      <c r="E116" s="54" t="s">
        <v>435</v>
      </c>
      <c r="F116" s="70" t="s">
        <v>268</v>
      </c>
      <c r="G116" s="54" t="s">
        <v>461</v>
      </c>
      <c r="H116" s="54" t="s">
        <v>247</v>
      </c>
      <c r="I116" s="121" t="s">
        <v>2746</v>
      </c>
      <c r="J116" s="72">
        <v>6.0300000002067238</v>
      </c>
      <c r="K116" s="70" t="s">
        <v>128</v>
      </c>
      <c r="L116" s="71">
        <v>5.0000000000000001E-3</v>
      </c>
      <c r="M116" s="71">
        <v>3.45000000014766E-2</v>
      </c>
      <c r="N116" s="72">
        <v>9924.7357100000008</v>
      </c>
      <c r="O116" s="78">
        <v>92.12</v>
      </c>
      <c r="P116" s="121" t="s">
        <v>2746</v>
      </c>
      <c r="Q116" s="72">
        <v>9.1426662370000003</v>
      </c>
      <c r="R116" s="73">
        <v>5.662786604542675E-5</v>
      </c>
      <c r="S116" s="73">
        <f t="shared" si="1"/>
        <v>8.3070263681539025E-4</v>
      </c>
      <c r="T116" s="73">
        <f>Q116/'סכום נכסי הקרן'!$C$41</f>
        <v>9.9579596533109791E-5</v>
      </c>
    </row>
    <row r="117" spans="1:20">
      <c r="A117" s="69" t="s">
        <v>494</v>
      </c>
      <c r="B117" s="54" t="s">
        <v>495</v>
      </c>
      <c r="C117" s="70" t="s">
        <v>116</v>
      </c>
      <c r="D117" s="70" t="s">
        <v>26</v>
      </c>
      <c r="E117" s="54" t="s">
        <v>435</v>
      </c>
      <c r="F117" s="70" t="s">
        <v>268</v>
      </c>
      <c r="G117" s="54" t="s">
        <v>461</v>
      </c>
      <c r="H117" s="54" t="s">
        <v>247</v>
      </c>
      <c r="I117" s="121" t="s">
        <v>2746</v>
      </c>
      <c r="J117" s="72">
        <v>5.9300000000573529</v>
      </c>
      <c r="K117" s="70" t="s">
        <v>128</v>
      </c>
      <c r="L117" s="71">
        <v>9.7000000000000003E-3</v>
      </c>
      <c r="M117" s="71">
        <v>3.8400000000404291E-2</v>
      </c>
      <c r="N117" s="72">
        <v>45725.952223000008</v>
      </c>
      <c r="O117" s="78">
        <v>93.04</v>
      </c>
      <c r="P117" s="121" t="s">
        <v>2746</v>
      </c>
      <c r="Q117" s="72">
        <v>42.543426592000003</v>
      </c>
      <c r="R117" s="73">
        <v>1.1268572666425161E-4</v>
      </c>
      <c r="S117" s="73">
        <f t="shared" si="1"/>
        <v>3.8654956588170144E-3</v>
      </c>
      <c r="T117" s="73">
        <f>Q117/'סכום נכסי הקרן'!$C$41</f>
        <v>4.6337218764724928E-4</v>
      </c>
    </row>
    <row r="118" spans="1:20">
      <c r="A118" s="69" t="s">
        <v>496</v>
      </c>
      <c r="B118" s="54" t="s">
        <v>497</v>
      </c>
      <c r="C118" s="70" t="s">
        <v>116</v>
      </c>
      <c r="D118" s="70" t="s">
        <v>26</v>
      </c>
      <c r="E118" s="54" t="s">
        <v>498</v>
      </c>
      <c r="F118" s="70" t="s">
        <v>499</v>
      </c>
      <c r="G118" s="54" t="s">
        <v>478</v>
      </c>
      <c r="H118" s="54" t="s">
        <v>126</v>
      </c>
      <c r="I118" s="121" t="s">
        <v>2746</v>
      </c>
      <c r="J118" s="72">
        <v>1.2900000000022138</v>
      </c>
      <c r="K118" s="70" t="s">
        <v>128</v>
      </c>
      <c r="L118" s="71">
        <v>1.8500000000000003E-2</v>
      </c>
      <c r="M118" s="71">
        <v>2.0499999999889315E-2</v>
      </c>
      <c r="N118" s="72">
        <v>32512.165282000002</v>
      </c>
      <c r="O118" s="78">
        <v>111.15</v>
      </c>
      <c r="P118" s="121" t="s">
        <v>2746</v>
      </c>
      <c r="Q118" s="72">
        <v>36.137271947999999</v>
      </c>
      <c r="R118" s="73">
        <v>6.7812792595528117E-5</v>
      </c>
      <c r="S118" s="73">
        <f t="shared" si="1"/>
        <v>3.2834324601100965E-3</v>
      </c>
      <c r="T118" s="73">
        <f>Q118/'סכום נכסי הקרן'!$C$41</f>
        <v>3.93597979747525E-4</v>
      </c>
    </row>
    <row r="119" spans="1:20">
      <c r="A119" s="69" t="s">
        <v>500</v>
      </c>
      <c r="B119" s="54" t="s">
        <v>501</v>
      </c>
      <c r="C119" s="70" t="s">
        <v>116</v>
      </c>
      <c r="D119" s="70" t="s">
        <v>26</v>
      </c>
      <c r="E119" s="54" t="s">
        <v>498</v>
      </c>
      <c r="F119" s="70" t="s">
        <v>499</v>
      </c>
      <c r="G119" s="54" t="s">
        <v>478</v>
      </c>
      <c r="H119" s="54" t="s">
        <v>126</v>
      </c>
      <c r="I119" s="121" t="s">
        <v>2746</v>
      </c>
      <c r="J119" s="72">
        <v>0.89000000000714397</v>
      </c>
      <c r="K119" s="70" t="s">
        <v>128</v>
      </c>
      <c r="L119" s="71">
        <v>0.01</v>
      </c>
      <c r="M119" s="71">
        <v>2.9500000000071438E-2</v>
      </c>
      <c r="N119" s="72">
        <v>64274.272917000002</v>
      </c>
      <c r="O119" s="78">
        <v>108.89</v>
      </c>
      <c r="P119" s="121" t="s">
        <v>2746</v>
      </c>
      <c r="Q119" s="72">
        <v>69.988253749999998</v>
      </c>
      <c r="R119" s="73">
        <v>8.346362799119626E-5</v>
      </c>
      <c r="S119" s="73">
        <f t="shared" si="1"/>
        <v>6.3591326019254331E-3</v>
      </c>
      <c r="T119" s="73">
        <f>Q119/'סכום נכסי הקרן'!$C$41</f>
        <v>7.6229426841341102E-4</v>
      </c>
    </row>
    <row r="120" spans="1:20">
      <c r="A120" s="69" t="s">
        <v>502</v>
      </c>
      <c r="B120" s="54" t="s">
        <v>503</v>
      </c>
      <c r="C120" s="70" t="s">
        <v>116</v>
      </c>
      <c r="D120" s="70" t="s">
        <v>26</v>
      </c>
      <c r="E120" s="54" t="s">
        <v>498</v>
      </c>
      <c r="F120" s="70" t="s">
        <v>499</v>
      </c>
      <c r="G120" s="54" t="s">
        <v>478</v>
      </c>
      <c r="H120" s="54" t="s">
        <v>126</v>
      </c>
      <c r="I120" s="121" t="s">
        <v>2746</v>
      </c>
      <c r="J120" s="72">
        <v>3.6800000000104038</v>
      </c>
      <c r="K120" s="70" t="s">
        <v>128</v>
      </c>
      <c r="L120" s="71">
        <v>0.01</v>
      </c>
      <c r="M120" s="71">
        <v>4.1000000000154121E-2</v>
      </c>
      <c r="N120" s="72">
        <v>106513.353661</v>
      </c>
      <c r="O120" s="78">
        <v>97.46</v>
      </c>
      <c r="P120" s="121" t="s">
        <v>2746</v>
      </c>
      <c r="Q120" s="72">
        <v>103.80790789400001</v>
      </c>
      <c r="R120" s="73">
        <v>8.9956196116237552E-5</v>
      </c>
      <c r="S120" s="73">
        <f t="shared" si="1"/>
        <v>9.4319863127947812E-3</v>
      </c>
      <c r="T120" s="73">
        <f>Q120/'סכום נכסי הקרן'!$C$41</f>
        <v>1.1306493441920386E-3</v>
      </c>
    </row>
    <row r="121" spans="1:20">
      <c r="A121" s="69" t="s">
        <v>504</v>
      </c>
      <c r="B121" s="54" t="s">
        <v>505</v>
      </c>
      <c r="C121" s="70" t="s">
        <v>116</v>
      </c>
      <c r="D121" s="70" t="s">
        <v>26</v>
      </c>
      <c r="E121" s="54" t="s">
        <v>498</v>
      </c>
      <c r="F121" s="70" t="s">
        <v>499</v>
      </c>
      <c r="G121" s="54" t="s">
        <v>478</v>
      </c>
      <c r="H121" s="54" t="s">
        <v>126</v>
      </c>
      <c r="I121" s="121" t="s">
        <v>2746</v>
      </c>
      <c r="J121" s="72">
        <v>2.3400000000039074</v>
      </c>
      <c r="K121" s="70" t="s">
        <v>128</v>
      </c>
      <c r="L121" s="71">
        <v>3.5400000000000001E-2</v>
      </c>
      <c r="M121" s="71">
        <v>3.729999999999907E-2</v>
      </c>
      <c r="N121" s="72">
        <v>103364.69500000001</v>
      </c>
      <c r="O121" s="78">
        <v>103.99</v>
      </c>
      <c r="P121" s="121" t="s">
        <v>2746</v>
      </c>
      <c r="Q121" s="72">
        <v>107.488945937</v>
      </c>
      <c r="R121" s="73">
        <v>9.2536946849177727E-5</v>
      </c>
      <c r="S121" s="73">
        <f t="shared" si="1"/>
        <v>9.7664454223445607E-3</v>
      </c>
      <c r="T121" s="73">
        <f>Q121/'סכום נכסי הקרן'!$C$41</f>
        <v>1.1707422748145663E-3</v>
      </c>
    </row>
    <row r="122" spans="1:20">
      <c r="A122" s="69" t="s">
        <v>506</v>
      </c>
      <c r="B122" s="54" t="s">
        <v>507</v>
      </c>
      <c r="C122" s="70" t="s">
        <v>116</v>
      </c>
      <c r="D122" s="70" t="s">
        <v>26</v>
      </c>
      <c r="E122" s="54" t="s">
        <v>508</v>
      </c>
      <c r="F122" s="70" t="s">
        <v>268</v>
      </c>
      <c r="G122" s="54" t="s">
        <v>478</v>
      </c>
      <c r="H122" s="54" t="s">
        <v>126</v>
      </c>
      <c r="I122" s="121" t="s">
        <v>2746</v>
      </c>
      <c r="J122" s="72">
        <v>3.4899999999680578</v>
      </c>
      <c r="K122" s="70" t="s">
        <v>128</v>
      </c>
      <c r="L122" s="71">
        <v>2.75E-2</v>
      </c>
      <c r="M122" s="71">
        <v>2.5599999999877669E-2</v>
      </c>
      <c r="N122" s="72">
        <v>52772.244803000001</v>
      </c>
      <c r="O122" s="78">
        <v>111.53</v>
      </c>
      <c r="P122" s="121" t="s">
        <v>2746</v>
      </c>
      <c r="Q122" s="72">
        <v>58.856885212000002</v>
      </c>
      <c r="R122" s="73">
        <v>1.0939602680913282E-4</v>
      </c>
      <c r="S122" s="73">
        <f t="shared" si="1"/>
        <v>5.3477364778430712E-3</v>
      </c>
      <c r="T122" s="73">
        <f>Q122/'סכום נכסי הקרן'!$C$41</f>
        <v>6.4105423195779689E-4</v>
      </c>
    </row>
    <row r="123" spans="1:20">
      <c r="A123" s="69" t="s">
        <v>509</v>
      </c>
      <c r="B123" s="54" t="s">
        <v>510</v>
      </c>
      <c r="C123" s="70" t="s">
        <v>116</v>
      </c>
      <c r="D123" s="70" t="s">
        <v>26</v>
      </c>
      <c r="E123" s="54" t="s">
        <v>508</v>
      </c>
      <c r="F123" s="70" t="s">
        <v>268</v>
      </c>
      <c r="G123" s="54" t="s">
        <v>478</v>
      </c>
      <c r="H123" s="54" t="s">
        <v>126</v>
      </c>
      <c r="I123" s="121" t="s">
        <v>2746</v>
      </c>
      <c r="J123" s="72">
        <v>4.9500000000423077</v>
      </c>
      <c r="K123" s="70" t="s">
        <v>128</v>
      </c>
      <c r="L123" s="71">
        <v>8.5000000000000006E-3</v>
      </c>
      <c r="M123" s="71">
        <v>2.9900000000413676E-2</v>
      </c>
      <c r="N123" s="72">
        <v>42987.775498000003</v>
      </c>
      <c r="O123" s="78">
        <v>98.97</v>
      </c>
      <c r="P123" s="121" t="s">
        <v>2746</v>
      </c>
      <c r="Q123" s="72">
        <v>42.545000076000001</v>
      </c>
      <c r="R123" s="73">
        <v>6.8418098546895641E-5</v>
      </c>
      <c r="S123" s="73">
        <f t="shared" si="1"/>
        <v>3.8656386255702464E-3</v>
      </c>
      <c r="T123" s="73">
        <f>Q123/'סכום נכסי הקרן'!$C$41</f>
        <v>4.6338932563498824E-4</v>
      </c>
    </row>
    <row r="124" spans="1:20">
      <c r="A124" s="69" t="s">
        <v>511</v>
      </c>
      <c r="B124" s="54" t="s">
        <v>512</v>
      </c>
      <c r="C124" s="70" t="s">
        <v>116</v>
      </c>
      <c r="D124" s="70" t="s">
        <v>26</v>
      </c>
      <c r="E124" s="54" t="s">
        <v>508</v>
      </c>
      <c r="F124" s="70" t="s">
        <v>268</v>
      </c>
      <c r="G124" s="54" t="s">
        <v>478</v>
      </c>
      <c r="H124" s="54" t="s">
        <v>126</v>
      </c>
      <c r="I124" s="121" t="s">
        <v>2746</v>
      </c>
      <c r="J124" s="72">
        <v>6.4199999999449142</v>
      </c>
      <c r="K124" s="70" t="s">
        <v>128</v>
      </c>
      <c r="L124" s="71">
        <v>3.1800000000000002E-2</v>
      </c>
      <c r="M124" s="71">
        <v>3.2499999999715465E-2</v>
      </c>
      <c r="N124" s="72">
        <v>42948.364206999999</v>
      </c>
      <c r="O124" s="78">
        <v>102.29</v>
      </c>
      <c r="P124" s="121" t="s">
        <v>2746</v>
      </c>
      <c r="Q124" s="72">
        <v>43.931881701000002</v>
      </c>
      <c r="R124" s="73">
        <v>1.2461117860552024E-4</v>
      </c>
      <c r="S124" s="73">
        <f t="shared" si="1"/>
        <v>3.9916506873663845E-3</v>
      </c>
      <c r="T124" s="73">
        <f>Q124/'סכום נכסי הקרן'!$C$41</f>
        <v>4.7849488774090633E-4</v>
      </c>
    </row>
    <row r="125" spans="1:20">
      <c r="A125" s="69" t="s">
        <v>513</v>
      </c>
      <c r="B125" s="54" t="s">
        <v>514</v>
      </c>
      <c r="C125" s="70" t="s">
        <v>116</v>
      </c>
      <c r="D125" s="70" t="s">
        <v>26</v>
      </c>
      <c r="E125" s="54" t="s">
        <v>515</v>
      </c>
      <c r="F125" s="70" t="s">
        <v>151</v>
      </c>
      <c r="G125" s="54" t="s">
        <v>461</v>
      </c>
      <c r="H125" s="54" t="s">
        <v>247</v>
      </c>
      <c r="I125" s="121" t="s">
        <v>2746</v>
      </c>
      <c r="J125" s="72">
        <v>0.51000000001772205</v>
      </c>
      <c r="K125" s="70" t="s">
        <v>128</v>
      </c>
      <c r="L125" s="71">
        <v>1.9799999999999998E-2</v>
      </c>
      <c r="M125" s="71">
        <v>3.7500000000402781E-2</v>
      </c>
      <c r="N125" s="72">
        <v>11121.225348</v>
      </c>
      <c r="O125" s="78">
        <v>110.52</v>
      </c>
      <c r="P125" s="72">
        <v>0.12277362999999999</v>
      </c>
      <c r="Q125" s="72">
        <v>12.413952377999999</v>
      </c>
      <c r="R125" s="73">
        <v>7.3194950104906687E-5</v>
      </c>
      <c r="S125" s="73">
        <f t="shared" si="1"/>
        <v>1.1279316893327911E-3</v>
      </c>
      <c r="T125" s="73">
        <f>Q125/'סכום נכסי הקרן'!$C$41</f>
        <v>1.3520961360043125E-4</v>
      </c>
    </row>
    <row r="126" spans="1:20">
      <c r="A126" s="69" t="s">
        <v>516</v>
      </c>
      <c r="B126" s="54" t="s">
        <v>517</v>
      </c>
      <c r="C126" s="70" t="s">
        <v>116</v>
      </c>
      <c r="D126" s="70" t="s">
        <v>26</v>
      </c>
      <c r="E126" s="54" t="s">
        <v>518</v>
      </c>
      <c r="F126" s="70" t="s">
        <v>251</v>
      </c>
      <c r="G126" s="54" t="s">
        <v>461</v>
      </c>
      <c r="H126" s="54" t="s">
        <v>247</v>
      </c>
      <c r="I126" s="121" t="s">
        <v>2746</v>
      </c>
      <c r="J126" s="72">
        <v>2.8200000005594936</v>
      </c>
      <c r="K126" s="70" t="s">
        <v>128</v>
      </c>
      <c r="L126" s="71">
        <v>1.9400000000000001E-2</v>
      </c>
      <c r="M126" s="71">
        <v>2.140000000043038E-2</v>
      </c>
      <c r="N126" s="72">
        <v>830.57343600000013</v>
      </c>
      <c r="O126" s="78">
        <v>111.9</v>
      </c>
      <c r="P126" s="121" t="s">
        <v>2746</v>
      </c>
      <c r="Q126" s="72">
        <v>0.92941166399999997</v>
      </c>
      <c r="R126" s="73">
        <v>2.7570572142091755E-6</v>
      </c>
      <c r="S126" s="73">
        <f t="shared" si="1"/>
        <v>8.4446342014243584E-5</v>
      </c>
      <c r="T126" s="73">
        <f>Q126/'סכום נכסי הקרן'!$C$41</f>
        <v>1.0122915582298993E-5</v>
      </c>
    </row>
    <row r="127" spans="1:20">
      <c r="A127" s="69" t="s">
        <v>519</v>
      </c>
      <c r="B127" s="54" t="s">
        <v>520</v>
      </c>
      <c r="C127" s="70" t="s">
        <v>116</v>
      </c>
      <c r="D127" s="70" t="s">
        <v>26</v>
      </c>
      <c r="E127" s="54" t="s">
        <v>518</v>
      </c>
      <c r="F127" s="70" t="s">
        <v>251</v>
      </c>
      <c r="G127" s="54" t="s">
        <v>461</v>
      </c>
      <c r="H127" s="54" t="s">
        <v>247</v>
      </c>
      <c r="I127" s="121" t="s">
        <v>2746</v>
      </c>
      <c r="J127" s="72">
        <v>3.8100000000155934</v>
      </c>
      <c r="K127" s="70" t="s">
        <v>128</v>
      </c>
      <c r="L127" s="71">
        <v>1.23E-2</v>
      </c>
      <c r="M127" s="71">
        <v>2.3300000000143584E-2</v>
      </c>
      <c r="N127" s="72">
        <v>60162.401515999998</v>
      </c>
      <c r="O127" s="78">
        <v>107.66</v>
      </c>
      <c r="P127" s="121" t="s">
        <v>2746</v>
      </c>
      <c r="Q127" s="72">
        <v>64.770841579000006</v>
      </c>
      <c r="R127" s="73">
        <v>5.396259175433816E-5</v>
      </c>
      <c r="S127" s="73">
        <f t="shared" si="1"/>
        <v>5.885078542042726E-3</v>
      </c>
      <c r="T127" s="73">
        <f>Q127/'סכום נכסי הקרן'!$C$41</f>
        <v>7.054675413441752E-4</v>
      </c>
    </row>
    <row r="128" spans="1:20">
      <c r="A128" s="69" t="s">
        <v>521</v>
      </c>
      <c r="B128" s="54" t="s">
        <v>522</v>
      </c>
      <c r="C128" s="70" t="s">
        <v>116</v>
      </c>
      <c r="D128" s="70" t="s">
        <v>26</v>
      </c>
      <c r="E128" s="54" t="s">
        <v>523</v>
      </c>
      <c r="F128" s="70" t="s">
        <v>524</v>
      </c>
      <c r="G128" s="54" t="s">
        <v>525</v>
      </c>
      <c r="H128" s="54" t="s">
        <v>126</v>
      </c>
      <c r="I128" s="121" t="s">
        <v>2746</v>
      </c>
      <c r="J128" s="72">
        <v>2.1899999999972355</v>
      </c>
      <c r="K128" s="70" t="s">
        <v>128</v>
      </c>
      <c r="L128" s="71">
        <v>2.5699999999999997E-2</v>
      </c>
      <c r="M128" s="71">
        <v>3.2399999999847294E-2</v>
      </c>
      <c r="N128" s="72">
        <v>68157.052056</v>
      </c>
      <c r="O128" s="78">
        <v>111.45</v>
      </c>
      <c r="P128" s="121" t="s">
        <v>2746</v>
      </c>
      <c r="Q128" s="72">
        <v>75.961032959000008</v>
      </c>
      <c r="R128" s="73">
        <v>5.3147468267460294E-5</v>
      </c>
      <c r="S128" s="73">
        <f t="shared" si="1"/>
        <v>6.901819309436754E-3</v>
      </c>
      <c r="T128" s="73">
        <f>Q128/'סכום נכסי הקרן'!$C$41</f>
        <v>8.2734826124173603E-4</v>
      </c>
    </row>
    <row r="129" spans="1:20">
      <c r="A129" s="69" t="s">
        <v>526</v>
      </c>
      <c r="B129" s="54" t="s">
        <v>527</v>
      </c>
      <c r="C129" s="70" t="s">
        <v>116</v>
      </c>
      <c r="D129" s="70" t="s">
        <v>26</v>
      </c>
      <c r="E129" s="54" t="s">
        <v>523</v>
      </c>
      <c r="F129" s="70" t="s">
        <v>524</v>
      </c>
      <c r="G129" s="54" t="s">
        <v>525</v>
      </c>
      <c r="H129" s="54" t="s">
        <v>126</v>
      </c>
      <c r="I129" s="121" t="s">
        <v>2746</v>
      </c>
      <c r="J129" s="72">
        <v>4.0200000000547389</v>
      </c>
      <c r="K129" s="70" t="s">
        <v>128</v>
      </c>
      <c r="L129" s="71">
        <v>0.04</v>
      </c>
      <c r="M129" s="71">
        <v>3.5100000000273697E-2</v>
      </c>
      <c r="N129" s="72">
        <v>38693.422556999998</v>
      </c>
      <c r="O129" s="78">
        <v>103.87</v>
      </c>
      <c r="P129" s="121" t="s">
        <v>2746</v>
      </c>
      <c r="Q129" s="72">
        <v>40.190855790000001</v>
      </c>
      <c r="R129" s="73">
        <v>1.2225062338511701E-4</v>
      </c>
      <c r="S129" s="73">
        <f t="shared" si="1"/>
        <v>3.6517410802448056E-3</v>
      </c>
      <c r="T129" s="73">
        <f>Q129/'סכום נכסי הקרן'!$C$41</f>
        <v>4.3774858450939641E-4</v>
      </c>
    </row>
    <row r="130" spans="1:20">
      <c r="A130" s="69" t="s">
        <v>528</v>
      </c>
      <c r="B130" s="54" t="s">
        <v>529</v>
      </c>
      <c r="C130" s="70" t="s">
        <v>116</v>
      </c>
      <c r="D130" s="70" t="s">
        <v>26</v>
      </c>
      <c r="E130" s="54" t="s">
        <v>523</v>
      </c>
      <c r="F130" s="70" t="s">
        <v>524</v>
      </c>
      <c r="G130" s="54" t="s">
        <v>525</v>
      </c>
      <c r="H130" s="54" t="s">
        <v>126</v>
      </c>
      <c r="I130" s="121" t="s">
        <v>2746</v>
      </c>
      <c r="J130" s="72">
        <v>0.99000000000644806</v>
      </c>
      <c r="K130" s="70" t="s">
        <v>128</v>
      </c>
      <c r="L130" s="71">
        <v>1.2199999999999999E-2</v>
      </c>
      <c r="M130" s="71">
        <v>2.8299999999253853E-2</v>
      </c>
      <c r="N130" s="72">
        <v>9895.9111639999992</v>
      </c>
      <c r="O130" s="78">
        <v>109.7</v>
      </c>
      <c r="P130" s="121" t="s">
        <v>2746</v>
      </c>
      <c r="Q130" s="72">
        <v>10.855814107000002</v>
      </c>
      <c r="R130" s="73">
        <v>2.1512850356521736E-5</v>
      </c>
      <c r="S130" s="73">
        <f t="shared" si="1"/>
        <v>9.8635924900849158E-4</v>
      </c>
      <c r="T130" s="73">
        <f>Q130/'סכום נכסי הקרן'!$C$41</f>
        <v>1.1823876764074219E-4</v>
      </c>
    </row>
    <row r="131" spans="1:20">
      <c r="A131" s="69" t="s">
        <v>530</v>
      </c>
      <c r="B131" s="54" t="s">
        <v>531</v>
      </c>
      <c r="C131" s="70" t="s">
        <v>116</v>
      </c>
      <c r="D131" s="70" t="s">
        <v>26</v>
      </c>
      <c r="E131" s="54" t="s">
        <v>523</v>
      </c>
      <c r="F131" s="70" t="s">
        <v>524</v>
      </c>
      <c r="G131" s="54" t="s">
        <v>525</v>
      </c>
      <c r="H131" s="54" t="s">
        <v>126</v>
      </c>
      <c r="I131" s="121" t="s">
        <v>2746</v>
      </c>
      <c r="J131" s="72">
        <v>4.8599999999421311</v>
      </c>
      <c r="K131" s="70" t="s">
        <v>128</v>
      </c>
      <c r="L131" s="71">
        <v>1.09E-2</v>
      </c>
      <c r="M131" s="71">
        <v>3.6499999999642194E-2</v>
      </c>
      <c r="N131" s="72">
        <v>33043.358950000002</v>
      </c>
      <c r="O131" s="78">
        <v>97.27</v>
      </c>
      <c r="P131" s="121" t="s">
        <v>2746</v>
      </c>
      <c r="Q131" s="72">
        <v>32.141275350999997</v>
      </c>
      <c r="R131" s="73">
        <v>5.9143718498074093E-5</v>
      </c>
      <c r="S131" s="73">
        <f t="shared" si="1"/>
        <v>2.9203562169459957E-3</v>
      </c>
      <c r="T131" s="73">
        <f>Q131/'סכום נכסי הקרן'!$C$41</f>
        <v>3.5007460061917237E-4</v>
      </c>
    </row>
    <row r="132" spans="1:20">
      <c r="A132" s="69" t="s">
        <v>532</v>
      </c>
      <c r="B132" s="54" t="s">
        <v>533</v>
      </c>
      <c r="C132" s="70" t="s">
        <v>116</v>
      </c>
      <c r="D132" s="70" t="s">
        <v>26</v>
      </c>
      <c r="E132" s="54" t="s">
        <v>523</v>
      </c>
      <c r="F132" s="70" t="s">
        <v>524</v>
      </c>
      <c r="G132" s="54" t="s">
        <v>525</v>
      </c>
      <c r="H132" s="54" t="s">
        <v>126</v>
      </c>
      <c r="I132" s="121" t="s">
        <v>2746</v>
      </c>
      <c r="J132" s="72">
        <v>5.8100000000468368</v>
      </c>
      <c r="K132" s="70" t="s">
        <v>128</v>
      </c>
      <c r="L132" s="71">
        <v>1.54E-2</v>
      </c>
      <c r="M132" s="71">
        <v>3.8400000000170319E-2</v>
      </c>
      <c r="N132" s="72">
        <v>29538.796971</v>
      </c>
      <c r="O132" s="78">
        <v>95.41</v>
      </c>
      <c r="P132" s="121" t="s">
        <v>2746</v>
      </c>
      <c r="Q132" s="72">
        <v>28.182965828</v>
      </c>
      <c r="R132" s="73">
        <v>8.4396562774285719E-5</v>
      </c>
      <c r="S132" s="73">
        <f t="shared" si="1"/>
        <v>2.5607042212534873E-3</v>
      </c>
      <c r="T132" s="73">
        <f>Q132/'סכום נכסי הקרן'!$C$41</f>
        <v>3.0696169952054882E-4</v>
      </c>
    </row>
    <row r="133" spans="1:20">
      <c r="A133" s="69" t="s">
        <v>534</v>
      </c>
      <c r="B133" s="54" t="s">
        <v>535</v>
      </c>
      <c r="C133" s="70" t="s">
        <v>116</v>
      </c>
      <c r="D133" s="70" t="s">
        <v>26</v>
      </c>
      <c r="E133" s="54" t="s">
        <v>536</v>
      </c>
      <c r="F133" s="70" t="s">
        <v>537</v>
      </c>
      <c r="G133" s="54" t="s">
        <v>538</v>
      </c>
      <c r="H133" s="54" t="s">
        <v>247</v>
      </c>
      <c r="I133" s="121" t="s">
        <v>2746</v>
      </c>
      <c r="J133" s="72">
        <v>4.000000000006894</v>
      </c>
      <c r="K133" s="70" t="s">
        <v>128</v>
      </c>
      <c r="L133" s="71">
        <v>7.4999999999999997E-3</v>
      </c>
      <c r="M133" s="71">
        <v>3.4100000000013793E-2</v>
      </c>
      <c r="N133" s="72">
        <v>148054.07611200001</v>
      </c>
      <c r="O133" s="78">
        <v>97.97</v>
      </c>
      <c r="P133" s="121" t="s">
        <v>2746</v>
      </c>
      <c r="Q133" s="72">
        <v>145.04857848</v>
      </c>
      <c r="R133" s="73">
        <v>9.6204041895852987E-5</v>
      </c>
      <c r="S133" s="73">
        <f t="shared" si="1"/>
        <v>1.317911356339717E-2</v>
      </c>
      <c r="T133" s="73">
        <f>Q133/'סכום נכסי הקרן'!$C$41</f>
        <v>1.5798322445902836E-3</v>
      </c>
    </row>
    <row r="134" spans="1:20">
      <c r="A134" s="69" t="s">
        <v>539</v>
      </c>
      <c r="B134" s="54" t="s">
        <v>540</v>
      </c>
      <c r="C134" s="70" t="s">
        <v>116</v>
      </c>
      <c r="D134" s="70" t="s">
        <v>26</v>
      </c>
      <c r="E134" s="54" t="s">
        <v>536</v>
      </c>
      <c r="F134" s="70" t="s">
        <v>537</v>
      </c>
      <c r="G134" s="54" t="s">
        <v>538</v>
      </c>
      <c r="H134" s="54" t="s">
        <v>247</v>
      </c>
      <c r="I134" s="121" t="s">
        <v>2746</v>
      </c>
      <c r="J134" s="72">
        <v>6.1099999999242343</v>
      </c>
      <c r="K134" s="70" t="s">
        <v>128</v>
      </c>
      <c r="L134" s="71">
        <v>4.0800000000000003E-2</v>
      </c>
      <c r="M134" s="71">
        <v>3.8899999999686762E-2</v>
      </c>
      <c r="N134" s="72">
        <v>36640.450336000002</v>
      </c>
      <c r="O134" s="78">
        <v>101.94</v>
      </c>
      <c r="P134" s="121" t="s">
        <v>2746</v>
      </c>
      <c r="Q134" s="72">
        <v>37.351275252999997</v>
      </c>
      <c r="R134" s="73">
        <v>1.0468700096000001E-4</v>
      </c>
      <c r="S134" s="73">
        <f t="shared" si="1"/>
        <v>3.3937367980815341E-3</v>
      </c>
      <c r="T134" s="73">
        <f>Q134/'סכום נכסי הקרן'!$C$41</f>
        <v>4.068205951387032E-4</v>
      </c>
    </row>
    <row r="135" spans="1:20">
      <c r="A135" s="69" t="s">
        <v>541</v>
      </c>
      <c r="B135" s="54" t="s">
        <v>542</v>
      </c>
      <c r="C135" s="70" t="s">
        <v>116</v>
      </c>
      <c r="D135" s="70" t="s">
        <v>26</v>
      </c>
      <c r="E135" s="54" t="s">
        <v>543</v>
      </c>
      <c r="F135" s="70" t="s">
        <v>524</v>
      </c>
      <c r="G135" s="54" t="s">
        <v>525</v>
      </c>
      <c r="H135" s="54" t="s">
        <v>126</v>
      </c>
      <c r="I135" s="121" t="s">
        <v>2746</v>
      </c>
      <c r="J135" s="72">
        <v>3.0699999999627021</v>
      </c>
      <c r="K135" s="70" t="s">
        <v>128</v>
      </c>
      <c r="L135" s="71">
        <v>1.3300000000000001E-2</v>
      </c>
      <c r="M135" s="71">
        <v>2.9699999999735133E-2</v>
      </c>
      <c r="N135" s="72">
        <v>34741.207424</v>
      </c>
      <c r="O135" s="78">
        <v>106.5</v>
      </c>
      <c r="P135" s="121" t="s">
        <v>2746</v>
      </c>
      <c r="Q135" s="72">
        <v>36.999387433999999</v>
      </c>
      <c r="R135" s="73">
        <v>8.6463930871080144E-5</v>
      </c>
      <c r="S135" s="73">
        <f t="shared" si="1"/>
        <v>3.3617642715199135E-3</v>
      </c>
      <c r="T135" s="73">
        <f>Q135/'סכום נכסי הקרן'!$C$41</f>
        <v>4.0298792246613787E-4</v>
      </c>
    </row>
    <row r="136" spans="1:20">
      <c r="A136" s="69" t="s">
        <v>544</v>
      </c>
      <c r="B136" s="54" t="s">
        <v>545</v>
      </c>
      <c r="C136" s="70" t="s">
        <v>116</v>
      </c>
      <c r="D136" s="70" t="s">
        <v>26</v>
      </c>
      <c r="E136" s="54" t="s">
        <v>546</v>
      </c>
      <c r="F136" s="70" t="s">
        <v>268</v>
      </c>
      <c r="G136" s="54" t="s">
        <v>538</v>
      </c>
      <c r="H136" s="54" t="s">
        <v>247</v>
      </c>
      <c r="I136" s="121" t="s">
        <v>2746</v>
      </c>
      <c r="J136" s="72">
        <v>3.4999999995035673</v>
      </c>
      <c r="K136" s="70" t="s">
        <v>128</v>
      </c>
      <c r="L136" s="71">
        <v>1.8000000000000002E-2</v>
      </c>
      <c r="M136" s="71">
        <v>2.7999999997021408E-2</v>
      </c>
      <c r="N136" s="72">
        <v>3707.3215509999995</v>
      </c>
      <c r="O136" s="78">
        <v>108.67</v>
      </c>
      <c r="P136" s="121" t="s">
        <v>2746</v>
      </c>
      <c r="Q136" s="72">
        <v>4.028746334</v>
      </c>
      <c r="R136" s="73">
        <v>4.7004109646352403E-6</v>
      </c>
      <c r="S136" s="73">
        <f t="shared" si="1"/>
        <v>3.6605188420531167E-4</v>
      </c>
      <c r="T136" s="73">
        <f>Q136/'סכום נכסי הקרן'!$C$41</f>
        <v>4.3880080938578092E-5</v>
      </c>
    </row>
    <row r="137" spans="1:20">
      <c r="A137" s="69" t="s">
        <v>547</v>
      </c>
      <c r="B137" s="54" t="s">
        <v>548</v>
      </c>
      <c r="C137" s="70" t="s">
        <v>116</v>
      </c>
      <c r="D137" s="70" t="s">
        <v>26</v>
      </c>
      <c r="E137" s="54" t="s">
        <v>549</v>
      </c>
      <c r="F137" s="70" t="s">
        <v>268</v>
      </c>
      <c r="G137" s="54" t="s">
        <v>538</v>
      </c>
      <c r="H137" s="54" t="s">
        <v>247</v>
      </c>
      <c r="I137" s="121" t="s">
        <v>2746</v>
      </c>
      <c r="J137" s="72">
        <v>4.660000000020962</v>
      </c>
      <c r="K137" s="70" t="s">
        <v>128</v>
      </c>
      <c r="L137" s="71">
        <v>3.6200000000000003E-2</v>
      </c>
      <c r="M137" s="71">
        <v>3.8100000000127331E-2</v>
      </c>
      <c r="N137" s="72">
        <v>113181.65271600001</v>
      </c>
      <c r="O137" s="78">
        <v>102</v>
      </c>
      <c r="P137" s="121" t="s">
        <v>2746</v>
      </c>
      <c r="Q137" s="72">
        <v>115.44528551300002</v>
      </c>
      <c r="R137" s="73">
        <v>6.4670213377818807E-5</v>
      </c>
      <c r="S137" s="73">
        <f t="shared" si="1"/>
        <v>1.0489358421009445E-2</v>
      </c>
      <c r="T137" s="73">
        <f>Q137/'סכום נכסי הקרן'!$C$41</f>
        <v>1.2574007029273781E-3</v>
      </c>
    </row>
    <row r="138" spans="1:20">
      <c r="A138" s="69" t="s">
        <v>550</v>
      </c>
      <c r="B138" s="54" t="s">
        <v>551</v>
      </c>
      <c r="C138" s="70" t="s">
        <v>116</v>
      </c>
      <c r="D138" s="70" t="s">
        <v>26</v>
      </c>
      <c r="E138" s="54" t="s">
        <v>552</v>
      </c>
      <c r="F138" s="70" t="s">
        <v>553</v>
      </c>
      <c r="G138" s="54" t="s">
        <v>525</v>
      </c>
      <c r="H138" s="54" t="s">
        <v>126</v>
      </c>
      <c r="I138" s="121" t="s">
        <v>2746</v>
      </c>
      <c r="J138" s="72">
        <v>3.9000000000125223</v>
      </c>
      <c r="K138" s="70" t="s">
        <v>128</v>
      </c>
      <c r="L138" s="71">
        <v>3.2500000000000001E-2</v>
      </c>
      <c r="M138" s="71">
        <v>3.8900000000173518E-2</v>
      </c>
      <c r="N138" s="72">
        <v>54437.750845000002</v>
      </c>
      <c r="O138" s="78">
        <v>102.69</v>
      </c>
      <c r="P138" s="121" t="s">
        <v>2746</v>
      </c>
      <c r="Q138" s="72">
        <v>55.902125126999998</v>
      </c>
      <c r="R138" s="73">
        <v>1.1834293661956522E-4</v>
      </c>
      <c r="S138" s="73">
        <f t="shared" ref="S138:S201" si="2">IFERROR(Q138/$Q$9,0)</f>
        <v>5.0792669821687134E-3</v>
      </c>
      <c r="T138" s="73">
        <f>Q138/'סכום נכסי הקרן'!$C$41</f>
        <v>6.0887173622961588E-4</v>
      </c>
    </row>
    <row r="139" spans="1:20">
      <c r="A139" s="69" t="s">
        <v>554</v>
      </c>
      <c r="B139" s="54" t="s">
        <v>555</v>
      </c>
      <c r="C139" s="70" t="s">
        <v>116</v>
      </c>
      <c r="D139" s="70" t="s">
        <v>26</v>
      </c>
      <c r="E139" s="54" t="s">
        <v>556</v>
      </c>
      <c r="F139" s="70" t="s">
        <v>251</v>
      </c>
      <c r="G139" s="54" t="s">
        <v>557</v>
      </c>
      <c r="H139" s="54" t="s">
        <v>247</v>
      </c>
      <c r="I139" s="121" t="s">
        <v>2746</v>
      </c>
      <c r="J139" s="72">
        <v>3.3400000000000003</v>
      </c>
      <c r="K139" s="70" t="s">
        <v>128</v>
      </c>
      <c r="L139" s="71">
        <v>2.75E-2</v>
      </c>
      <c r="M139" s="71">
        <v>3.04E-2</v>
      </c>
      <c r="N139" s="72">
        <v>71501.939620999998</v>
      </c>
      <c r="O139" s="78">
        <v>110.65</v>
      </c>
      <c r="P139" s="121" t="s">
        <v>2746</v>
      </c>
      <c r="Q139" s="72">
        <v>79.116898899999995</v>
      </c>
      <c r="R139" s="73">
        <v>8.0459843801859666E-5</v>
      </c>
      <c r="S139" s="73">
        <f t="shared" si="2"/>
        <v>7.1885612828028076E-3</v>
      </c>
      <c r="T139" s="73">
        <f>Q139/'סכום נכסי הקרן'!$C$41</f>
        <v>8.6172115083116068E-4</v>
      </c>
    </row>
    <row r="140" spans="1:20">
      <c r="A140" s="69" t="s">
        <v>558</v>
      </c>
      <c r="B140" s="54" t="s">
        <v>559</v>
      </c>
      <c r="C140" s="70" t="s">
        <v>116</v>
      </c>
      <c r="D140" s="70" t="s">
        <v>26</v>
      </c>
      <c r="E140" s="54" t="s">
        <v>543</v>
      </c>
      <c r="F140" s="70" t="s">
        <v>524</v>
      </c>
      <c r="G140" s="54" t="s">
        <v>560</v>
      </c>
      <c r="H140" s="54" t="s">
        <v>126</v>
      </c>
      <c r="I140" s="121" t="s">
        <v>2746</v>
      </c>
      <c r="J140" s="72">
        <v>2.1999999999842719</v>
      </c>
      <c r="K140" s="70" t="s">
        <v>128</v>
      </c>
      <c r="L140" s="71">
        <v>0.04</v>
      </c>
      <c r="M140" s="71">
        <v>6.5799999999701167E-2</v>
      </c>
      <c r="N140" s="72">
        <v>36187.913232999999</v>
      </c>
      <c r="O140" s="78">
        <v>105.42</v>
      </c>
      <c r="P140" s="121" t="s">
        <v>2746</v>
      </c>
      <c r="Q140" s="72">
        <v>38.149299433000003</v>
      </c>
      <c r="R140" s="73">
        <v>1.3942547808994713E-5</v>
      </c>
      <c r="S140" s="73">
        <f t="shared" si="2"/>
        <v>3.4662452735507174E-3</v>
      </c>
      <c r="T140" s="73">
        <f>Q140/'סכום נכסי הקרן'!$C$41</f>
        <v>4.1551247164475644E-4</v>
      </c>
    </row>
    <row r="141" spans="1:20">
      <c r="A141" s="69" t="s">
        <v>561</v>
      </c>
      <c r="B141" s="54" t="s">
        <v>562</v>
      </c>
      <c r="C141" s="70" t="s">
        <v>116</v>
      </c>
      <c r="D141" s="70" t="s">
        <v>26</v>
      </c>
      <c r="E141" s="54" t="s">
        <v>543</v>
      </c>
      <c r="F141" s="70" t="s">
        <v>524</v>
      </c>
      <c r="G141" s="54" t="s">
        <v>560</v>
      </c>
      <c r="H141" s="54" t="s">
        <v>126</v>
      </c>
      <c r="I141" s="121" t="s">
        <v>2746</v>
      </c>
      <c r="J141" s="72">
        <v>2.8899999999834258</v>
      </c>
      <c r="K141" s="70" t="s">
        <v>128</v>
      </c>
      <c r="L141" s="71">
        <v>3.2799999999999996E-2</v>
      </c>
      <c r="M141" s="71">
        <v>6.8799999999376041E-2</v>
      </c>
      <c r="N141" s="72">
        <v>50191.36527799999</v>
      </c>
      <c r="O141" s="78">
        <v>102.18</v>
      </c>
      <c r="P141" s="121" t="s">
        <v>2746</v>
      </c>
      <c r="Q141" s="72">
        <v>51.285537165000001</v>
      </c>
      <c r="R141" s="73">
        <v>3.5842762469600844E-5</v>
      </c>
      <c r="S141" s="73">
        <f t="shared" si="2"/>
        <v>4.6598038087671241E-3</v>
      </c>
      <c r="T141" s="73">
        <f>Q141/'סכום נכסי הקרן'!$C$41</f>
        <v>5.5858903371171014E-4</v>
      </c>
    </row>
    <row r="142" spans="1:20">
      <c r="A142" s="69" t="s">
        <v>563</v>
      </c>
      <c r="B142" s="54" t="s">
        <v>564</v>
      </c>
      <c r="C142" s="70" t="s">
        <v>116</v>
      </c>
      <c r="D142" s="70" t="s">
        <v>26</v>
      </c>
      <c r="E142" s="54" t="s">
        <v>543</v>
      </c>
      <c r="F142" s="70" t="s">
        <v>524</v>
      </c>
      <c r="G142" s="54" t="s">
        <v>560</v>
      </c>
      <c r="H142" s="54" t="s">
        <v>126</v>
      </c>
      <c r="I142" s="121" t="s">
        <v>2746</v>
      </c>
      <c r="J142" s="72">
        <v>4.7300000000873288</v>
      </c>
      <c r="K142" s="70" t="s">
        <v>128</v>
      </c>
      <c r="L142" s="71">
        <v>1.7899999999999999E-2</v>
      </c>
      <c r="M142" s="71">
        <v>6.5000000000984909E-2</v>
      </c>
      <c r="N142" s="72">
        <v>17083.357399</v>
      </c>
      <c r="O142" s="78">
        <v>89.15</v>
      </c>
      <c r="P142" s="121" t="s">
        <v>2746</v>
      </c>
      <c r="Q142" s="72">
        <v>15.229813179000001</v>
      </c>
      <c r="R142" s="73">
        <v>2.1880493090105402E-5</v>
      </c>
      <c r="S142" s="73">
        <f t="shared" si="2"/>
        <v>1.3837807963284485E-3</v>
      </c>
      <c r="T142" s="73">
        <f>Q142/'סכום נכסי הקרן'!$C$41</f>
        <v>1.6587925363631081E-4</v>
      </c>
    </row>
    <row r="143" spans="1:20">
      <c r="A143" s="69" t="s">
        <v>565</v>
      </c>
      <c r="B143" s="54" t="s">
        <v>566</v>
      </c>
      <c r="C143" s="70" t="s">
        <v>116</v>
      </c>
      <c r="D143" s="70" t="s">
        <v>26</v>
      </c>
      <c r="E143" s="54" t="s">
        <v>546</v>
      </c>
      <c r="F143" s="70" t="s">
        <v>268</v>
      </c>
      <c r="G143" s="54" t="s">
        <v>557</v>
      </c>
      <c r="H143" s="54" t="s">
        <v>247</v>
      </c>
      <c r="I143" s="121" t="s">
        <v>2746</v>
      </c>
      <c r="J143" s="72">
        <v>2.7100000000190145</v>
      </c>
      <c r="K143" s="70" t="s">
        <v>128</v>
      </c>
      <c r="L143" s="71">
        <v>3.3000000000000002E-2</v>
      </c>
      <c r="M143" s="71">
        <v>4.2000000000212749E-2</v>
      </c>
      <c r="N143" s="72">
        <v>69192.567106000002</v>
      </c>
      <c r="O143" s="78">
        <v>108.69</v>
      </c>
      <c r="P143" s="121" t="s">
        <v>2746</v>
      </c>
      <c r="Q143" s="72">
        <v>75.205401167000005</v>
      </c>
      <c r="R143" s="73">
        <v>1.1535472488527058E-4</v>
      </c>
      <c r="S143" s="73">
        <f t="shared" si="2"/>
        <v>6.8331626062602072E-3</v>
      </c>
      <c r="T143" s="73">
        <f>Q143/'סכום נכסי הקרן'!$C$41</f>
        <v>8.1911811184938097E-4</v>
      </c>
    </row>
    <row r="144" spans="1:20">
      <c r="A144" s="69" t="s">
        <v>567</v>
      </c>
      <c r="B144" s="54" t="s">
        <v>568</v>
      </c>
      <c r="C144" s="70" t="s">
        <v>116</v>
      </c>
      <c r="D144" s="70" t="s">
        <v>26</v>
      </c>
      <c r="E144" s="54" t="s">
        <v>546</v>
      </c>
      <c r="F144" s="70" t="s">
        <v>268</v>
      </c>
      <c r="G144" s="54" t="s">
        <v>557</v>
      </c>
      <c r="H144" s="54" t="s">
        <v>247</v>
      </c>
      <c r="I144" s="121" t="s">
        <v>2746</v>
      </c>
      <c r="J144" s="72">
        <v>2.8200000000284242</v>
      </c>
      <c r="K144" s="70" t="s">
        <v>128</v>
      </c>
      <c r="L144" s="71">
        <v>3.6499999999999998E-2</v>
      </c>
      <c r="M144" s="71">
        <v>4.3300000000860608E-2</v>
      </c>
      <c r="N144" s="72">
        <v>24922.042878</v>
      </c>
      <c r="O144" s="78">
        <v>101.64</v>
      </c>
      <c r="P144" s="121" t="s">
        <v>2746</v>
      </c>
      <c r="Q144" s="72">
        <v>25.330764353999999</v>
      </c>
      <c r="R144" s="73">
        <v>7.6433916696313562E-5</v>
      </c>
      <c r="S144" s="73">
        <f t="shared" si="2"/>
        <v>2.301553200778524E-3</v>
      </c>
      <c r="T144" s="73">
        <f>Q144/'סכום נכסי הקרן'!$C$41</f>
        <v>2.7589624611236912E-4</v>
      </c>
    </row>
    <row r="145" spans="1:20">
      <c r="A145" s="69" t="s">
        <v>569</v>
      </c>
      <c r="B145" s="54" t="s">
        <v>570</v>
      </c>
      <c r="C145" s="70" t="s">
        <v>116</v>
      </c>
      <c r="D145" s="70" t="s">
        <v>26</v>
      </c>
      <c r="E145" s="54" t="s">
        <v>571</v>
      </c>
      <c r="F145" s="70" t="s">
        <v>268</v>
      </c>
      <c r="G145" s="54" t="s">
        <v>557</v>
      </c>
      <c r="H145" s="54" t="s">
        <v>247</v>
      </c>
      <c r="I145" s="121" t="s">
        <v>2746</v>
      </c>
      <c r="J145" s="72">
        <v>2</v>
      </c>
      <c r="K145" s="70" t="s">
        <v>128</v>
      </c>
      <c r="L145" s="71">
        <v>1E-3</v>
      </c>
      <c r="M145" s="71">
        <v>2.5999999999999995E-2</v>
      </c>
      <c r="N145" s="72">
        <v>64929.033316000001</v>
      </c>
      <c r="O145" s="78">
        <v>106.05</v>
      </c>
      <c r="P145" s="121" t="s">
        <v>2746</v>
      </c>
      <c r="Q145" s="72">
        <v>68.857240325000006</v>
      </c>
      <c r="R145" s="73">
        <v>1.1465281085624482E-4</v>
      </c>
      <c r="S145" s="73">
        <f t="shared" si="2"/>
        <v>6.256368724292141E-3</v>
      </c>
      <c r="T145" s="73">
        <f>Q145/'סכום נכסי הקרן'!$C$41</f>
        <v>7.4997555769867029E-4</v>
      </c>
    </row>
    <row r="146" spans="1:20">
      <c r="A146" s="69" t="s">
        <v>572</v>
      </c>
      <c r="B146" s="54" t="s">
        <v>573</v>
      </c>
      <c r="C146" s="70" t="s">
        <v>116</v>
      </c>
      <c r="D146" s="70" t="s">
        <v>26</v>
      </c>
      <c r="E146" s="54" t="s">
        <v>571</v>
      </c>
      <c r="F146" s="70" t="s">
        <v>268</v>
      </c>
      <c r="G146" s="54" t="s">
        <v>557</v>
      </c>
      <c r="H146" s="54" t="s">
        <v>247</v>
      </c>
      <c r="I146" s="121" t="s">
        <v>2746</v>
      </c>
      <c r="J146" s="72">
        <v>4.7200000000253644</v>
      </c>
      <c r="K146" s="70" t="s">
        <v>128</v>
      </c>
      <c r="L146" s="71">
        <v>3.0000000000000001E-3</v>
      </c>
      <c r="M146" s="71">
        <v>3.6000000000115294E-2</v>
      </c>
      <c r="N146" s="72">
        <v>36615.779517000003</v>
      </c>
      <c r="O146" s="78">
        <v>94.75</v>
      </c>
      <c r="P146" s="121" t="s">
        <v>2746</v>
      </c>
      <c r="Q146" s="72">
        <v>34.693451521</v>
      </c>
      <c r="R146" s="73">
        <v>8.9900120102432153E-5</v>
      </c>
      <c r="S146" s="73">
        <f t="shared" si="2"/>
        <v>3.1522469388730909E-3</v>
      </c>
      <c r="T146" s="73">
        <f>Q146/'סכום נכסי הקרן'!$C$41</f>
        <v>3.7787225468440607E-4</v>
      </c>
    </row>
    <row r="147" spans="1:20">
      <c r="A147" s="69" t="s">
        <v>574</v>
      </c>
      <c r="B147" s="54" t="s">
        <v>575</v>
      </c>
      <c r="C147" s="70" t="s">
        <v>116</v>
      </c>
      <c r="D147" s="70" t="s">
        <v>26</v>
      </c>
      <c r="E147" s="54" t="s">
        <v>571</v>
      </c>
      <c r="F147" s="70" t="s">
        <v>268</v>
      </c>
      <c r="G147" s="54" t="s">
        <v>557</v>
      </c>
      <c r="H147" s="54" t="s">
        <v>247</v>
      </c>
      <c r="I147" s="121" t="s">
        <v>2746</v>
      </c>
      <c r="J147" s="72">
        <v>3.2300000000331339</v>
      </c>
      <c r="K147" s="70" t="s">
        <v>128</v>
      </c>
      <c r="L147" s="71">
        <v>3.0000000000000001E-3</v>
      </c>
      <c r="M147" s="71">
        <v>3.3800000000254286E-2</v>
      </c>
      <c r="N147" s="72">
        <v>53181.469012000001</v>
      </c>
      <c r="O147" s="78">
        <v>97.61</v>
      </c>
      <c r="P147" s="121" t="s">
        <v>2746</v>
      </c>
      <c r="Q147" s="72">
        <v>51.910433336000004</v>
      </c>
      <c r="R147" s="73">
        <v>1.0456442983090838E-4</v>
      </c>
      <c r="S147" s="73">
        <f t="shared" si="2"/>
        <v>4.716581873669543E-3</v>
      </c>
      <c r="T147" s="73">
        <f>Q147/'סכום נכסי הקרן'!$C$41</f>
        <v>5.6539524395390797E-4</v>
      </c>
    </row>
    <row r="148" spans="1:20">
      <c r="A148" s="69" t="s">
        <v>576</v>
      </c>
      <c r="B148" s="54" t="s">
        <v>577</v>
      </c>
      <c r="C148" s="70" t="s">
        <v>116</v>
      </c>
      <c r="D148" s="70" t="s">
        <v>26</v>
      </c>
      <c r="E148" s="54" t="s">
        <v>571</v>
      </c>
      <c r="F148" s="70" t="s">
        <v>268</v>
      </c>
      <c r="G148" s="54" t="s">
        <v>557</v>
      </c>
      <c r="H148" s="54" t="s">
        <v>247</v>
      </c>
      <c r="I148" s="121" t="s">
        <v>2746</v>
      </c>
      <c r="J148" s="72">
        <v>2.7399999999539668</v>
      </c>
      <c r="K148" s="70" t="s">
        <v>128</v>
      </c>
      <c r="L148" s="71">
        <v>3.0000000000000001E-3</v>
      </c>
      <c r="M148" s="71">
        <v>3.2599999999437371E-2</v>
      </c>
      <c r="N148" s="72">
        <v>20470.210824000002</v>
      </c>
      <c r="O148" s="78">
        <v>95.51</v>
      </c>
      <c r="P148" s="121" t="s">
        <v>2746</v>
      </c>
      <c r="Q148" s="72">
        <v>19.551097885000001</v>
      </c>
      <c r="R148" s="73">
        <v>5.7382924968463551E-5</v>
      </c>
      <c r="S148" s="73">
        <f t="shared" si="2"/>
        <v>1.776412716454422E-3</v>
      </c>
      <c r="T148" s="73">
        <f>Q148/'סכום נכסי הקרן'!$C$41</f>
        <v>2.1294558815771372E-4</v>
      </c>
    </row>
    <row r="149" spans="1:20">
      <c r="A149" s="69" t="s">
        <v>578</v>
      </c>
      <c r="B149" s="54" t="s">
        <v>579</v>
      </c>
      <c r="C149" s="70" t="s">
        <v>116</v>
      </c>
      <c r="D149" s="70" t="s">
        <v>26</v>
      </c>
      <c r="E149" s="54" t="s">
        <v>580</v>
      </c>
      <c r="F149" s="70" t="s">
        <v>268</v>
      </c>
      <c r="G149" s="54" t="s">
        <v>581</v>
      </c>
      <c r="H149" s="121" t="s">
        <v>2746</v>
      </c>
      <c r="I149" s="121" t="s">
        <v>2746</v>
      </c>
      <c r="J149" s="72">
        <v>2.989999999965296</v>
      </c>
      <c r="K149" s="70" t="s">
        <v>128</v>
      </c>
      <c r="L149" s="71">
        <v>1.9E-2</v>
      </c>
      <c r="M149" s="71">
        <v>3.3499999999661426E-2</v>
      </c>
      <c r="N149" s="72">
        <v>45880.587199999994</v>
      </c>
      <c r="O149" s="78">
        <v>103</v>
      </c>
      <c r="P149" s="121" t="s">
        <v>2746</v>
      </c>
      <c r="Q149" s="72">
        <v>47.257003336000004</v>
      </c>
      <c r="R149" s="73">
        <v>8.5653428020355705E-5</v>
      </c>
      <c r="S149" s="73">
        <f t="shared" si="2"/>
        <v>4.2937712327657069E-3</v>
      </c>
      <c r="T149" s="73">
        <f>Q149/'סכום נכסי הקרן'!$C$41</f>
        <v>5.1471126732357208E-4</v>
      </c>
    </row>
    <row r="150" spans="1:20">
      <c r="A150" s="69" t="s">
        <v>582</v>
      </c>
      <c r="B150" s="54" t="s">
        <v>583</v>
      </c>
      <c r="C150" s="70" t="s">
        <v>116</v>
      </c>
      <c r="D150" s="70" t="s">
        <v>26</v>
      </c>
      <c r="E150" s="54" t="s">
        <v>584</v>
      </c>
      <c r="F150" s="70" t="s">
        <v>251</v>
      </c>
      <c r="G150" s="54" t="s">
        <v>581</v>
      </c>
      <c r="H150" s="121" t="s">
        <v>2746</v>
      </c>
      <c r="I150" s="121" t="s">
        <v>2746</v>
      </c>
      <c r="J150" s="72">
        <v>2.0999999999905814</v>
      </c>
      <c r="K150" s="70" t="s">
        <v>128</v>
      </c>
      <c r="L150" s="71">
        <v>1.6399999999999998E-2</v>
      </c>
      <c r="M150" s="71">
        <v>3.0299999999971745E-2</v>
      </c>
      <c r="N150" s="72">
        <v>9753.7473570000002</v>
      </c>
      <c r="O150" s="78">
        <v>108.85</v>
      </c>
      <c r="P150" s="121" t="s">
        <v>2746</v>
      </c>
      <c r="Q150" s="72">
        <v>10.616953600999999</v>
      </c>
      <c r="R150" s="73">
        <v>3.8605505922605703E-5</v>
      </c>
      <c r="S150" s="73">
        <f t="shared" si="2"/>
        <v>9.6465638388997129E-4</v>
      </c>
      <c r="T150" s="73">
        <f>Q150/'סכום נכסי הקרן'!$C$41</f>
        <v>1.1563715972915561E-4</v>
      </c>
    </row>
    <row r="151" spans="1:20">
      <c r="A151" s="69" t="s">
        <v>585</v>
      </c>
      <c r="B151" s="54" t="s">
        <v>586</v>
      </c>
      <c r="C151" s="70" t="s">
        <v>116</v>
      </c>
      <c r="D151" s="70" t="s">
        <v>26</v>
      </c>
      <c r="E151" s="54" t="s">
        <v>587</v>
      </c>
      <c r="F151" s="70" t="s">
        <v>588</v>
      </c>
      <c r="G151" s="54" t="s">
        <v>581</v>
      </c>
      <c r="H151" s="121" t="s">
        <v>2746</v>
      </c>
      <c r="I151" s="121" t="s">
        <v>2746</v>
      </c>
      <c r="J151" s="72">
        <v>3.0200000000139218</v>
      </c>
      <c r="K151" s="70" t="s">
        <v>128</v>
      </c>
      <c r="L151" s="71">
        <v>1.4800000000000001E-2</v>
      </c>
      <c r="M151" s="71">
        <v>3.5100000000128598E-2</v>
      </c>
      <c r="N151" s="72">
        <v>82298.863519999999</v>
      </c>
      <c r="O151" s="78">
        <v>102.99</v>
      </c>
      <c r="P151" s="121" t="s">
        <v>2746</v>
      </c>
      <c r="Q151" s="72">
        <v>84.759603740999992</v>
      </c>
      <c r="R151" s="73">
        <v>1.0131781896040819E-4</v>
      </c>
      <c r="S151" s="73">
        <f t="shared" si="2"/>
        <v>7.7012574338686645E-3</v>
      </c>
      <c r="T151" s="73">
        <f>Q151/'סכום נכסי הקרן'!$C$41</f>
        <v>9.2318005755010293E-4</v>
      </c>
    </row>
    <row r="152" spans="1:20">
      <c r="A152" s="69" t="s">
        <v>589</v>
      </c>
      <c r="B152" s="54" t="s">
        <v>590</v>
      </c>
      <c r="C152" s="70" t="s">
        <v>116</v>
      </c>
      <c r="D152" s="70" t="s">
        <v>26</v>
      </c>
      <c r="E152" s="87">
        <v>1154</v>
      </c>
      <c r="F152" s="70" t="s">
        <v>474</v>
      </c>
      <c r="G152" s="54" t="s">
        <v>581</v>
      </c>
      <c r="H152" s="121" t="s">
        <v>2746</v>
      </c>
      <c r="I152" s="121" t="s">
        <v>2746</v>
      </c>
      <c r="J152" s="72">
        <v>1</v>
      </c>
      <c r="K152" s="70" t="s">
        <v>128</v>
      </c>
      <c r="L152" s="71">
        <v>6.8000000000000005E-2</v>
      </c>
      <c r="M152" s="71">
        <v>0</v>
      </c>
      <c r="N152" s="72">
        <v>17914.970010000001</v>
      </c>
      <c r="O152" s="78">
        <v>22.77</v>
      </c>
      <c r="P152" s="121" t="s">
        <v>2746</v>
      </c>
      <c r="Q152" s="72">
        <v>4.0792387929999991</v>
      </c>
      <c r="R152" s="73">
        <v>3.9447663113442469E-5</v>
      </c>
      <c r="S152" s="73">
        <f t="shared" si="2"/>
        <v>3.7063962893352296E-4</v>
      </c>
      <c r="T152" s="73">
        <f>Q152/'סכום נכסי הקרן'!$C$41</f>
        <v>4.4430031966521816E-5</v>
      </c>
    </row>
    <row r="153" spans="1:20">
      <c r="A153" s="122" t="s">
        <v>2746</v>
      </c>
      <c r="B153" s="121" t="s">
        <v>2746</v>
      </c>
      <c r="C153" s="121" t="s">
        <v>2746</v>
      </c>
      <c r="D153" s="121" t="s">
        <v>2746</v>
      </c>
      <c r="E153" s="121" t="s">
        <v>2746</v>
      </c>
      <c r="F153" s="121" t="s">
        <v>2746</v>
      </c>
      <c r="G153" s="121" t="s">
        <v>2746</v>
      </c>
      <c r="H153" s="121" t="s">
        <v>2746</v>
      </c>
      <c r="I153" s="121" t="s">
        <v>2746</v>
      </c>
      <c r="J153" s="121" t="s">
        <v>2746</v>
      </c>
      <c r="K153" s="121" t="s">
        <v>2746</v>
      </c>
      <c r="L153" s="121" t="s">
        <v>2746</v>
      </c>
      <c r="M153" s="121" t="s">
        <v>2746</v>
      </c>
      <c r="N153" s="121" t="s">
        <v>2746</v>
      </c>
      <c r="O153" s="121" t="s">
        <v>2746</v>
      </c>
      <c r="P153" s="121" t="s">
        <v>2746</v>
      </c>
      <c r="Q153" s="121" t="s">
        <v>2746</v>
      </c>
      <c r="R153" s="121" t="s">
        <v>2746</v>
      </c>
      <c r="S153" s="121" t="s">
        <v>2746</v>
      </c>
      <c r="T153" s="121" t="s">
        <v>2746</v>
      </c>
    </row>
    <row r="154" spans="1:20">
      <c r="A154" s="68" t="s">
        <v>46</v>
      </c>
      <c r="B154" s="120" t="s">
        <v>2746</v>
      </c>
      <c r="C154" s="120" t="s">
        <v>2746</v>
      </c>
      <c r="D154" s="120" t="s">
        <v>2746</v>
      </c>
      <c r="E154" s="120" t="s">
        <v>2746</v>
      </c>
      <c r="F154" s="120" t="s">
        <v>2746</v>
      </c>
      <c r="G154" s="120" t="s">
        <v>2746</v>
      </c>
      <c r="H154" s="120" t="s">
        <v>2746</v>
      </c>
      <c r="I154" s="120" t="s">
        <v>2746</v>
      </c>
      <c r="J154" s="66">
        <v>3.9783301734774672</v>
      </c>
      <c r="K154" s="120" t="s">
        <v>2746</v>
      </c>
      <c r="L154" s="120" t="s">
        <v>2746</v>
      </c>
      <c r="M154" s="65">
        <v>5.3107023699151906E-2</v>
      </c>
      <c r="N154" s="120" t="s">
        <v>2746</v>
      </c>
      <c r="O154" s="120" t="s">
        <v>2746</v>
      </c>
      <c r="P154" s="66">
        <f>SUM(P155:P213)</f>
        <v>16.089659977000004</v>
      </c>
      <c r="Q154" s="66">
        <v>1658.0525104640005</v>
      </c>
      <c r="R154" s="120" t="s">
        <v>2746</v>
      </c>
      <c r="S154" s="67">
        <f t="shared" si="2"/>
        <v>0.15065064793098851</v>
      </c>
      <c r="T154" s="67">
        <f>Q154/'סכום נכסי הקרן'!$C$41</f>
        <v>1.8059086457135314E-2</v>
      </c>
    </row>
    <row r="155" spans="1:20">
      <c r="A155" s="69" t="s">
        <v>591</v>
      </c>
      <c r="B155" s="54" t="s">
        <v>592</v>
      </c>
      <c r="C155" s="70" t="s">
        <v>116</v>
      </c>
      <c r="D155" s="70" t="s">
        <v>26</v>
      </c>
      <c r="E155" s="54" t="s">
        <v>593</v>
      </c>
      <c r="F155" s="70" t="s">
        <v>594</v>
      </c>
      <c r="G155" s="54" t="s">
        <v>246</v>
      </c>
      <c r="H155" s="54" t="s">
        <v>247</v>
      </c>
      <c r="I155" s="121" t="s">
        <v>2746</v>
      </c>
      <c r="J155" s="72">
        <v>0.89999934388511882</v>
      </c>
      <c r="K155" s="70" t="s">
        <v>128</v>
      </c>
      <c r="L155" s="71">
        <v>5.7000000000000002E-2</v>
      </c>
      <c r="M155" s="71">
        <v>4.6097148891235486E-2</v>
      </c>
      <c r="N155" s="72">
        <v>4.6680000000000003E-3</v>
      </c>
      <c r="O155" s="78">
        <v>101.48</v>
      </c>
      <c r="P155" s="121" t="s">
        <v>2746</v>
      </c>
      <c r="Q155" s="72">
        <v>4.7349999999999996E-6</v>
      </c>
      <c r="R155" s="73">
        <v>3.0223290681588429E-11</v>
      </c>
      <c r="S155" s="73">
        <f t="shared" si="2"/>
        <v>4.3022209094789598E-10</v>
      </c>
      <c r="T155" s="73">
        <f>Q155/'סכום נכסי הקרן'!$C$41</f>
        <v>5.1572416334755329E-11</v>
      </c>
    </row>
    <row r="156" spans="1:20">
      <c r="A156" s="69" t="s">
        <v>595</v>
      </c>
      <c r="B156" s="54" t="s">
        <v>596</v>
      </c>
      <c r="C156" s="70" t="s">
        <v>116</v>
      </c>
      <c r="D156" s="70" t="s">
        <v>26</v>
      </c>
      <c r="E156" s="54" t="s">
        <v>303</v>
      </c>
      <c r="F156" s="70" t="s">
        <v>268</v>
      </c>
      <c r="G156" s="54" t="s">
        <v>289</v>
      </c>
      <c r="H156" s="54" t="s">
        <v>247</v>
      </c>
      <c r="I156" s="121" t="s">
        <v>2746</v>
      </c>
      <c r="J156" s="72">
        <v>5.6499999999694603</v>
      </c>
      <c r="K156" s="70" t="s">
        <v>128</v>
      </c>
      <c r="L156" s="71">
        <v>2.5499999999999998E-2</v>
      </c>
      <c r="M156" s="71">
        <v>5.0299999999797972E-2</v>
      </c>
      <c r="N156" s="72">
        <v>97599.062894999995</v>
      </c>
      <c r="O156" s="78">
        <v>87.22</v>
      </c>
      <c r="P156" s="121" t="s">
        <v>2746</v>
      </c>
      <c r="Q156" s="72">
        <v>85.132815923999999</v>
      </c>
      <c r="R156" s="73">
        <v>7.1612670248660668E-5</v>
      </c>
      <c r="S156" s="73">
        <f t="shared" si="2"/>
        <v>7.7351674921025595E-3</v>
      </c>
      <c r="T156" s="73">
        <f>Q156/'סכום נכסי הקרן'!$C$41</f>
        <v>9.272449897745758E-4</v>
      </c>
    </row>
    <row r="157" spans="1:20">
      <c r="A157" s="69" t="s">
        <v>597</v>
      </c>
      <c r="B157" s="54" t="s">
        <v>598</v>
      </c>
      <c r="C157" s="70" t="s">
        <v>116</v>
      </c>
      <c r="D157" s="70" t="s">
        <v>26</v>
      </c>
      <c r="E157" s="54" t="s">
        <v>310</v>
      </c>
      <c r="F157" s="70" t="s">
        <v>311</v>
      </c>
      <c r="G157" s="54" t="s">
        <v>281</v>
      </c>
      <c r="H157" s="54" t="s">
        <v>126</v>
      </c>
      <c r="I157" s="121" t="s">
        <v>2746</v>
      </c>
      <c r="J157" s="72">
        <v>4.9899999999662965</v>
      </c>
      <c r="K157" s="70" t="s">
        <v>128</v>
      </c>
      <c r="L157" s="71">
        <v>1.9400000000000001E-2</v>
      </c>
      <c r="M157" s="71">
        <v>4.7100000000138781E-2</v>
      </c>
      <c r="N157" s="72">
        <v>11555.506031999999</v>
      </c>
      <c r="O157" s="78">
        <v>87.3</v>
      </c>
      <c r="P157" s="121" t="s">
        <v>2746</v>
      </c>
      <c r="Q157" s="72">
        <v>10.087956766</v>
      </c>
      <c r="R157" s="73">
        <v>1.8837646853343129E-5</v>
      </c>
      <c r="S157" s="73">
        <f t="shared" si="2"/>
        <v>9.165917324731774E-4</v>
      </c>
      <c r="T157" s="73">
        <f>Q157/'סכום נכסי הקרן'!$C$41</f>
        <v>1.0987546067648658E-4</v>
      </c>
    </row>
    <row r="158" spans="1:20">
      <c r="A158" s="69" t="s">
        <v>599</v>
      </c>
      <c r="B158" s="54" t="s">
        <v>600</v>
      </c>
      <c r="C158" s="70" t="s">
        <v>116</v>
      </c>
      <c r="D158" s="70" t="s">
        <v>26</v>
      </c>
      <c r="E158" s="54" t="s">
        <v>601</v>
      </c>
      <c r="F158" s="70" t="s">
        <v>311</v>
      </c>
      <c r="G158" s="54" t="s">
        <v>281</v>
      </c>
      <c r="H158" s="54" t="s">
        <v>126</v>
      </c>
      <c r="I158" s="121" t="s">
        <v>2746</v>
      </c>
      <c r="J158" s="72">
        <v>5.4799999990628914</v>
      </c>
      <c r="K158" s="70" t="s">
        <v>128</v>
      </c>
      <c r="L158" s="71">
        <v>1.95E-2</v>
      </c>
      <c r="M158" s="71">
        <v>4.8600000000292846E-2</v>
      </c>
      <c r="N158" s="72">
        <v>800.27152899999999</v>
      </c>
      <c r="O158" s="78">
        <v>85.34</v>
      </c>
      <c r="P158" s="121" t="s">
        <v>2746</v>
      </c>
      <c r="Q158" s="72">
        <v>0.68295169300000003</v>
      </c>
      <c r="R158" s="73">
        <v>7.3117530743794863E-7</v>
      </c>
      <c r="S158" s="73">
        <f t="shared" si="2"/>
        <v>6.2052989520351761E-5</v>
      </c>
      <c r="T158" s="73">
        <f>Q158/'סכום נכסי הקרן'!$C$41</f>
        <v>7.4385362297617766E-6</v>
      </c>
    </row>
    <row r="159" spans="1:20">
      <c r="A159" s="69" t="s">
        <v>602</v>
      </c>
      <c r="B159" s="54" t="s">
        <v>603</v>
      </c>
      <c r="C159" s="70" t="s">
        <v>116</v>
      </c>
      <c r="D159" s="70" t="s">
        <v>26</v>
      </c>
      <c r="E159" s="54" t="s">
        <v>604</v>
      </c>
      <c r="F159" s="70" t="s">
        <v>268</v>
      </c>
      <c r="G159" s="54" t="s">
        <v>289</v>
      </c>
      <c r="H159" s="54" t="s">
        <v>247</v>
      </c>
      <c r="I159" s="121" t="s">
        <v>2746</v>
      </c>
      <c r="J159" s="72">
        <v>0.81000000001944739</v>
      </c>
      <c r="K159" s="70" t="s">
        <v>128</v>
      </c>
      <c r="L159" s="71">
        <v>2.5499999999999998E-2</v>
      </c>
      <c r="M159" s="71">
        <v>4.429999999889233E-2</v>
      </c>
      <c r="N159" s="72">
        <v>11997.132697999999</v>
      </c>
      <c r="O159" s="78">
        <v>98.58</v>
      </c>
      <c r="P159" s="121" t="s">
        <v>2746</v>
      </c>
      <c r="Q159" s="72">
        <v>11.826773417</v>
      </c>
      <c r="R159" s="73">
        <v>5.959116994496433E-5</v>
      </c>
      <c r="S159" s="73">
        <f t="shared" si="2"/>
        <v>1.0745806100588666E-3</v>
      </c>
      <c r="T159" s="73">
        <f>Q159/'סכום נכסי הקרן'!$C$41</f>
        <v>1.288142096216137E-4</v>
      </c>
    </row>
    <row r="160" spans="1:20">
      <c r="A160" s="69" t="s">
        <v>605</v>
      </c>
      <c r="B160" s="54" t="s">
        <v>606</v>
      </c>
      <c r="C160" s="70" t="s">
        <v>116</v>
      </c>
      <c r="D160" s="70" t="s">
        <v>26</v>
      </c>
      <c r="E160" s="54" t="s">
        <v>381</v>
      </c>
      <c r="F160" s="70" t="s">
        <v>124</v>
      </c>
      <c r="G160" s="54" t="s">
        <v>289</v>
      </c>
      <c r="H160" s="54" t="s">
        <v>247</v>
      </c>
      <c r="I160" s="121" t="s">
        <v>2746</v>
      </c>
      <c r="J160" s="72">
        <v>3.6300000000153045</v>
      </c>
      <c r="K160" s="70" t="s">
        <v>128</v>
      </c>
      <c r="L160" s="71">
        <v>4.5599999999999995E-2</v>
      </c>
      <c r="M160" s="71">
        <v>5.0900000000021865E-2</v>
      </c>
      <c r="N160" s="72">
        <v>23198.750485</v>
      </c>
      <c r="O160" s="78">
        <v>98.58</v>
      </c>
      <c r="P160" s="121" t="s">
        <v>2746</v>
      </c>
      <c r="Q160" s="72">
        <v>22.869327454999997</v>
      </c>
      <c r="R160" s="73">
        <v>4.4943915332215439E-5</v>
      </c>
      <c r="S160" s="73">
        <f t="shared" si="2"/>
        <v>2.0779070488410188E-3</v>
      </c>
      <c r="T160" s="73">
        <f>Q160/'סכום נכסי הקרן'!$C$41</f>
        <v>2.4908690112040348E-4</v>
      </c>
    </row>
    <row r="161" spans="1:20">
      <c r="A161" s="69" t="s">
        <v>607</v>
      </c>
      <c r="B161" s="54" t="s">
        <v>608</v>
      </c>
      <c r="C161" s="70" t="s">
        <v>116</v>
      </c>
      <c r="D161" s="70" t="s">
        <v>26</v>
      </c>
      <c r="E161" s="54" t="s">
        <v>391</v>
      </c>
      <c r="F161" s="70" t="s">
        <v>151</v>
      </c>
      <c r="G161" s="54" t="s">
        <v>392</v>
      </c>
      <c r="H161" s="54" t="s">
        <v>126</v>
      </c>
      <c r="I161" s="121" t="s">
        <v>2746</v>
      </c>
      <c r="J161" s="72">
        <v>8.5199999998029909</v>
      </c>
      <c r="K161" s="70" t="s">
        <v>128</v>
      </c>
      <c r="L161" s="71">
        <v>2.7900000000000001E-2</v>
      </c>
      <c r="M161" s="71">
        <v>5.0099999998630178E-2</v>
      </c>
      <c r="N161" s="72">
        <v>23340.415000000001</v>
      </c>
      <c r="O161" s="78">
        <v>83.51</v>
      </c>
      <c r="P161" s="121" t="s">
        <v>2746</v>
      </c>
      <c r="Q161" s="72">
        <v>19.491580567</v>
      </c>
      <c r="R161" s="73">
        <v>5.4274986047809507E-5</v>
      </c>
      <c r="S161" s="73">
        <f t="shared" si="2"/>
        <v>1.7710049730547237E-3</v>
      </c>
      <c r="T161" s="73">
        <f>Q161/'סכום נכסי הקרן'!$C$41</f>
        <v>2.1229734065971497E-4</v>
      </c>
    </row>
    <row r="162" spans="1:20">
      <c r="A162" s="69" t="s">
        <v>609</v>
      </c>
      <c r="B162" s="54" t="s">
        <v>610</v>
      </c>
      <c r="C162" s="70" t="s">
        <v>116</v>
      </c>
      <c r="D162" s="70" t="s">
        <v>26</v>
      </c>
      <c r="E162" s="54" t="s">
        <v>611</v>
      </c>
      <c r="F162" s="70" t="s">
        <v>125</v>
      </c>
      <c r="G162" s="54" t="s">
        <v>392</v>
      </c>
      <c r="H162" s="54" t="s">
        <v>126</v>
      </c>
      <c r="I162" s="121" t="s">
        <v>2746</v>
      </c>
      <c r="J162" s="72">
        <v>1.3000000000039404</v>
      </c>
      <c r="K162" s="70" t="s">
        <v>128</v>
      </c>
      <c r="L162" s="71">
        <v>6.0999999999999999E-2</v>
      </c>
      <c r="M162" s="71">
        <v>5.9900000000051218E-2</v>
      </c>
      <c r="N162" s="72">
        <v>50015.175000000003</v>
      </c>
      <c r="O162" s="78">
        <v>101.47</v>
      </c>
      <c r="P162" s="121" t="s">
        <v>2746</v>
      </c>
      <c r="Q162" s="72">
        <v>50.750398626000006</v>
      </c>
      <c r="R162" s="73">
        <v>1.2983872433218246E-4</v>
      </c>
      <c r="S162" s="73">
        <f t="shared" si="2"/>
        <v>4.6111811221366322E-3</v>
      </c>
      <c r="T162" s="73">
        <f>Q162/'סכום נכסי הקרן'!$C$41</f>
        <v>5.5276044078033098E-4</v>
      </c>
    </row>
    <row r="163" spans="1:20">
      <c r="A163" s="69" t="s">
        <v>612</v>
      </c>
      <c r="B163" s="54" t="s">
        <v>613</v>
      </c>
      <c r="C163" s="70" t="s">
        <v>116</v>
      </c>
      <c r="D163" s="70" t="s">
        <v>26</v>
      </c>
      <c r="E163" s="54" t="s">
        <v>425</v>
      </c>
      <c r="F163" s="70" t="s">
        <v>311</v>
      </c>
      <c r="G163" s="54" t="s">
        <v>392</v>
      </c>
      <c r="H163" s="54" t="s">
        <v>126</v>
      </c>
      <c r="I163" s="121" t="s">
        <v>2746</v>
      </c>
      <c r="J163" s="72">
        <v>7.0799999999362697</v>
      </c>
      <c r="K163" s="70" t="s">
        <v>128</v>
      </c>
      <c r="L163" s="71">
        <v>3.0499999999999999E-2</v>
      </c>
      <c r="M163" s="71">
        <v>5.1699999999366079E-2</v>
      </c>
      <c r="N163" s="72">
        <v>34052.274396000001</v>
      </c>
      <c r="O163" s="78">
        <v>86.63</v>
      </c>
      <c r="P163" s="121" t="s">
        <v>2746</v>
      </c>
      <c r="Q163" s="72">
        <v>29.499485311000004</v>
      </c>
      <c r="R163" s="73">
        <v>4.9881492706142926E-5</v>
      </c>
      <c r="S163" s="73">
        <f t="shared" si="2"/>
        <v>2.6803231789620206E-3</v>
      </c>
      <c r="T163" s="73">
        <f>Q163/'סכום נכסי הקרן'!$C$41</f>
        <v>3.2130089506227913E-4</v>
      </c>
    </row>
    <row r="164" spans="1:20">
      <c r="A164" s="69" t="s">
        <v>614</v>
      </c>
      <c r="B164" s="54" t="s">
        <v>615</v>
      </c>
      <c r="C164" s="70" t="s">
        <v>116</v>
      </c>
      <c r="D164" s="70" t="s">
        <v>26</v>
      </c>
      <c r="E164" s="54" t="s">
        <v>425</v>
      </c>
      <c r="F164" s="70" t="s">
        <v>311</v>
      </c>
      <c r="G164" s="54" t="s">
        <v>392</v>
      </c>
      <c r="H164" s="54" t="s">
        <v>126</v>
      </c>
      <c r="I164" s="121" t="s">
        <v>2746</v>
      </c>
      <c r="J164" s="72">
        <v>2.419999999953359</v>
      </c>
      <c r="K164" s="70" t="s">
        <v>128</v>
      </c>
      <c r="L164" s="71">
        <v>2.9100000000000001E-2</v>
      </c>
      <c r="M164" s="71">
        <v>4.2699999998619696E-2</v>
      </c>
      <c r="N164" s="72">
        <v>16368.467656000001</v>
      </c>
      <c r="O164" s="78">
        <v>96.93</v>
      </c>
      <c r="P164" s="121" t="s">
        <v>2746</v>
      </c>
      <c r="Q164" s="72">
        <v>15.865955696999999</v>
      </c>
      <c r="R164" s="73">
        <v>2.7280779426666668E-5</v>
      </c>
      <c r="S164" s="73">
        <f t="shared" si="2"/>
        <v>1.4415807042977872E-3</v>
      </c>
      <c r="T164" s="73">
        <f>Q164/'סכום נכסי הקרן'!$C$41</f>
        <v>1.7280795623114407E-4</v>
      </c>
    </row>
    <row r="165" spans="1:20">
      <c r="A165" s="69" t="s">
        <v>616</v>
      </c>
      <c r="B165" s="54" t="s">
        <v>617</v>
      </c>
      <c r="C165" s="70" t="s">
        <v>116</v>
      </c>
      <c r="D165" s="70" t="s">
        <v>26</v>
      </c>
      <c r="E165" s="54" t="s">
        <v>425</v>
      </c>
      <c r="F165" s="70" t="s">
        <v>311</v>
      </c>
      <c r="G165" s="54" t="s">
        <v>392</v>
      </c>
      <c r="H165" s="54" t="s">
        <v>126</v>
      </c>
      <c r="I165" s="121" t="s">
        <v>2746</v>
      </c>
      <c r="J165" s="72">
        <v>6.3099999999618239</v>
      </c>
      <c r="K165" s="70" t="s">
        <v>128</v>
      </c>
      <c r="L165" s="71">
        <v>3.0499999999999999E-2</v>
      </c>
      <c r="M165" s="71">
        <v>5.0599999999567748E-2</v>
      </c>
      <c r="N165" s="72">
        <v>55858.741984</v>
      </c>
      <c r="O165" s="78">
        <v>88.63</v>
      </c>
      <c r="P165" s="121" t="s">
        <v>2746</v>
      </c>
      <c r="Q165" s="72">
        <v>49.507603019000001</v>
      </c>
      <c r="R165" s="73">
        <v>7.6637297498941855E-5</v>
      </c>
      <c r="S165" s="73">
        <f t="shared" si="2"/>
        <v>4.4982607156605174E-3</v>
      </c>
      <c r="T165" s="73">
        <f>Q165/'סכום נכסי הקרן'!$C$41</f>
        <v>5.3922422695494359E-4</v>
      </c>
    </row>
    <row r="166" spans="1:20">
      <c r="A166" s="69" t="s">
        <v>618</v>
      </c>
      <c r="B166" s="54" t="s">
        <v>619</v>
      </c>
      <c r="C166" s="70" t="s">
        <v>116</v>
      </c>
      <c r="D166" s="70" t="s">
        <v>26</v>
      </c>
      <c r="E166" s="54" t="s">
        <v>425</v>
      </c>
      <c r="F166" s="70" t="s">
        <v>311</v>
      </c>
      <c r="G166" s="54" t="s">
        <v>392</v>
      </c>
      <c r="H166" s="54" t="s">
        <v>126</v>
      </c>
      <c r="I166" s="121" t="s">
        <v>2746</v>
      </c>
      <c r="J166" s="72">
        <v>7.9500000000061055</v>
      </c>
      <c r="K166" s="70" t="s">
        <v>128</v>
      </c>
      <c r="L166" s="71">
        <v>2.63E-2</v>
      </c>
      <c r="M166" s="71">
        <v>5.2399999999910449E-2</v>
      </c>
      <c r="N166" s="72">
        <v>60018.21</v>
      </c>
      <c r="O166" s="78">
        <v>81.86</v>
      </c>
      <c r="P166" s="121" t="s">
        <v>2746</v>
      </c>
      <c r="Q166" s="72">
        <v>49.130906706000005</v>
      </c>
      <c r="R166" s="73">
        <v>8.6519968516286772E-5</v>
      </c>
      <c r="S166" s="73">
        <f t="shared" si="2"/>
        <v>4.4640340893814844E-3</v>
      </c>
      <c r="T166" s="73">
        <f>Q166/'סכום נכסי הקרן'!$C$41</f>
        <v>5.3512134647219745E-4</v>
      </c>
    </row>
    <row r="167" spans="1:20">
      <c r="A167" s="69" t="s">
        <v>620</v>
      </c>
      <c r="B167" s="54" t="s">
        <v>621</v>
      </c>
      <c r="C167" s="70" t="s">
        <v>116</v>
      </c>
      <c r="D167" s="70" t="s">
        <v>26</v>
      </c>
      <c r="E167" s="54" t="s">
        <v>622</v>
      </c>
      <c r="F167" s="70" t="s">
        <v>311</v>
      </c>
      <c r="G167" s="54" t="s">
        <v>388</v>
      </c>
      <c r="H167" s="54" t="s">
        <v>247</v>
      </c>
      <c r="I167" s="121" t="s">
        <v>2746</v>
      </c>
      <c r="J167" s="72">
        <v>3.7300000000404645</v>
      </c>
      <c r="K167" s="70" t="s">
        <v>128</v>
      </c>
      <c r="L167" s="71">
        <v>4.7E-2</v>
      </c>
      <c r="M167" s="71">
        <v>4.5400000000435765E-2</v>
      </c>
      <c r="N167" s="72">
        <v>30675.973999999998</v>
      </c>
      <c r="O167" s="78">
        <v>104.73</v>
      </c>
      <c r="P167" s="121" t="s">
        <v>2746</v>
      </c>
      <c r="Q167" s="72">
        <v>32.126947989999998</v>
      </c>
      <c r="R167" s="73">
        <v>3.4118534089645198E-5</v>
      </c>
      <c r="S167" s="73">
        <f t="shared" si="2"/>
        <v>2.919054432952926E-3</v>
      </c>
      <c r="T167" s="73">
        <f>Q167/'סכום נכסי הקרן'!$C$41</f>
        <v>3.49918550645261E-4</v>
      </c>
    </row>
    <row r="168" spans="1:20">
      <c r="A168" s="69" t="s">
        <v>623</v>
      </c>
      <c r="B168" s="54" t="s">
        <v>624</v>
      </c>
      <c r="C168" s="70" t="s">
        <v>116</v>
      </c>
      <c r="D168" s="70" t="s">
        <v>26</v>
      </c>
      <c r="E168" s="54" t="s">
        <v>432</v>
      </c>
      <c r="F168" s="70" t="s">
        <v>311</v>
      </c>
      <c r="G168" s="54" t="s">
        <v>392</v>
      </c>
      <c r="H168" s="54" t="s">
        <v>126</v>
      </c>
      <c r="I168" s="121" t="s">
        <v>2746</v>
      </c>
      <c r="J168" s="72">
        <v>5.719999999980951</v>
      </c>
      <c r="K168" s="70" t="s">
        <v>128</v>
      </c>
      <c r="L168" s="71">
        <v>2.64E-2</v>
      </c>
      <c r="M168" s="71">
        <v>4.9499999999774093E-2</v>
      </c>
      <c r="N168" s="72">
        <v>92376.446384999988</v>
      </c>
      <c r="O168" s="78">
        <v>88.65</v>
      </c>
      <c r="P168" s="121" t="s">
        <v>2746</v>
      </c>
      <c r="Q168" s="72">
        <v>81.891719723000008</v>
      </c>
      <c r="R168" s="73">
        <v>5.6458875919846909E-5</v>
      </c>
      <c r="S168" s="73">
        <f t="shared" si="2"/>
        <v>7.4406814974758437E-3</v>
      </c>
      <c r="T168" s="73">
        <f>Q168/'סכום נכסי הקרן'!$C$41</f>
        <v>8.9194379385927158E-4</v>
      </c>
    </row>
    <row r="169" spans="1:20">
      <c r="A169" s="69" t="s">
        <v>625</v>
      </c>
      <c r="B169" s="54" t="s">
        <v>626</v>
      </c>
      <c r="C169" s="70" t="s">
        <v>116</v>
      </c>
      <c r="D169" s="70" t="s">
        <v>26</v>
      </c>
      <c r="E169" s="54" t="s">
        <v>432</v>
      </c>
      <c r="F169" s="70" t="s">
        <v>311</v>
      </c>
      <c r="G169" s="54" t="s">
        <v>392</v>
      </c>
      <c r="H169" s="54" t="s">
        <v>126</v>
      </c>
      <c r="I169" s="121" t="s">
        <v>2746</v>
      </c>
      <c r="J169" s="72">
        <v>7.3500000000514483</v>
      </c>
      <c r="K169" s="70" t="s">
        <v>128</v>
      </c>
      <c r="L169" s="71">
        <v>2.5000000000000001E-2</v>
      </c>
      <c r="M169" s="71">
        <v>5.2800000000367796E-2</v>
      </c>
      <c r="N169" s="72">
        <v>55272.727515999999</v>
      </c>
      <c r="O169" s="78">
        <v>82.64</v>
      </c>
      <c r="P169" s="121" t="s">
        <v>2746</v>
      </c>
      <c r="Q169" s="72">
        <v>45.677382019</v>
      </c>
      <c r="R169" s="73">
        <v>4.1444786798831624E-5</v>
      </c>
      <c r="S169" s="73">
        <f t="shared" si="2"/>
        <v>4.1502468429229162E-3</v>
      </c>
      <c r="T169" s="73">
        <f>Q169/'סכום נכסי הקרן'!$C$41</f>
        <v>4.9750643348796936E-4</v>
      </c>
    </row>
    <row r="170" spans="1:20">
      <c r="A170" s="69" t="s">
        <v>627</v>
      </c>
      <c r="B170" s="54" t="s">
        <v>628</v>
      </c>
      <c r="C170" s="70" t="s">
        <v>116</v>
      </c>
      <c r="D170" s="70" t="s">
        <v>26</v>
      </c>
      <c r="E170" s="54" t="s">
        <v>629</v>
      </c>
      <c r="F170" s="70" t="s">
        <v>311</v>
      </c>
      <c r="G170" s="54" t="s">
        <v>392</v>
      </c>
      <c r="H170" s="54" t="s">
        <v>126</v>
      </c>
      <c r="I170" s="121" t="s">
        <v>2746</v>
      </c>
      <c r="J170" s="72">
        <v>5.0400000000314682</v>
      </c>
      <c r="K170" s="70" t="s">
        <v>128</v>
      </c>
      <c r="L170" s="71">
        <v>3.4300000000000004E-2</v>
      </c>
      <c r="M170" s="71">
        <v>4.6700000000463274E-2</v>
      </c>
      <c r="N170" s="72">
        <v>36394.917839000002</v>
      </c>
      <c r="O170" s="78">
        <v>94.3</v>
      </c>
      <c r="P170" s="121" t="s">
        <v>2746</v>
      </c>
      <c r="Q170" s="72">
        <v>34.320407523</v>
      </c>
      <c r="R170" s="73">
        <v>1.1976740107608267E-4</v>
      </c>
      <c r="S170" s="73">
        <f t="shared" si="2"/>
        <v>3.118352161927975E-3</v>
      </c>
      <c r="T170" s="73">
        <f>Q170/'סכום נכסי הקרן'!$C$41</f>
        <v>3.7380915428819958E-4</v>
      </c>
    </row>
    <row r="171" spans="1:20">
      <c r="A171" s="69" t="s">
        <v>630</v>
      </c>
      <c r="B171" s="54" t="s">
        <v>631</v>
      </c>
      <c r="C171" s="70" t="s">
        <v>116</v>
      </c>
      <c r="D171" s="70" t="s">
        <v>26</v>
      </c>
      <c r="E171" s="54" t="s">
        <v>629</v>
      </c>
      <c r="F171" s="70" t="s">
        <v>311</v>
      </c>
      <c r="G171" s="54" t="s">
        <v>392</v>
      </c>
      <c r="H171" s="54" t="s">
        <v>126</v>
      </c>
      <c r="I171" s="121" t="s">
        <v>2746</v>
      </c>
      <c r="J171" s="72">
        <v>6.3199999999626657</v>
      </c>
      <c r="K171" s="70" t="s">
        <v>128</v>
      </c>
      <c r="L171" s="71">
        <v>2.98E-2</v>
      </c>
      <c r="M171" s="71">
        <v>4.939999999987555E-2</v>
      </c>
      <c r="N171" s="72">
        <v>32569.215090999998</v>
      </c>
      <c r="O171" s="78">
        <v>88.82</v>
      </c>
      <c r="P171" s="121" t="s">
        <v>2746</v>
      </c>
      <c r="Q171" s="72">
        <v>28.927976844</v>
      </c>
      <c r="R171" s="73">
        <v>8.2969977276734484E-5</v>
      </c>
      <c r="S171" s="73">
        <f t="shared" si="2"/>
        <v>2.6283959207429775E-3</v>
      </c>
      <c r="T171" s="73">
        <f>Q171/'סכום נכסי הקרן'!$C$41</f>
        <v>3.150761701205765E-4</v>
      </c>
    </row>
    <row r="172" spans="1:20">
      <c r="A172" s="69" t="s">
        <v>632</v>
      </c>
      <c r="B172" s="54" t="s">
        <v>633</v>
      </c>
      <c r="C172" s="70" t="s">
        <v>116</v>
      </c>
      <c r="D172" s="70" t="s">
        <v>26</v>
      </c>
      <c r="E172" s="54" t="s">
        <v>453</v>
      </c>
      <c r="F172" s="70" t="s">
        <v>311</v>
      </c>
      <c r="G172" s="54" t="s">
        <v>392</v>
      </c>
      <c r="H172" s="54" t="s">
        <v>126</v>
      </c>
      <c r="I172" s="121" t="s">
        <v>2746</v>
      </c>
      <c r="J172" s="72">
        <v>2.5400000000037735</v>
      </c>
      <c r="K172" s="70" t="s">
        <v>128</v>
      </c>
      <c r="L172" s="71">
        <v>3.3000000000000002E-2</v>
      </c>
      <c r="M172" s="71">
        <v>4.2600000000339609E-2</v>
      </c>
      <c r="N172" s="72">
        <v>26816.641048000005</v>
      </c>
      <c r="O172" s="78">
        <v>98.82</v>
      </c>
      <c r="P172" s="121" t="s">
        <v>2746</v>
      </c>
      <c r="Q172" s="72">
        <v>26.500204685</v>
      </c>
      <c r="R172" s="73">
        <v>8.6969599143816198E-5</v>
      </c>
      <c r="S172" s="73">
        <f t="shared" si="2"/>
        <v>2.4078085470175146E-3</v>
      </c>
      <c r="T172" s="73">
        <f>Q172/'סכום נכסי הקרן'!$C$41</f>
        <v>2.8863349291891315E-4</v>
      </c>
    </row>
    <row r="173" spans="1:20">
      <c r="A173" s="69" t="s">
        <v>634</v>
      </c>
      <c r="B173" s="54" t="s">
        <v>635</v>
      </c>
      <c r="C173" s="70" t="s">
        <v>116</v>
      </c>
      <c r="D173" s="70" t="s">
        <v>26</v>
      </c>
      <c r="E173" s="54" t="s">
        <v>453</v>
      </c>
      <c r="F173" s="70" t="s">
        <v>311</v>
      </c>
      <c r="G173" s="54" t="s">
        <v>392</v>
      </c>
      <c r="H173" s="54" t="s">
        <v>126</v>
      </c>
      <c r="I173" s="121" t="s">
        <v>2746</v>
      </c>
      <c r="J173" s="72">
        <v>4.9699999999711117</v>
      </c>
      <c r="K173" s="70" t="s">
        <v>128</v>
      </c>
      <c r="L173" s="71">
        <v>2.6200000000000001E-2</v>
      </c>
      <c r="M173" s="71">
        <v>4.7099999999855556E-2</v>
      </c>
      <c r="N173" s="72">
        <v>45687.703344000001</v>
      </c>
      <c r="O173" s="78">
        <v>90.92</v>
      </c>
      <c r="P173" s="121" t="s">
        <v>2746</v>
      </c>
      <c r="Q173" s="72">
        <v>41.539258359999998</v>
      </c>
      <c r="R173" s="73">
        <v>3.5324788163552174E-5</v>
      </c>
      <c r="S173" s="73">
        <f t="shared" si="2"/>
        <v>3.7742569351772058E-3</v>
      </c>
      <c r="T173" s="73">
        <f>Q173/'סכום נכסי הקרן'!$C$41</f>
        <v>4.5243504252985973E-4</v>
      </c>
    </row>
    <row r="174" spans="1:20">
      <c r="A174" s="69" t="s">
        <v>636</v>
      </c>
      <c r="B174" s="54" t="s">
        <v>637</v>
      </c>
      <c r="C174" s="70" t="s">
        <v>116</v>
      </c>
      <c r="D174" s="70" t="s">
        <v>26</v>
      </c>
      <c r="E174" s="54" t="s">
        <v>638</v>
      </c>
      <c r="F174" s="70" t="s">
        <v>123</v>
      </c>
      <c r="G174" s="54" t="s">
        <v>388</v>
      </c>
      <c r="H174" s="54" t="s">
        <v>247</v>
      </c>
      <c r="I174" s="121" t="s">
        <v>2746</v>
      </c>
      <c r="J174" s="72">
        <v>1.3700000000098809</v>
      </c>
      <c r="K174" s="70" t="s">
        <v>128</v>
      </c>
      <c r="L174" s="71">
        <v>2.75E-2</v>
      </c>
      <c r="M174" s="71">
        <v>4.9400000000856349E-2</v>
      </c>
      <c r="N174" s="72">
        <v>15482.456932999999</v>
      </c>
      <c r="O174" s="78">
        <v>98.05</v>
      </c>
      <c r="P174" s="121" t="s">
        <v>2746</v>
      </c>
      <c r="Q174" s="72">
        <v>15.180548505000003</v>
      </c>
      <c r="R174" s="73">
        <v>5.7345047382178619E-5</v>
      </c>
      <c r="S174" s="73">
        <f t="shared" si="2"/>
        <v>1.3793046081429902E-3</v>
      </c>
      <c r="T174" s="73">
        <f>Q174/'סכום נכסי הקרן'!$C$41</f>
        <v>1.6534267533047683E-4</v>
      </c>
    </row>
    <row r="175" spans="1:20">
      <c r="A175" s="69" t="s">
        <v>639</v>
      </c>
      <c r="B175" s="54" t="s">
        <v>640</v>
      </c>
      <c r="C175" s="70" t="s">
        <v>116</v>
      </c>
      <c r="D175" s="70" t="s">
        <v>26</v>
      </c>
      <c r="E175" s="54" t="s">
        <v>638</v>
      </c>
      <c r="F175" s="70" t="s">
        <v>123</v>
      </c>
      <c r="G175" s="54" t="s">
        <v>388</v>
      </c>
      <c r="H175" s="54" t="s">
        <v>247</v>
      </c>
      <c r="I175" s="121" t="s">
        <v>2746</v>
      </c>
      <c r="J175" s="72">
        <v>0.29000000001899995</v>
      </c>
      <c r="K175" s="70" t="s">
        <v>128</v>
      </c>
      <c r="L175" s="71">
        <v>2.4E-2</v>
      </c>
      <c r="M175" s="71">
        <v>5.6599999997593339E-2</v>
      </c>
      <c r="N175" s="72">
        <v>1590.2420119999997</v>
      </c>
      <c r="O175" s="78">
        <v>99.29</v>
      </c>
      <c r="P175" s="121" t="s">
        <v>2746</v>
      </c>
      <c r="Q175" s="72">
        <v>1.578951293</v>
      </c>
      <c r="R175" s="73">
        <v>3.3853045644118811E-5</v>
      </c>
      <c r="S175" s="73">
        <f t="shared" si="2"/>
        <v>1.4346351146343064E-4</v>
      </c>
      <c r="T175" s="73">
        <f>Q175/'סכום נכסי הקרן'!$C$41</f>
        <v>1.7197536104518744E-5</v>
      </c>
    </row>
    <row r="176" spans="1:20">
      <c r="A176" s="69" t="s">
        <v>641</v>
      </c>
      <c r="B176" s="54" t="s">
        <v>642</v>
      </c>
      <c r="C176" s="70" t="s">
        <v>116</v>
      </c>
      <c r="D176" s="70" t="s">
        <v>26</v>
      </c>
      <c r="E176" s="54" t="s">
        <v>638</v>
      </c>
      <c r="F176" s="70" t="s">
        <v>123</v>
      </c>
      <c r="G176" s="54" t="s">
        <v>388</v>
      </c>
      <c r="H176" s="54" t="s">
        <v>247</v>
      </c>
      <c r="I176" s="121" t="s">
        <v>2746</v>
      </c>
      <c r="J176" s="72">
        <v>2.2900000000615854</v>
      </c>
      <c r="K176" s="70" t="s">
        <v>128</v>
      </c>
      <c r="L176" s="71">
        <v>2.3E-2</v>
      </c>
      <c r="M176" s="71">
        <v>4.950000000082614E-2</v>
      </c>
      <c r="N176" s="72">
        <v>21016.881701999999</v>
      </c>
      <c r="O176" s="78">
        <v>95.03</v>
      </c>
      <c r="P176" s="121" t="s">
        <v>2746</v>
      </c>
      <c r="Q176" s="72">
        <v>19.972342213000001</v>
      </c>
      <c r="R176" s="73">
        <v>2.5031662786481024E-5</v>
      </c>
      <c r="S176" s="73">
        <f t="shared" si="2"/>
        <v>1.8146869752911912E-3</v>
      </c>
      <c r="T176" s="73">
        <f>Q176/'סכום נכסי הקרן'!$C$41</f>
        <v>2.1753367429546881E-4</v>
      </c>
    </row>
    <row r="177" spans="1:20">
      <c r="A177" s="69" t="s">
        <v>643</v>
      </c>
      <c r="B177" s="54" t="s">
        <v>644</v>
      </c>
      <c r="C177" s="70" t="s">
        <v>116</v>
      </c>
      <c r="D177" s="70" t="s">
        <v>26</v>
      </c>
      <c r="E177" s="54" t="s">
        <v>638</v>
      </c>
      <c r="F177" s="70" t="s">
        <v>123</v>
      </c>
      <c r="G177" s="54" t="s">
        <v>388</v>
      </c>
      <c r="H177" s="54" t="s">
        <v>247</v>
      </c>
      <c r="I177" s="121" t="s">
        <v>2746</v>
      </c>
      <c r="J177" s="72">
        <v>2.3699999999573858</v>
      </c>
      <c r="K177" s="70" t="s">
        <v>128</v>
      </c>
      <c r="L177" s="71">
        <v>2.1499999999999998E-2</v>
      </c>
      <c r="M177" s="71">
        <v>5.1799999998553697E-2</v>
      </c>
      <c r="N177" s="72">
        <v>15631.527049</v>
      </c>
      <c r="O177" s="78">
        <v>93.26</v>
      </c>
      <c r="P177" s="72">
        <v>0.9098482819999999</v>
      </c>
      <c r="Q177" s="72">
        <v>15.487810418</v>
      </c>
      <c r="R177" s="73">
        <v>1.5965993139958747E-5</v>
      </c>
      <c r="S177" s="73">
        <f t="shared" si="2"/>
        <v>1.4072224249707642E-3</v>
      </c>
      <c r="T177" s="73">
        <f>Q177/'סכום נכסי הקרן'!$C$41</f>
        <v>1.6868929397906169E-4</v>
      </c>
    </row>
    <row r="178" spans="1:20">
      <c r="A178" s="69" t="s">
        <v>645</v>
      </c>
      <c r="B178" s="54" t="s">
        <v>646</v>
      </c>
      <c r="C178" s="70" t="s">
        <v>116</v>
      </c>
      <c r="D178" s="70" t="s">
        <v>26</v>
      </c>
      <c r="E178" s="54" t="s">
        <v>460</v>
      </c>
      <c r="F178" s="70" t="s">
        <v>124</v>
      </c>
      <c r="G178" s="54" t="s">
        <v>461</v>
      </c>
      <c r="H178" s="54" t="s">
        <v>247</v>
      </c>
      <c r="I178" s="121" t="s">
        <v>2746</v>
      </c>
      <c r="J178" s="72">
        <v>1.4600000011878793</v>
      </c>
      <c r="K178" s="70" t="s">
        <v>128</v>
      </c>
      <c r="L178" s="71">
        <v>3.2500000000000001E-2</v>
      </c>
      <c r="M178" s="71">
        <v>5.7400000093710483E-2</v>
      </c>
      <c r="N178" s="72">
        <v>311.50281899999999</v>
      </c>
      <c r="O178" s="78">
        <v>97.29</v>
      </c>
      <c r="P178" s="121" t="s">
        <v>2746</v>
      </c>
      <c r="Q178" s="72">
        <v>0.30306108399999998</v>
      </c>
      <c r="R178" s="73">
        <v>5.8841301012799983E-7</v>
      </c>
      <c r="S178" s="73">
        <f t="shared" si="2"/>
        <v>2.7536129512865037E-5</v>
      </c>
      <c r="T178" s="73">
        <f>Q178/'סכום נכסי הקרן'!$C$41</f>
        <v>3.3008642869926623E-6</v>
      </c>
    </row>
    <row r="179" spans="1:20">
      <c r="A179" s="69" t="s">
        <v>647</v>
      </c>
      <c r="B179" s="54" t="s">
        <v>648</v>
      </c>
      <c r="C179" s="70" t="s">
        <v>116</v>
      </c>
      <c r="D179" s="70" t="s">
        <v>26</v>
      </c>
      <c r="E179" s="54" t="s">
        <v>460</v>
      </c>
      <c r="F179" s="70" t="s">
        <v>124</v>
      </c>
      <c r="G179" s="54" t="s">
        <v>461</v>
      </c>
      <c r="H179" s="54" t="s">
        <v>247</v>
      </c>
      <c r="I179" s="121" t="s">
        <v>2746</v>
      </c>
      <c r="J179" s="72">
        <v>2.1699999999945514</v>
      </c>
      <c r="K179" s="70" t="s">
        <v>128</v>
      </c>
      <c r="L179" s="71">
        <v>5.7000000000000002E-2</v>
      </c>
      <c r="M179" s="71">
        <v>5.6399999999754813E-2</v>
      </c>
      <c r="N179" s="72">
        <v>87624.76254700002</v>
      </c>
      <c r="O179" s="78">
        <v>100.54</v>
      </c>
      <c r="P179" s="121" t="s">
        <v>2746</v>
      </c>
      <c r="Q179" s="72">
        <v>88.097933343999998</v>
      </c>
      <c r="R179" s="73">
        <v>1.5664529589460397E-4</v>
      </c>
      <c r="S179" s="73">
        <f t="shared" si="2"/>
        <v>8.0045780552152161E-3</v>
      </c>
      <c r="T179" s="73">
        <f>Q179/'סכום נכסי הקרן'!$C$41</f>
        <v>9.5954029496268052E-4</v>
      </c>
    </row>
    <row r="180" spans="1:20">
      <c r="A180" s="69" t="s">
        <v>649</v>
      </c>
      <c r="B180" s="54" t="s">
        <v>650</v>
      </c>
      <c r="C180" s="70" t="s">
        <v>116</v>
      </c>
      <c r="D180" s="70" t="s">
        <v>26</v>
      </c>
      <c r="E180" s="54" t="s">
        <v>466</v>
      </c>
      <c r="F180" s="70" t="s">
        <v>124</v>
      </c>
      <c r="G180" s="54" t="s">
        <v>461</v>
      </c>
      <c r="H180" s="54" t="s">
        <v>247</v>
      </c>
      <c r="I180" s="121" t="s">
        <v>2746</v>
      </c>
      <c r="J180" s="72">
        <v>1.9300000000988884</v>
      </c>
      <c r="K180" s="70" t="s">
        <v>128</v>
      </c>
      <c r="L180" s="71">
        <v>2.7999999999999997E-2</v>
      </c>
      <c r="M180" s="71">
        <v>5.4300000001705456E-2</v>
      </c>
      <c r="N180" s="72">
        <v>14649.508984</v>
      </c>
      <c r="O180" s="78">
        <v>95.26</v>
      </c>
      <c r="P180" s="121" t="s">
        <v>2746</v>
      </c>
      <c r="Q180" s="72">
        <v>13.955121934000001</v>
      </c>
      <c r="R180" s="73">
        <v>5.6211492264960756E-5</v>
      </c>
      <c r="S180" s="73">
        <f t="shared" si="2"/>
        <v>1.2679623522446309E-3</v>
      </c>
      <c r="T180" s="73">
        <f>Q180/'סכום נכסי הקרן'!$C$41</f>
        <v>1.5199564062988894E-4</v>
      </c>
    </row>
    <row r="181" spans="1:20">
      <c r="A181" s="69" t="s">
        <v>651</v>
      </c>
      <c r="B181" s="54" t="s">
        <v>652</v>
      </c>
      <c r="C181" s="70" t="s">
        <v>116</v>
      </c>
      <c r="D181" s="70" t="s">
        <v>26</v>
      </c>
      <c r="E181" s="54" t="s">
        <v>466</v>
      </c>
      <c r="F181" s="70" t="s">
        <v>124</v>
      </c>
      <c r="G181" s="54" t="s">
        <v>461</v>
      </c>
      <c r="H181" s="54" t="s">
        <v>247</v>
      </c>
      <c r="I181" s="121" t="s">
        <v>2746</v>
      </c>
      <c r="J181" s="72">
        <v>3.190000000004023</v>
      </c>
      <c r="K181" s="70" t="s">
        <v>128</v>
      </c>
      <c r="L181" s="71">
        <v>5.6500000000000002E-2</v>
      </c>
      <c r="M181" s="71">
        <v>6.0100000000002124E-2</v>
      </c>
      <c r="N181" s="72">
        <v>46982.29862799999</v>
      </c>
      <c r="O181" s="78">
        <v>100.53</v>
      </c>
      <c r="P181" s="121" t="s">
        <v>2746</v>
      </c>
      <c r="Q181" s="72">
        <v>47.231306899000003</v>
      </c>
      <c r="R181" s="73">
        <v>1.1126327759232171E-4</v>
      </c>
      <c r="S181" s="73">
        <f t="shared" si="2"/>
        <v>4.2914364545490113E-3</v>
      </c>
      <c r="T181" s="73">
        <f>Q181/'סכום נכסי הקרן'!$C$41</f>
        <v>5.1443138826395569E-4</v>
      </c>
    </row>
    <row r="182" spans="1:20">
      <c r="A182" s="69" t="s">
        <v>653</v>
      </c>
      <c r="B182" s="54" t="s">
        <v>654</v>
      </c>
      <c r="C182" s="70" t="s">
        <v>116</v>
      </c>
      <c r="D182" s="70" t="s">
        <v>26</v>
      </c>
      <c r="E182" s="54" t="s">
        <v>473</v>
      </c>
      <c r="F182" s="70" t="s">
        <v>474</v>
      </c>
      <c r="G182" s="54" t="s">
        <v>461</v>
      </c>
      <c r="H182" s="54" t="s">
        <v>247</v>
      </c>
      <c r="I182" s="121" t="s">
        <v>2746</v>
      </c>
      <c r="J182" s="72">
        <v>4.4299999999470154</v>
      </c>
      <c r="K182" s="70" t="s">
        <v>128</v>
      </c>
      <c r="L182" s="71">
        <v>5.5E-2</v>
      </c>
      <c r="M182" s="71">
        <v>5.7599999999251986E-2</v>
      </c>
      <c r="N182" s="72">
        <v>32328.706118999999</v>
      </c>
      <c r="O182" s="78">
        <v>99.23</v>
      </c>
      <c r="P182" s="121" t="s">
        <v>2746</v>
      </c>
      <c r="Q182" s="72">
        <v>32.08471419</v>
      </c>
      <c r="R182" s="73">
        <v>1.3281639593852322E-4</v>
      </c>
      <c r="S182" s="73">
        <f t="shared" si="2"/>
        <v>2.9152170699656664E-3</v>
      </c>
      <c r="T182" s="73">
        <f>Q182/'סכום נכסי הקרן'!$C$41</f>
        <v>3.4945855083174494E-4</v>
      </c>
    </row>
    <row r="183" spans="1:20">
      <c r="A183" s="69" t="s">
        <v>655</v>
      </c>
      <c r="B183" s="54" t="s">
        <v>656</v>
      </c>
      <c r="C183" s="70" t="s">
        <v>116</v>
      </c>
      <c r="D183" s="70" t="s">
        <v>26</v>
      </c>
      <c r="E183" s="54" t="s">
        <v>657</v>
      </c>
      <c r="F183" s="70" t="s">
        <v>537</v>
      </c>
      <c r="G183" s="54" t="s">
        <v>478</v>
      </c>
      <c r="H183" s="54" t="s">
        <v>126</v>
      </c>
      <c r="I183" s="121" t="s">
        <v>2746</v>
      </c>
      <c r="J183" s="72">
        <v>0.81999999983397343</v>
      </c>
      <c r="K183" s="70" t="s">
        <v>128</v>
      </c>
      <c r="L183" s="71">
        <v>3.0499999999999999E-2</v>
      </c>
      <c r="M183" s="71">
        <v>4.8399999988378128E-2</v>
      </c>
      <c r="N183" s="72">
        <v>1221.3588769999999</v>
      </c>
      <c r="O183" s="78">
        <v>98.63</v>
      </c>
      <c r="P183" s="121" t="s">
        <v>2746</v>
      </c>
      <c r="Q183" s="72">
        <v>1.2046262599999999</v>
      </c>
      <c r="R183" s="73">
        <v>1.8195697140345778E-5</v>
      </c>
      <c r="S183" s="73">
        <f t="shared" si="2"/>
        <v>1.0945233968066396E-4</v>
      </c>
      <c r="T183" s="73">
        <f>Q183/'סכום נכסי הקרן'!$C$41</f>
        <v>1.3120483000739012E-5</v>
      </c>
    </row>
    <row r="184" spans="1:20">
      <c r="A184" s="69" t="s">
        <v>658</v>
      </c>
      <c r="B184" s="54" t="s">
        <v>659</v>
      </c>
      <c r="C184" s="70" t="s">
        <v>116</v>
      </c>
      <c r="D184" s="70" t="s">
        <v>26</v>
      </c>
      <c r="E184" s="54" t="s">
        <v>657</v>
      </c>
      <c r="F184" s="70" t="s">
        <v>537</v>
      </c>
      <c r="G184" s="54" t="s">
        <v>478</v>
      </c>
      <c r="H184" s="54" t="s">
        <v>126</v>
      </c>
      <c r="I184" s="121" t="s">
        <v>2746</v>
      </c>
      <c r="J184" s="72">
        <v>2.7999999998910781</v>
      </c>
      <c r="K184" s="70" t="s">
        <v>128</v>
      </c>
      <c r="L184" s="71">
        <v>2.58E-2</v>
      </c>
      <c r="M184" s="71">
        <v>5.069999999869293E-2</v>
      </c>
      <c r="N184" s="72">
        <v>9818.1014429999996</v>
      </c>
      <c r="O184" s="78">
        <v>93.51</v>
      </c>
      <c r="P184" s="121" t="s">
        <v>2746</v>
      </c>
      <c r="Q184" s="72">
        <v>9.1809066599999998</v>
      </c>
      <c r="R184" s="73">
        <v>3.6633811672266264E-5</v>
      </c>
      <c r="S184" s="73">
        <f t="shared" si="2"/>
        <v>8.3417716157606423E-4</v>
      </c>
      <c r="T184" s="73">
        <f>Q184/'סכום נכסי הקרן'!$C$41</f>
        <v>9.9996101499482155E-5</v>
      </c>
    </row>
    <row r="185" spans="1:20">
      <c r="A185" s="69" t="s">
        <v>660</v>
      </c>
      <c r="B185" s="54" t="s">
        <v>661</v>
      </c>
      <c r="C185" s="70" t="s">
        <v>116</v>
      </c>
      <c r="D185" s="70" t="s">
        <v>26</v>
      </c>
      <c r="E185" s="54" t="s">
        <v>657</v>
      </c>
      <c r="F185" s="70" t="s">
        <v>537</v>
      </c>
      <c r="G185" s="54" t="s">
        <v>478</v>
      </c>
      <c r="H185" s="54" t="s">
        <v>126</v>
      </c>
      <c r="I185" s="121" t="s">
        <v>2746</v>
      </c>
      <c r="J185" s="72">
        <v>3.9799999999960618</v>
      </c>
      <c r="K185" s="70" t="s">
        <v>128</v>
      </c>
      <c r="L185" s="71">
        <v>0.04</v>
      </c>
      <c r="M185" s="71">
        <v>5.3299999999960622E-2</v>
      </c>
      <c r="N185" s="72">
        <v>53349.52</v>
      </c>
      <c r="O185" s="78">
        <v>95.2</v>
      </c>
      <c r="P185" s="121" t="s">
        <v>2746</v>
      </c>
      <c r="Q185" s="72">
        <v>50.78874304</v>
      </c>
      <c r="R185" s="73">
        <v>1.2187907933062996E-4</v>
      </c>
      <c r="S185" s="73">
        <f t="shared" si="2"/>
        <v>4.6146650955193672E-3</v>
      </c>
      <c r="T185" s="73">
        <f>Q185/'סכום נכסי הקרן'!$C$41</f>
        <v>5.5317807839024014E-4</v>
      </c>
    </row>
    <row r="186" spans="1:20">
      <c r="A186" s="69" t="s">
        <v>662</v>
      </c>
      <c r="B186" s="54" t="s">
        <v>663</v>
      </c>
      <c r="C186" s="70" t="s">
        <v>116</v>
      </c>
      <c r="D186" s="70" t="s">
        <v>26</v>
      </c>
      <c r="E186" s="54" t="s">
        <v>664</v>
      </c>
      <c r="F186" s="70" t="s">
        <v>124</v>
      </c>
      <c r="G186" s="54" t="s">
        <v>461</v>
      </c>
      <c r="H186" s="54" t="s">
        <v>247</v>
      </c>
      <c r="I186" s="121" t="s">
        <v>2746</v>
      </c>
      <c r="J186" s="72">
        <v>0.73999999985380904</v>
      </c>
      <c r="K186" s="70" t="s">
        <v>128</v>
      </c>
      <c r="L186" s="71">
        <v>2.9500000000000002E-2</v>
      </c>
      <c r="M186" s="71">
        <v>5.4499999996566739E-2</v>
      </c>
      <c r="N186" s="72">
        <v>4595.0572629999997</v>
      </c>
      <c r="O186" s="78">
        <v>98.25</v>
      </c>
      <c r="P186" s="121" t="s">
        <v>2746</v>
      </c>
      <c r="Q186" s="72">
        <v>4.5146437589999993</v>
      </c>
      <c r="R186" s="73">
        <v>1.2849770556852899E-4</v>
      </c>
      <c r="S186" s="73">
        <f t="shared" si="2"/>
        <v>4.1020052331190054E-4</v>
      </c>
      <c r="T186" s="73">
        <f>Q186/'סכום נכסי הקרן'!$C$41</f>
        <v>4.9172352173654228E-5</v>
      </c>
    </row>
    <row r="187" spans="1:20">
      <c r="A187" s="69" t="s">
        <v>665</v>
      </c>
      <c r="B187" s="54" t="s">
        <v>666</v>
      </c>
      <c r="C187" s="70" t="s">
        <v>116</v>
      </c>
      <c r="D187" s="70" t="s">
        <v>26</v>
      </c>
      <c r="E187" s="54" t="s">
        <v>515</v>
      </c>
      <c r="F187" s="70" t="s">
        <v>151</v>
      </c>
      <c r="G187" s="54" t="s">
        <v>461</v>
      </c>
      <c r="H187" s="54" t="s">
        <v>247</v>
      </c>
      <c r="I187" s="121" t="s">
        <v>2746</v>
      </c>
      <c r="J187" s="72">
        <v>1.5499999999759093</v>
      </c>
      <c r="K187" s="70" t="s">
        <v>128</v>
      </c>
      <c r="L187" s="71">
        <v>3.5499999999999997E-2</v>
      </c>
      <c r="M187" s="71">
        <v>4.8900000000409533E-2</v>
      </c>
      <c r="N187" s="72">
        <v>16636.627858</v>
      </c>
      <c r="O187" s="78">
        <v>98.03</v>
      </c>
      <c r="P187" s="72">
        <v>0.29530014300000001</v>
      </c>
      <c r="Q187" s="72">
        <v>16.604185688000001</v>
      </c>
      <c r="R187" s="73">
        <v>4.2565391308708462E-5</v>
      </c>
      <c r="S187" s="73">
        <f t="shared" si="2"/>
        <v>1.5086562798687414E-3</v>
      </c>
      <c r="T187" s="73">
        <f>Q187/'סכום נכסי הקרן'!$C$41</f>
        <v>1.8084856963064878E-4</v>
      </c>
    </row>
    <row r="188" spans="1:20">
      <c r="A188" s="69" t="s">
        <v>667</v>
      </c>
      <c r="B188" s="54" t="s">
        <v>668</v>
      </c>
      <c r="C188" s="70" t="s">
        <v>116</v>
      </c>
      <c r="D188" s="70" t="s">
        <v>26</v>
      </c>
      <c r="E188" s="54" t="s">
        <v>515</v>
      </c>
      <c r="F188" s="70" t="s">
        <v>151</v>
      </c>
      <c r="G188" s="54" t="s">
        <v>461</v>
      </c>
      <c r="H188" s="54" t="s">
        <v>247</v>
      </c>
      <c r="I188" s="121" t="s">
        <v>2746</v>
      </c>
      <c r="J188" s="72">
        <v>2.560000000011557</v>
      </c>
      <c r="K188" s="70" t="s">
        <v>128</v>
      </c>
      <c r="L188" s="71">
        <v>2.5000000000000001E-2</v>
      </c>
      <c r="M188" s="71">
        <v>4.9000000000361164E-2</v>
      </c>
      <c r="N188" s="72">
        <v>58343.435380999996</v>
      </c>
      <c r="O188" s="78">
        <v>94.18</v>
      </c>
      <c r="P188" s="72">
        <v>14.273304707000001</v>
      </c>
      <c r="Q188" s="72">
        <v>69.221152145000005</v>
      </c>
      <c r="R188" s="73">
        <v>7.6097464462124523E-5</v>
      </c>
      <c r="S188" s="73">
        <f t="shared" si="2"/>
        <v>6.2894337515616346E-3</v>
      </c>
      <c r="T188" s="73">
        <f>Q188/'סכום נכסי הקרן'!$C$41</f>
        <v>7.5393919273355494E-4</v>
      </c>
    </row>
    <row r="189" spans="1:20">
      <c r="A189" s="69" t="s">
        <v>669</v>
      </c>
      <c r="B189" s="54" t="s">
        <v>670</v>
      </c>
      <c r="C189" s="70" t="s">
        <v>116</v>
      </c>
      <c r="D189" s="70" t="s">
        <v>26</v>
      </c>
      <c r="E189" s="54" t="s">
        <v>515</v>
      </c>
      <c r="F189" s="70" t="s">
        <v>151</v>
      </c>
      <c r="G189" s="54" t="s">
        <v>461</v>
      </c>
      <c r="H189" s="54" t="s">
        <v>247</v>
      </c>
      <c r="I189" s="121" t="s">
        <v>2746</v>
      </c>
      <c r="J189" s="72">
        <v>3.9299999999778601</v>
      </c>
      <c r="K189" s="70" t="s">
        <v>128</v>
      </c>
      <c r="L189" s="71">
        <v>4.7300000000000002E-2</v>
      </c>
      <c r="M189" s="71">
        <v>5.0399999999526657E-2</v>
      </c>
      <c r="N189" s="72">
        <v>25843.841226</v>
      </c>
      <c r="O189" s="78">
        <v>99</v>
      </c>
      <c r="P189" s="72">
        <v>0.611206845</v>
      </c>
      <c r="Q189" s="72">
        <v>26.196610805999999</v>
      </c>
      <c r="R189" s="73">
        <v>6.5441528496005475E-5</v>
      </c>
      <c r="S189" s="73">
        <f t="shared" si="2"/>
        <v>2.3802240077519677E-3</v>
      </c>
      <c r="T189" s="73">
        <f>Q189/'סכום נכסי הקרן'!$C$41</f>
        <v>2.8532682556422015E-4</v>
      </c>
    </row>
    <row r="190" spans="1:20">
      <c r="A190" s="69" t="s">
        <v>671</v>
      </c>
      <c r="B190" s="54" t="s">
        <v>672</v>
      </c>
      <c r="C190" s="70" t="s">
        <v>116</v>
      </c>
      <c r="D190" s="70" t="s">
        <v>26</v>
      </c>
      <c r="E190" s="54" t="s">
        <v>518</v>
      </c>
      <c r="F190" s="70" t="s">
        <v>251</v>
      </c>
      <c r="G190" s="54" t="s">
        <v>461</v>
      </c>
      <c r="H190" s="54" t="s">
        <v>247</v>
      </c>
      <c r="I190" s="121" t="s">
        <v>2746</v>
      </c>
      <c r="J190" s="72">
        <v>4.5099999999728828</v>
      </c>
      <c r="K190" s="70" t="s">
        <v>128</v>
      </c>
      <c r="L190" s="71">
        <v>2.4300000000000002E-2</v>
      </c>
      <c r="M190" s="71">
        <v>4.9099999999607409E-2</v>
      </c>
      <c r="N190" s="72">
        <v>54966.647316000002</v>
      </c>
      <c r="O190" s="78">
        <v>89.9</v>
      </c>
      <c r="P190" s="121" t="s">
        <v>2746</v>
      </c>
      <c r="Q190" s="72">
        <v>49.415015934000003</v>
      </c>
      <c r="R190" s="73">
        <v>3.752975854815088E-5</v>
      </c>
      <c r="S190" s="73">
        <f t="shared" si="2"/>
        <v>4.4898482532944204E-3</v>
      </c>
      <c r="T190" s="73">
        <f>Q190/'סכום נכסי הקרן'!$C$41</f>
        <v>5.3821579196131292E-4</v>
      </c>
    </row>
    <row r="191" spans="1:20">
      <c r="A191" s="69" t="s">
        <v>673</v>
      </c>
      <c r="B191" s="54" t="s">
        <v>674</v>
      </c>
      <c r="C191" s="70" t="s">
        <v>116</v>
      </c>
      <c r="D191" s="70" t="s">
        <v>26</v>
      </c>
      <c r="E191" s="54" t="s">
        <v>675</v>
      </c>
      <c r="F191" s="70" t="s">
        <v>151</v>
      </c>
      <c r="G191" s="54" t="s">
        <v>461</v>
      </c>
      <c r="H191" s="54" t="s">
        <v>247</v>
      </c>
      <c r="I191" s="121" t="s">
        <v>2746</v>
      </c>
      <c r="J191" s="72">
        <v>0.48</v>
      </c>
      <c r="K191" s="70" t="s">
        <v>128</v>
      </c>
      <c r="L191" s="71">
        <v>2.1600000000000001E-2</v>
      </c>
      <c r="M191" s="71">
        <v>5.0697230181470869E-2</v>
      </c>
      <c r="N191" s="72">
        <v>1.06E-3</v>
      </c>
      <c r="O191" s="78">
        <v>98.7</v>
      </c>
      <c r="P191" s="121" t="s">
        <v>2746</v>
      </c>
      <c r="Q191" s="72">
        <v>1.0469999999999999E-6</v>
      </c>
      <c r="R191" s="73">
        <v>8.2876238301960323E-12</v>
      </c>
      <c r="S191" s="73">
        <f t="shared" si="2"/>
        <v>9.513041799840488E-11</v>
      </c>
      <c r="T191" s="73">
        <f>Q191/'סכום נכסי הקרן'!$C$41</f>
        <v>1.1403657846354558E-11</v>
      </c>
    </row>
    <row r="192" spans="1:20">
      <c r="A192" s="69" t="s">
        <v>676</v>
      </c>
      <c r="B192" s="54" t="s">
        <v>677</v>
      </c>
      <c r="C192" s="70" t="s">
        <v>116</v>
      </c>
      <c r="D192" s="70" t="s">
        <v>26</v>
      </c>
      <c r="E192" s="54" t="s">
        <v>678</v>
      </c>
      <c r="F192" s="70" t="s">
        <v>679</v>
      </c>
      <c r="G192" s="54" t="s">
        <v>461</v>
      </c>
      <c r="H192" s="54" t="s">
        <v>247</v>
      </c>
      <c r="I192" s="121" t="s">
        <v>2746</v>
      </c>
      <c r="J192" s="72">
        <v>6.239999999998826</v>
      </c>
      <c r="K192" s="70" t="s">
        <v>128</v>
      </c>
      <c r="L192" s="71">
        <v>2.3399999999999997E-2</v>
      </c>
      <c r="M192" s="71">
        <v>5.2499999999926682E-2</v>
      </c>
      <c r="N192" s="72">
        <v>40743.368286999998</v>
      </c>
      <c r="O192" s="78">
        <v>83.69</v>
      </c>
      <c r="P192" s="121" t="s">
        <v>2746</v>
      </c>
      <c r="Q192" s="72">
        <v>34.098124921</v>
      </c>
      <c r="R192" s="73">
        <v>4.1328860449143625E-5</v>
      </c>
      <c r="S192" s="73">
        <f t="shared" si="2"/>
        <v>3.0981555651352021E-3</v>
      </c>
      <c r="T192" s="73">
        <f>Q192/'סכום נכסי הקרן'!$C$41</f>
        <v>3.7138810869277896E-4</v>
      </c>
    </row>
    <row r="193" spans="1:20">
      <c r="A193" s="69" t="s">
        <v>680</v>
      </c>
      <c r="B193" s="54" t="s">
        <v>681</v>
      </c>
      <c r="C193" s="70" t="s">
        <v>116</v>
      </c>
      <c r="D193" s="70" t="s">
        <v>26</v>
      </c>
      <c r="E193" s="54" t="s">
        <v>682</v>
      </c>
      <c r="F193" s="70" t="s">
        <v>537</v>
      </c>
      <c r="G193" s="54" t="s">
        <v>525</v>
      </c>
      <c r="H193" s="54" t="s">
        <v>126</v>
      </c>
      <c r="I193" s="121" t="s">
        <v>2746</v>
      </c>
      <c r="J193" s="72">
        <v>2.0899999999968903</v>
      </c>
      <c r="K193" s="70" t="s">
        <v>128</v>
      </c>
      <c r="L193" s="71">
        <v>2.9500000000000002E-2</v>
      </c>
      <c r="M193" s="71">
        <v>5.3499999999844533E-2</v>
      </c>
      <c r="N193" s="72">
        <v>33740.696453999997</v>
      </c>
      <c r="O193" s="78">
        <v>95.31</v>
      </c>
      <c r="P193" s="121" t="s">
        <v>2746</v>
      </c>
      <c r="Q193" s="72">
        <v>32.15825779</v>
      </c>
      <c r="R193" s="73">
        <v>1.090156609331396E-4</v>
      </c>
      <c r="S193" s="73">
        <f t="shared" si="2"/>
        <v>2.9218992413210698E-3</v>
      </c>
      <c r="T193" s="73">
        <f>Q193/'סכום נכסי הקרן'!$C$41</f>
        <v>3.5025956902772312E-4</v>
      </c>
    </row>
    <row r="194" spans="1:20">
      <c r="A194" s="69" t="s">
        <v>683</v>
      </c>
      <c r="B194" s="54" t="s">
        <v>684</v>
      </c>
      <c r="C194" s="70" t="s">
        <v>116</v>
      </c>
      <c r="D194" s="70" t="s">
        <v>26</v>
      </c>
      <c r="E194" s="54" t="s">
        <v>682</v>
      </c>
      <c r="F194" s="70" t="s">
        <v>537</v>
      </c>
      <c r="G194" s="54" t="s">
        <v>525</v>
      </c>
      <c r="H194" s="54" t="s">
        <v>126</v>
      </c>
      <c r="I194" s="121" t="s">
        <v>2746</v>
      </c>
      <c r="J194" s="72">
        <v>2.9700000002513973</v>
      </c>
      <c r="K194" s="70" t="s">
        <v>128</v>
      </c>
      <c r="L194" s="71">
        <v>2.5499999999999998E-2</v>
      </c>
      <c r="M194" s="71">
        <v>5.5300000005865942E-2</v>
      </c>
      <c r="N194" s="72">
        <v>3898.9209629999996</v>
      </c>
      <c r="O194" s="78">
        <v>91.82</v>
      </c>
      <c r="P194" s="121" t="s">
        <v>2746</v>
      </c>
      <c r="Q194" s="72">
        <v>3.5799892300000002</v>
      </c>
      <c r="R194" s="73">
        <v>6.6958404970032104E-6</v>
      </c>
      <c r="S194" s="73">
        <f t="shared" si="2"/>
        <v>3.2527781459378003E-4</v>
      </c>
      <c r="T194" s="73">
        <f>Q194/'סכום נכסי הקרן'!$C$41</f>
        <v>3.8992332638542804E-5</v>
      </c>
    </row>
    <row r="195" spans="1:20">
      <c r="A195" s="69" t="s">
        <v>685</v>
      </c>
      <c r="B195" s="54" t="s">
        <v>686</v>
      </c>
      <c r="C195" s="70" t="s">
        <v>116</v>
      </c>
      <c r="D195" s="70" t="s">
        <v>26</v>
      </c>
      <c r="E195" s="54" t="s">
        <v>687</v>
      </c>
      <c r="F195" s="70" t="s">
        <v>311</v>
      </c>
      <c r="G195" s="54" t="s">
        <v>525</v>
      </c>
      <c r="H195" s="54" t="s">
        <v>126</v>
      </c>
      <c r="I195" s="121" t="s">
        <v>2746</v>
      </c>
      <c r="J195" s="72">
        <v>1.8299999999511802</v>
      </c>
      <c r="K195" s="70" t="s">
        <v>128</v>
      </c>
      <c r="L195" s="71">
        <v>3.27E-2</v>
      </c>
      <c r="M195" s="71">
        <v>4.5199999999327736E-2</v>
      </c>
      <c r="N195" s="72">
        <v>12714.829113</v>
      </c>
      <c r="O195" s="78">
        <v>98.27</v>
      </c>
      <c r="P195" s="121" t="s">
        <v>2746</v>
      </c>
      <c r="Q195" s="72">
        <v>12.494862567</v>
      </c>
      <c r="R195" s="73">
        <v>4.0288691805585038E-5</v>
      </c>
      <c r="S195" s="73">
        <f t="shared" si="2"/>
        <v>1.1352831889506517E-3</v>
      </c>
      <c r="T195" s="73">
        <f>Q195/'סכום נכסי הקרן'!$C$41</f>
        <v>1.3609086681116658E-4</v>
      </c>
    </row>
    <row r="196" spans="1:20">
      <c r="A196" s="69" t="s">
        <v>688</v>
      </c>
      <c r="B196" s="54" t="s">
        <v>689</v>
      </c>
      <c r="C196" s="70" t="s">
        <v>116</v>
      </c>
      <c r="D196" s="70" t="s">
        <v>26</v>
      </c>
      <c r="E196" s="54" t="s">
        <v>690</v>
      </c>
      <c r="F196" s="70" t="s">
        <v>588</v>
      </c>
      <c r="G196" s="54" t="s">
        <v>525</v>
      </c>
      <c r="H196" s="54" t="s">
        <v>126</v>
      </c>
      <c r="I196" s="121" t="s">
        <v>2746</v>
      </c>
      <c r="J196" s="72">
        <v>2.20000000097611</v>
      </c>
      <c r="K196" s="70" t="s">
        <v>128</v>
      </c>
      <c r="L196" s="71">
        <v>3.4500000000000003E-2</v>
      </c>
      <c r="M196" s="71">
        <v>5.0400000011713325E-2</v>
      </c>
      <c r="N196" s="72">
        <v>1046.9844230000001</v>
      </c>
      <c r="O196" s="78">
        <v>97.85</v>
      </c>
      <c r="P196" s="121" t="s">
        <v>2746</v>
      </c>
      <c r="Q196" s="72">
        <v>1.0244742200000001</v>
      </c>
      <c r="R196" s="73">
        <v>1.4373341296713039E-6</v>
      </c>
      <c r="S196" s="73">
        <f t="shared" si="2"/>
        <v>9.3083725670668402E-5</v>
      </c>
      <c r="T196" s="73">
        <f>Q196/'סכום נכסי הקרן'!$C$41</f>
        <v>1.1158312776782204E-5</v>
      </c>
    </row>
    <row r="197" spans="1:20">
      <c r="A197" s="69" t="s">
        <v>691</v>
      </c>
      <c r="B197" s="54" t="s">
        <v>692</v>
      </c>
      <c r="C197" s="70" t="s">
        <v>116</v>
      </c>
      <c r="D197" s="70" t="s">
        <v>26</v>
      </c>
      <c r="E197" s="54" t="s">
        <v>693</v>
      </c>
      <c r="F197" s="70" t="s">
        <v>588</v>
      </c>
      <c r="G197" s="54" t="s">
        <v>525</v>
      </c>
      <c r="H197" s="54" t="s">
        <v>126</v>
      </c>
      <c r="I197" s="121" t="s">
        <v>2746</v>
      </c>
      <c r="J197" s="72">
        <v>3.5600000000357657</v>
      </c>
      <c r="K197" s="70" t="s">
        <v>128</v>
      </c>
      <c r="L197" s="71">
        <v>2.5000000000000001E-3</v>
      </c>
      <c r="M197" s="71">
        <v>5.1700000000471459E-2</v>
      </c>
      <c r="N197" s="72">
        <v>29152.664483000004</v>
      </c>
      <c r="O197" s="78">
        <v>84.4</v>
      </c>
      <c r="P197" s="121" t="s">
        <v>2746</v>
      </c>
      <c r="Q197" s="72">
        <v>24.604847851999999</v>
      </c>
      <c r="R197" s="73">
        <v>5.1451750052064775E-5</v>
      </c>
      <c r="S197" s="73">
        <f t="shared" si="2"/>
        <v>2.23559642879457E-3</v>
      </c>
      <c r="T197" s="73">
        <f>Q197/'סכום נכסי הקרן'!$C$41</f>
        <v>2.6798974810489005E-4</v>
      </c>
    </row>
    <row r="198" spans="1:20">
      <c r="A198" s="69" t="s">
        <v>694</v>
      </c>
      <c r="B198" s="54" t="s">
        <v>695</v>
      </c>
      <c r="C198" s="70" t="s">
        <v>116</v>
      </c>
      <c r="D198" s="70" t="s">
        <v>26</v>
      </c>
      <c r="E198" s="54" t="s">
        <v>536</v>
      </c>
      <c r="F198" s="70" t="s">
        <v>537</v>
      </c>
      <c r="G198" s="54" t="s">
        <v>538</v>
      </c>
      <c r="H198" s="54" t="s">
        <v>247</v>
      </c>
      <c r="I198" s="121" t="s">
        <v>2746</v>
      </c>
      <c r="J198" s="72">
        <v>2.320000000016941</v>
      </c>
      <c r="K198" s="70" t="s">
        <v>128</v>
      </c>
      <c r="L198" s="71">
        <v>4.2999999999999997E-2</v>
      </c>
      <c r="M198" s="71">
        <v>5.2300000000254115E-2</v>
      </c>
      <c r="N198" s="72">
        <v>30697.480639000001</v>
      </c>
      <c r="O198" s="78">
        <v>99.99</v>
      </c>
      <c r="P198" s="121" t="s">
        <v>2746</v>
      </c>
      <c r="Q198" s="72">
        <v>30.694411914</v>
      </c>
      <c r="R198" s="73">
        <v>2.7652017904520611E-5</v>
      </c>
      <c r="S198" s="73">
        <f t="shared" si="2"/>
        <v>2.7888942078262073E-3</v>
      </c>
      <c r="T198" s="73">
        <f>Q198/'סכום נכסי הקרן'!$C$41</f>
        <v>3.3431573186468475E-4</v>
      </c>
    </row>
    <row r="199" spans="1:20">
      <c r="A199" s="69" t="s">
        <v>696</v>
      </c>
      <c r="B199" s="54" t="s">
        <v>697</v>
      </c>
      <c r="C199" s="70" t="s">
        <v>116</v>
      </c>
      <c r="D199" s="70" t="s">
        <v>26</v>
      </c>
      <c r="E199" s="54" t="s">
        <v>698</v>
      </c>
      <c r="F199" s="70" t="s">
        <v>524</v>
      </c>
      <c r="G199" s="54" t="s">
        <v>525</v>
      </c>
      <c r="H199" s="54" t="s">
        <v>126</v>
      </c>
      <c r="I199" s="121" t="s">
        <v>2746</v>
      </c>
      <c r="J199" s="72">
        <v>0.84999999995495068</v>
      </c>
      <c r="K199" s="70" t="s">
        <v>128</v>
      </c>
      <c r="L199" s="71">
        <v>3.5000000000000003E-2</v>
      </c>
      <c r="M199" s="71">
        <v>5.309999999857129E-2</v>
      </c>
      <c r="N199" s="72">
        <v>15560.276604000002</v>
      </c>
      <c r="O199" s="78">
        <v>99.86</v>
      </c>
      <c r="P199" s="121" t="s">
        <v>2746</v>
      </c>
      <c r="Q199" s="72">
        <v>15.538492562</v>
      </c>
      <c r="R199" s="73">
        <v>8.1161467786355121E-5</v>
      </c>
      <c r="S199" s="73">
        <f t="shared" si="2"/>
        <v>1.4118274044777129E-3</v>
      </c>
      <c r="T199" s="73">
        <f>Q199/'סכום נכסי הקרן'!$C$41</f>
        <v>1.6924131100780636E-4</v>
      </c>
    </row>
    <row r="200" spans="1:20">
      <c r="A200" s="69" t="s">
        <v>699</v>
      </c>
      <c r="B200" s="54" t="s">
        <v>700</v>
      </c>
      <c r="C200" s="70" t="s">
        <v>116</v>
      </c>
      <c r="D200" s="70" t="s">
        <v>26</v>
      </c>
      <c r="E200" s="54" t="s">
        <v>698</v>
      </c>
      <c r="F200" s="70" t="s">
        <v>524</v>
      </c>
      <c r="G200" s="54" t="s">
        <v>525</v>
      </c>
      <c r="H200" s="54" t="s">
        <v>126</v>
      </c>
      <c r="I200" s="121" t="s">
        <v>2746</v>
      </c>
      <c r="J200" s="72">
        <v>2.369999999958766</v>
      </c>
      <c r="K200" s="70" t="s">
        <v>128</v>
      </c>
      <c r="L200" s="71">
        <v>2.6499999999999999E-2</v>
      </c>
      <c r="M200" s="71">
        <v>5.2799999999175319E-2</v>
      </c>
      <c r="N200" s="72">
        <v>12760.153245</v>
      </c>
      <c r="O200" s="78">
        <v>95.03</v>
      </c>
      <c r="P200" s="121" t="s">
        <v>2746</v>
      </c>
      <c r="Q200" s="72">
        <v>12.12597405</v>
      </c>
      <c r="R200" s="73">
        <v>2.0763372232187037E-5</v>
      </c>
      <c r="S200" s="73">
        <f t="shared" si="2"/>
        <v>1.1017659790012518E-3</v>
      </c>
      <c r="T200" s="73">
        <f>Q200/'סכום נכסי הקרן'!$C$41</f>
        <v>1.3207302685766406E-4</v>
      </c>
    </row>
    <row r="201" spans="1:20">
      <c r="A201" s="69" t="s">
        <v>701</v>
      </c>
      <c r="B201" s="54" t="s">
        <v>702</v>
      </c>
      <c r="C201" s="70" t="s">
        <v>116</v>
      </c>
      <c r="D201" s="70" t="s">
        <v>26</v>
      </c>
      <c r="E201" s="54" t="s">
        <v>698</v>
      </c>
      <c r="F201" s="70" t="s">
        <v>524</v>
      </c>
      <c r="G201" s="54" t="s">
        <v>525</v>
      </c>
      <c r="H201" s="54" t="s">
        <v>126</v>
      </c>
      <c r="I201" s="121" t="s">
        <v>2746</v>
      </c>
      <c r="J201" s="72">
        <v>1.9099999999874171</v>
      </c>
      <c r="K201" s="70" t="s">
        <v>128</v>
      </c>
      <c r="L201" s="71">
        <v>4.99E-2</v>
      </c>
      <c r="M201" s="71">
        <v>4.6799999999802264E-2</v>
      </c>
      <c r="N201" s="72">
        <v>43658.033193000003</v>
      </c>
      <c r="O201" s="78">
        <v>101.94</v>
      </c>
      <c r="P201" s="121" t="s">
        <v>2746</v>
      </c>
      <c r="Q201" s="72">
        <v>44.504999516000005</v>
      </c>
      <c r="R201" s="73">
        <v>1.2518432456774193E-4</v>
      </c>
      <c r="S201" s="73">
        <f t="shared" si="2"/>
        <v>4.0437241709416309E-3</v>
      </c>
      <c r="T201" s="73">
        <f>Q201/'סכום נכסי הקרן'!$C$41</f>
        <v>4.8473714129191909E-4</v>
      </c>
    </row>
    <row r="202" spans="1:20">
      <c r="A202" s="69" t="s">
        <v>703</v>
      </c>
      <c r="B202" s="54" t="s">
        <v>704</v>
      </c>
      <c r="C202" s="70" t="s">
        <v>116</v>
      </c>
      <c r="D202" s="70" t="s">
        <v>26</v>
      </c>
      <c r="E202" s="54" t="s">
        <v>552</v>
      </c>
      <c r="F202" s="70" t="s">
        <v>553</v>
      </c>
      <c r="G202" s="54" t="s">
        <v>525</v>
      </c>
      <c r="H202" s="54" t="s">
        <v>126</v>
      </c>
      <c r="I202" s="121" t="s">
        <v>2746</v>
      </c>
      <c r="J202" s="72">
        <v>1.6900000000972266</v>
      </c>
      <c r="K202" s="70" t="s">
        <v>128</v>
      </c>
      <c r="L202" s="71">
        <v>3.2500000000000001E-2</v>
      </c>
      <c r="M202" s="71">
        <v>5.3600000002500113E-2</v>
      </c>
      <c r="N202" s="72">
        <v>7446.9077040000002</v>
      </c>
      <c r="O202" s="78">
        <v>96.68</v>
      </c>
      <c r="P202" s="121" t="s">
        <v>2746</v>
      </c>
      <c r="Q202" s="72">
        <v>7.1996703699999998</v>
      </c>
      <c r="R202" s="73">
        <v>2.3505375743217186E-5</v>
      </c>
      <c r="S202" s="73">
        <f t="shared" ref="S202:S216" si="3">IFERROR(Q202/$Q$9,0)</f>
        <v>6.5416203605427926E-4</v>
      </c>
      <c r="T202" s="73">
        <f>Q202/'סכום נכסי הקרן'!$C$41</f>
        <v>7.8416979470885315E-5</v>
      </c>
    </row>
    <row r="203" spans="1:20">
      <c r="A203" s="69" t="s">
        <v>705</v>
      </c>
      <c r="B203" s="54" t="s">
        <v>706</v>
      </c>
      <c r="C203" s="70" t="s">
        <v>116</v>
      </c>
      <c r="D203" s="70" t="s">
        <v>26</v>
      </c>
      <c r="E203" s="54" t="s">
        <v>552</v>
      </c>
      <c r="F203" s="70" t="s">
        <v>553</v>
      </c>
      <c r="G203" s="54" t="s">
        <v>525</v>
      </c>
      <c r="H203" s="54" t="s">
        <v>126</v>
      </c>
      <c r="I203" s="121" t="s">
        <v>2746</v>
      </c>
      <c r="J203" s="72">
        <v>3.540000000013229</v>
      </c>
      <c r="K203" s="70" t="s">
        <v>128</v>
      </c>
      <c r="L203" s="71">
        <v>2.1600000000000001E-2</v>
      </c>
      <c r="M203" s="71">
        <v>6.0500000000178911E-2</v>
      </c>
      <c r="N203" s="72">
        <v>104814.84542</v>
      </c>
      <c r="O203" s="78">
        <v>87.98</v>
      </c>
      <c r="P203" s="121" t="s">
        <v>2746</v>
      </c>
      <c r="Q203" s="72">
        <v>92.216097507000015</v>
      </c>
      <c r="R203" s="73">
        <v>1.352083655509572E-4</v>
      </c>
      <c r="S203" s="73">
        <f t="shared" si="3"/>
        <v>8.3787544431925265E-3</v>
      </c>
      <c r="T203" s="73">
        <f>Q203/'סכום נכסי הקרן'!$C$41</f>
        <v>1.0043942921641813E-3</v>
      </c>
    </row>
    <row r="204" spans="1:20">
      <c r="A204" s="69" t="s">
        <v>707</v>
      </c>
      <c r="B204" s="54" t="s">
        <v>708</v>
      </c>
      <c r="C204" s="70" t="s">
        <v>116</v>
      </c>
      <c r="D204" s="70" t="s">
        <v>26</v>
      </c>
      <c r="E204" s="54" t="s">
        <v>709</v>
      </c>
      <c r="F204" s="70" t="s">
        <v>537</v>
      </c>
      <c r="G204" s="54" t="s">
        <v>538</v>
      </c>
      <c r="H204" s="54" t="s">
        <v>247</v>
      </c>
      <c r="I204" s="121" t="s">
        <v>2746</v>
      </c>
      <c r="J204" s="72">
        <v>3.5199999999608109</v>
      </c>
      <c r="K204" s="70" t="s">
        <v>128</v>
      </c>
      <c r="L204" s="71">
        <v>5.3399999999999996E-2</v>
      </c>
      <c r="M204" s="71">
        <v>5.6899999999403823E-2</v>
      </c>
      <c r="N204" s="72">
        <v>48203.492654999995</v>
      </c>
      <c r="O204" s="78">
        <v>99.52</v>
      </c>
      <c r="P204" s="121" t="s">
        <v>2746</v>
      </c>
      <c r="Q204" s="72">
        <v>47.972117493999995</v>
      </c>
      <c r="R204" s="73">
        <v>1.2050873163749998E-4</v>
      </c>
      <c r="S204" s="73">
        <f t="shared" si="3"/>
        <v>4.3587465037944707E-3</v>
      </c>
      <c r="T204" s="73">
        <f>Q204/'סכום נכסי הקרן'!$C$41</f>
        <v>5.2250010894622331E-4</v>
      </c>
    </row>
    <row r="205" spans="1:20">
      <c r="A205" s="69" t="s">
        <v>710</v>
      </c>
      <c r="B205" s="54" t="s">
        <v>711</v>
      </c>
      <c r="C205" s="70" t="s">
        <v>116</v>
      </c>
      <c r="D205" s="70" t="s">
        <v>26</v>
      </c>
      <c r="E205" s="54" t="s">
        <v>556</v>
      </c>
      <c r="F205" s="70" t="s">
        <v>251</v>
      </c>
      <c r="G205" s="54" t="s">
        <v>557</v>
      </c>
      <c r="H205" s="54" t="s">
        <v>247</v>
      </c>
      <c r="I205" s="121" t="s">
        <v>2746</v>
      </c>
      <c r="J205" s="72">
        <v>3.539999999996871</v>
      </c>
      <c r="K205" s="70" t="s">
        <v>128</v>
      </c>
      <c r="L205" s="71">
        <v>2.5000000000000001E-2</v>
      </c>
      <c r="M205" s="71">
        <v>5.3900000000672736E-2</v>
      </c>
      <c r="N205" s="72">
        <v>7003.1548130000001</v>
      </c>
      <c r="O205" s="78">
        <v>91.27</v>
      </c>
      <c r="P205" s="121" t="s">
        <v>2746</v>
      </c>
      <c r="Q205" s="72">
        <v>6.3917791629999998</v>
      </c>
      <c r="R205" s="73">
        <v>8.2315778738479517E-6</v>
      </c>
      <c r="S205" s="73">
        <f t="shared" si="3"/>
        <v>5.8075704253073978E-4</v>
      </c>
      <c r="T205" s="73">
        <f>Q205/'סכום נכסי הקרן'!$C$41</f>
        <v>6.9617633815005276E-5</v>
      </c>
    </row>
    <row r="206" spans="1:20">
      <c r="A206" s="69" t="s">
        <v>712</v>
      </c>
      <c r="B206" s="54" t="s">
        <v>713</v>
      </c>
      <c r="C206" s="70" t="s">
        <v>116</v>
      </c>
      <c r="D206" s="70" t="s">
        <v>26</v>
      </c>
      <c r="E206" s="54" t="s">
        <v>714</v>
      </c>
      <c r="F206" s="70" t="s">
        <v>537</v>
      </c>
      <c r="G206" s="54" t="s">
        <v>560</v>
      </c>
      <c r="H206" s="54" t="s">
        <v>126</v>
      </c>
      <c r="I206" s="121" t="s">
        <v>2746</v>
      </c>
      <c r="J206" s="72">
        <v>2.9400000000083959</v>
      </c>
      <c r="K206" s="70" t="s">
        <v>128</v>
      </c>
      <c r="L206" s="71">
        <v>4.53E-2</v>
      </c>
      <c r="M206" s="71">
        <v>5.5899999999874043E-2</v>
      </c>
      <c r="N206" s="72">
        <v>34308.180039999999</v>
      </c>
      <c r="O206" s="78">
        <v>97.2</v>
      </c>
      <c r="P206" s="121" t="s">
        <v>2746</v>
      </c>
      <c r="Q206" s="72">
        <v>33.347552137999998</v>
      </c>
      <c r="R206" s="73">
        <v>4.9011685771428571E-5</v>
      </c>
      <c r="S206" s="73">
        <f t="shared" si="3"/>
        <v>3.0299585235067242E-3</v>
      </c>
      <c r="T206" s="73">
        <f>Q206/'סכום נכסי הקרן'!$C$41</f>
        <v>3.6321306074042157E-4</v>
      </c>
    </row>
    <row r="207" spans="1:20">
      <c r="A207" s="69" t="s">
        <v>715</v>
      </c>
      <c r="B207" s="54" t="s">
        <v>716</v>
      </c>
      <c r="C207" s="70" t="s">
        <v>116</v>
      </c>
      <c r="D207" s="70" t="s">
        <v>26</v>
      </c>
      <c r="E207" s="54" t="s">
        <v>543</v>
      </c>
      <c r="F207" s="70" t="s">
        <v>524</v>
      </c>
      <c r="G207" s="54" t="s">
        <v>560</v>
      </c>
      <c r="H207" s="54" t="s">
        <v>126</v>
      </c>
      <c r="I207" s="121" t="s">
        <v>2746</v>
      </c>
      <c r="J207" s="72">
        <v>4.4300000000246378</v>
      </c>
      <c r="K207" s="70" t="s">
        <v>128</v>
      </c>
      <c r="L207" s="71">
        <v>5.5E-2</v>
      </c>
      <c r="M207" s="71">
        <v>6.390000000034371E-2</v>
      </c>
      <c r="N207" s="72">
        <v>33343.449999999997</v>
      </c>
      <c r="O207" s="78">
        <v>98.6</v>
      </c>
      <c r="P207" s="121" t="s">
        <v>2746</v>
      </c>
      <c r="Q207" s="72">
        <v>32.876641333000002</v>
      </c>
      <c r="R207" s="73">
        <v>5.8075671702622013E-5</v>
      </c>
      <c r="S207" s="73">
        <f t="shared" si="3"/>
        <v>2.9871715686646855E-3</v>
      </c>
      <c r="T207" s="73">
        <f>Q207/'סכום נכסי הקרן'!$C$41</f>
        <v>3.5808401996069726E-4</v>
      </c>
    </row>
    <row r="208" spans="1:20">
      <c r="A208" s="69" t="s">
        <v>717</v>
      </c>
      <c r="B208" s="54" t="s">
        <v>718</v>
      </c>
      <c r="C208" s="70" t="s">
        <v>116</v>
      </c>
      <c r="D208" s="70" t="s">
        <v>26</v>
      </c>
      <c r="E208" s="54" t="s">
        <v>719</v>
      </c>
      <c r="F208" s="70" t="s">
        <v>537</v>
      </c>
      <c r="G208" s="54" t="s">
        <v>560</v>
      </c>
      <c r="H208" s="54" t="s">
        <v>126</v>
      </c>
      <c r="I208" s="121" t="s">
        <v>2746</v>
      </c>
      <c r="J208" s="72">
        <v>3.1500000000106283</v>
      </c>
      <c r="K208" s="70" t="s">
        <v>128</v>
      </c>
      <c r="L208" s="71">
        <v>2.5000000000000001E-2</v>
      </c>
      <c r="M208" s="71">
        <v>6.1000000000070866E-2</v>
      </c>
      <c r="N208" s="72">
        <v>31491.03613</v>
      </c>
      <c r="O208" s="78">
        <v>89.63</v>
      </c>
      <c r="P208" s="121" t="s">
        <v>2746</v>
      </c>
      <c r="Q208" s="72">
        <v>28.227602557999997</v>
      </c>
      <c r="R208" s="73">
        <v>1.5810398247665048E-4</v>
      </c>
      <c r="S208" s="73">
        <f t="shared" si="3"/>
        <v>2.564759914455953E-3</v>
      </c>
      <c r="T208" s="73">
        <f>Q208/'סכום נכסי הקרן'!$C$41</f>
        <v>3.0744787143678577E-4</v>
      </c>
    </row>
    <row r="209" spans="1:20">
      <c r="A209" s="69" t="s">
        <v>720</v>
      </c>
      <c r="B209" s="54" t="s">
        <v>721</v>
      </c>
      <c r="C209" s="70" t="s">
        <v>116</v>
      </c>
      <c r="D209" s="70" t="s">
        <v>26</v>
      </c>
      <c r="E209" s="54" t="s">
        <v>722</v>
      </c>
      <c r="F209" s="70" t="s">
        <v>251</v>
      </c>
      <c r="G209" s="54" t="s">
        <v>560</v>
      </c>
      <c r="H209" s="54" t="s">
        <v>126</v>
      </c>
      <c r="I209" s="121" t="s">
        <v>2746</v>
      </c>
      <c r="J209" s="72">
        <v>4.8000000000298382</v>
      </c>
      <c r="K209" s="70" t="s">
        <v>128</v>
      </c>
      <c r="L209" s="71">
        <v>6.7699999999999996E-2</v>
      </c>
      <c r="M209" s="71">
        <v>5.9600000000395364E-2</v>
      </c>
      <c r="N209" s="72">
        <v>50104.060635000002</v>
      </c>
      <c r="O209" s="78">
        <v>107.02</v>
      </c>
      <c r="P209" s="121" t="s">
        <v>2746</v>
      </c>
      <c r="Q209" s="72">
        <v>53.621365553000004</v>
      </c>
      <c r="R209" s="73">
        <v>6.6805414179999998E-5</v>
      </c>
      <c r="S209" s="73">
        <f t="shared" si="3"/>
        <v>4.8720371716353007E-3</v>
      </c>
      <c r="T209" s="73">
        <f>Q209/'סכום נכסי הקרן'!$C$41</f>
        <v>5.8403028273229659E-4</v>
      </c>
    </row>
    <row r="210" spans="1:20">
      <c r="A210" s="69" t="s">
        <v>723</v>
      </c>
      <c r="B210" s="54" t="s">
        <v>724</v>
      </c>
      <c r="C210" s="70" t="s">
        <v>116</v>
      </c>
      <c r="D210" s="70" t="s">
        <v>26</v>
      </c>
      <c r="E210" s="54" t="s">
        <v>725</v>
      </c>
      <c r="F210" s="70" t="s">
        <v>588</v>
      </c>
      <c r="G210" s="54" t="s">
        <v>581</v>
      </c>
      <c r="H210" s="121" t="s">
        <v>2746</v>
      </c>
      <c r="I210" s="121" t="s">
        <v>2746</v>
      </c>
      <c r="J210" s="72">
        <v>2.9500000003946902</v>
      </c>
      <c r="K210" s="70" t="s">
        <v>128</v>
      </c>
      <c r="L210" s="71">
        <v>1.2E-2</v>
      </c>
      <c r="M210" s="71">
        <v>8.4200000005999295E-2</v>
      </c>
      <c r="N210" s="72">
        <v>3881.1775800000005</v>
      </c>
      <c r="O210" s="78">
        <v>81.599999999999994</v>
      </c>
      <c r="P210" s="121" t="s">
        <v>2746</v>
      </c>
      <c r="Q210" s="72">
        <v>3.1670409049999999</v>
      </c>
      <c r="R210" s="73">
        <v>6.2599638387096781E-5</v>
      </c>
      <c r="S210" s="73">
        <f t="shared" si="3"/>
        <v>2.8775733057373113E-4</v>
      </c>
      <c r="T210" s="73">
        <f>Q210/'סכום נכסי הקרן'!$C$41</f>
        <v>3.4494604456570285E-5</v>
      </c>
    </row>
    <row r="211" spans="1:20">
      <c r="A211" s="69" t="s">
        <v>726</v>
      </c>
      <c r="B211" s="54" t="s">
        <v>727</v>
      </c>
      <c r="C211" s="70" t="s">
        <v>116</v>
      </c>
      <c r="D211" s="70" t="s">
        <v>26</v>
      </c>
      <c r="E211" s="54" t="s">
        <v>725</v>
      </c>
      <c r="F211" s="70" t="s">
        <v>588</v>
      </c>
      <c r="G211" s="54" t="s">
        <v>581</v>
      </c>
      <c r="H211" s="121" t="s">
        <v>2746</v>
      </c>
      <c r="I211" s="121" t="s">
        <v>2746</v>
      </c>
      <c r="J211" s="72">
        <v>0.97000000006323717</v>
      </c>
      <c r="K211" s="70" t="s">
        <v>128</v>
      </c>
      <c r="L211" s="71">
        <v>3.5499999999999997E-2</v>
      </c>
      <c r="M211" s="71">
        <v>7.2900000001862933E-2</v>
      </c>
      <c r="N211" s="72">
        <v>6055.0307439999997</v>
      </c>
      <c r="O211" s="78">
        <v>96.63</v>
      </c>
      <c r="P211" s="121" t="s">
        <v>2746</v>
      </c>
      <c r="Q211" s="72">
        <v>5.8509762790000002</v>
      </c>
      <c r="R211" s="73">
        <v>2.114168995790538E-5</v>
      </c>
      <c r="S211" s="73">
        <f t="shared" si="3"/>
        <v>5.3161969352437605E-4</v>
      </c>
      <c r="T211" s="73">
        <f>Q211/'סכום נכסי הקרן'!$C$41</f>
        <v>6.3727346277796322E-5</v>
      </c>
    </row>
    <row r="212" spans="1:20">
      <c r="A212" s="69" t="s">
        <v>728</v>
      </c>
      <c r="B212" s="54" t="s">
        <v>729</v>
      </c>
      <c r="C212" s="70" t="s">
        <v>116</v>
      </c>
      <c r="D212" s="70" t="s">
        <v>26</v>
      </c>
      <c r="E212" s="54" t="s">
        <v>725</v>
      </c>
      <c r="F212" s="70" t="s">
        <v>588</v>
      </c>
      <c r="G212" s="54" t="s">
        <v>581</v>
      </c>
      <c r="H212" s="121" t="s">
        <v>2746</v>
      </c>
      <c r="I212" s="121" t="s">
        <v>2746</v>
      </c>
      <c r="J212" s="72">
        <v>3.329999999977808</v>
      </c>
      <c r="K212" s="70" t="s">
        <v>128</v>
      </c>
      <c r="L212" s="71">
        <v>6.0499999999999998E-2</v>
      </c>
      <c r="M212" s="71">
        <v>5.8999999999453247E-2</v>
      </c>
      <c r="N212" s="72">
        <v>30393.888413000001</v>
      </c>
      <c r="O212" s="78">
        <v>102.3</v>
      </c>
      <c r="P212" s="121" t="s">
        <v>2746</v>
      </c>
      <c r="Q212" s="72">
        <v>31.092946493000003</v>
      </c>
      <c r="R212" s="73">
        <v>1.3815403824090909E-4</v>
      </c>
      <c r="S212" s="73">
        <f t="shared" si="3"/>
        <v>2.8251050589122519E-3</v>
      </c>
      <c r="T212" s="73">
        <f>Q212/'סכום נכסי הקרן'!$C$41</f>
        <v>3.3865646918928552E-4</v>
      </c>
    </row>
    <row r="213" spans="1:20">
      <c r="A213" s="69" t="s">
        <v>730</v>
      </c>
      <c r="B213" s="54" t="s">
        <v>731</v>
      </c>
      <c r="C213" s="70" t="s">
        <v>116</v>
      </c>
      <c r="D213" s="70" t="s">
        <v>26</v>
      </c>
      <c r="E213" s="54" t="s">
        <v>732</v>
      </c>
      <c r="F213" s="70" t="s">
        <v>268</v>
      </c>
      <c r="G213" s="54" t="s">
        <v>581</v>
      </c>
      <c r="H213" s="121" t="s">
        <v>2746</v>
      </c>
      <c r="I213" s="121" t="s">
        <v>2746</v>
      </c>
      <c r="J213" s="72">
        <v>1.9800000000475231</v>
      </c>
      <c r="K213" s="70" t="s">
        <v>128</v>
      </c>
      <c r="L213" s="71">
        <v>0.01</v>
      </c>
      <c r="M213" s="71">
        <v>6.5100000002732583E-2</v>
      </c>
      <c r="N213" s="72">
        <v>9352.1708560000006</v>
      </c>
      <c r="O213" s="78">
        <v>90</v>
      </c>
      <c r="P213" s="121" t="s">
        <v>2746</v>
      </c>
      <c r="Q213" s="72">
        <v>8.4169537699999992</v>
      </c>
      <c r="R213" s="73">
        <v>3.896737856666667E-5</v>
      </c>
      <c r="S213" s="73">
        <f t="shared" si="3"/>
        <v>7.64764403451146E-4</v>
      </c>
      <c r="T213" s="73">
        <f>Q213/'סכום נכסי הקרן'!$C$41</f>
        <v>9.1675320822983826E-5</v>
      </c>
    </row>
    <row r="214" spans="1:20">
      <c r="A214" s="122" t="s">
        <v>2746</v>
      </c>
      <c r="B214" s="121" t="s">
        <v>2746</v>
      </c>
      <c r="C214" s="121" t="s">
        <v>2746</v>
      </c>
      <c r="D214" s="121" t="s">
        <v>2746</v>
      </c>
      <c r="E214" s="121" t="s">
        <v>2746</v>
      </c>
      <c r="F214" s="121" t="s">
        <v>2746</v>
      </c>
      <c r="G214" s="121" t="s">
        <v>2746</v>
      </c>
      <c r="H214" s="121" t="s">
        <v>2746</v>
      </c>
      <c r="I214" s="121" t="s">
        <v>2746</v>
      </c>
      <c r="J214" s="121" t="s">
        <v>2746</v>
      </c>
      <c r="K214" s="121" t="s">
        <v>2746</v>
      </c>
      <c r="L214" s="121" t="s">
        <v>2746</v>
      </c>
      <c r="M214" s="121" t="s">
        <v>2746</v>
      </c>
      <c r="N214" s="121" t="s">
        <v>2746</v>
      </c>
      <c r="O214" s="121" t="s">
        <v>2746</v>
      </c>
      <c r="P214" s="121" t="s">
        <v>2746</v>
      </c>
      <c r="Q214" s="121" t="s">
        <v>2746</v>
      </c>
      <c r="R214" s="121" t="s">
        <v>2746</v>
      </c>
      <c r="S214" s="121" t="s">
        <v>2746</v>
      </c>
      <c r="T214" s="121" t="s">
        <v>2746</v>
      </c>
    </row>
    <row r="215" spans="1:20">
      <c r="A215" s="68" t="s">
        <v>47</v>
      </c>
      <c r="B215" s="120" t="s">
        <v>2746</v>
      </c>
      <c r="C215" s="120" t="s">
        <v>2746</v>
      </c>
      <c r="D215" s="120" t="s">
        <v>2746</v>
      </c>
      <c r="E215" s="120" t="s">
        <v>2746</v>
      </c>
      <c r="F215" s="120" t="s">
        <v>2746</v>
      </c>
      <c r="G215" s="120" t="s">
        <v>2746</v>
      </c>
      <c r="H215" s="120" t="s">
        <v>2746</v>
      </c>
      <c r="I215" s="120" t="s">
        <v>2746</v>
      </c>
      <c r="J215" s="66">
        <v>2.8199999999725569</v>
      </c>
      <c r="K215" s="120" t="s">
        <v>2746</v>
      </c>
      <c r="L215" s="120" t="s">
        <v>2746</v>
      </c>
      <c r="M215" s="65">
        <v>4.7699999999768455E-2</v>
      </c>
      <c r="N215" s="120" t="s">
        <v>2746</v>
      </c>
      <c r="O215" s="120" t="s">
        <v>2746</v>
      </c>
      <c r="P215" s="120" t="s">
        <v>2746</v>
      </c>
      <c r="Q215" s="66">
        <v>23.320755502000001</v>
      </c>
      <c r="R215" s="120" t="s">
        <v>2746</v>
      </c>
      <c r="S215" s="67">
        <f t="shared" si="3"/>
        <v>2.1189238003284246E-3</v>
      </c>
      <c r="T215" s="67">
        <f>Q215/'סכום נכסי הקרן'!$C$41</f>
        <v>2.5400374065262516E-4</v>
      </c>
    </row>
    <row r="216" spans="1:20">
      <c r="A216" s="69" t="s">
        <v>733</v>
      </c>
      <c r="B216" s="54" t="s">
        <v>734</v>
      </c>
      <c r="C216" s="70" t="s">
        <v>116</v>
      </c>
      <c r="D216" s="70" t="s">
        <v>26</v>
      </c>
      <c r="E216" s="54" t="s">
        <v>735</v>
      </c>
      <c r="F216" s="70" t="s">
        <v>594</v>
      </c>
      <c r="G216" s="54" t="s">
        <v>289</v>
      </c>
      <c r="H216" s="54" t="s">
        <v>247</v>
      </c>
      <c r="I216" s="121" t="s">
        <v>2746</v>
      </c>
      <c r="J216" s="72">
        <v>2.8199999999725569</v>
      </c>
      <c r="K216" s="70" t="s">
        <v>128</v>
      </c>
      <c r="L216" s="71">
        <v>2.12E-2</v>
      </c>
      <c r="M216" s="71">
        <v>4.7699999999768455E-2</v>
      </c>
      <c r="N216" s="72">
        <v>22641.511119999996</v>
      </c>
      <c r="O216" s="78">
        <v>103</v>
      </c>
      <c r="P216" s="121" t="s">
        <v>2746</v>
      </c>
      <c r="Q216" s="72">
        <v>23.320755502000001</v>
      </c>
      <c r="R216" s="73">
        <v>1.5094340746666664E-4</v>
      </c>
      <c r="S216" s="73">
        <f t="shared" si="3"/>
        <v>2.1189238003284246E-3</v>
      </c>
      <c r="T216" s="73">
        <f>Q216/'סכום נכסי הקרן'!$C$41</f>
        <v>2.5400374065262516E-4</v>
      </c>
    </row>
    <row r="217" spans="1:20">
      <c r="A217" s="123" t="s">
        <v>2746</v>
      </c>
      <c r="B217" s="124" t="s">
        <v>2746</v>
      </c>
      <c r="C217" s="124" t="s">
        <v>2746</v>
      </c>
      <c r="D217" s="124" t="s">
        <v>2746</v>
      </c>
      <c r="E217" s="124" t="s">
        <v>2746</v>
      </c>
      <c r="F217" s="124" t="s">
        <v>2746</v>
      </c>
      <c r="G217" s="124" t="s">
        <v>2746</v>
      </c>
      <c r="H217" s="124" t="s">
        <v>2746</v>
      </c>
      <c r="I217" s="124" t="s">
        <v>2746</v>
      </c>
      <c r="J217" s="124" t="s">
        <v>2746</v>
      </c>
      <c r="K217" s="124" t="s">
        <v>2746</v>
      </c>
      <c r="L217" s="124" t="s">
        <v>2746</v>
      </c>
      <c r="M217" s="124" t="s">
        <v>2746</v>
      </c>
      <c r="N217" s="124" t="s">
        <v>2746</v>
      </c>
      <c r="O217" s="124" t="s">
        <v>2746</v>
      </c>
      <c r="P217" s="124" t="s">
        <v>2746</v>
      </c>
      <c r="Q217" s="124" t="s">
        <v>2746</v>
      </c>
      <c r="R217" s="124" t="s">
        <v>2746</v>
      </c>
      <c r="S217" s="124" t="s">
        <v>2746</v>
      </c>
      <c r="T217" s="124" t="s">
        <v>2746</v>
      </c>
    </row>
    <row r="218" spans="1:20">
      <c r="A218" s="123" t="s">
        <v>2746</v>
      </c>
      <c r="B218" s="124" t="s">
        <v>2746</v>
      </c>
      <c r="C218" s="124" t="s">
        <v>2746</v>
      </c>
      <c r="D218" s="124" t="s">
        <v>2746</v>
      </c>
      <c r="E218" s="124" t="s">
        <v>2746</v>
      </c>
      <c r="F218" s="124" t="s">
        <v>2746</v>
      </c>
      <c r="G218" s="124" t="s">
        <v>2746</v>
      </c>
      <c r="H218" s="124" t="s">
        <v>2746</v>
      </c>
      <c r="I218" s="124" t="s">
        <v>2746</v>
      </c>
      <c r="J218" s="124" t="s">
        <v>2746</v>
      </c>
      <c r="K218" s="124" t="s">
        <v>2746</v>
      </c>
      <c r="L218" s="124" t="s">
        <v>2746</v>
      </c>
      <c r="M218" s="124" t="s">
        <v>2746</v>
      </c>
      <c r="N218" s="124" t="s">
        <v>2746</v>
      </c>
      <c r="O218" s="124" t="s">
        <v>2746</v>
      </c>
      <c r="P218" s="124" t="s">
        <v>2746</v>
      </c>
      <c r="Q218" s="124" t="s">
        <v>2746</v>
      </c>
      <c r="R218" s="124" t="s">
        <v>2746</v>
      </c>
      <c r="S218" s="124" t="s">
        <v>2746</v>
      </c>
      <c r="T218" s="124" t="s">
        <v>2746</v>
      </c>
    </row>
    <row r="219" spans="1:20">
      <c r="A219" s="123" t="s">
        <v>2746</v>
      </c>
      <c r="B219" s="124" t="s">
        <v>2746</v>
      </c>
      <c r="C219" s="124" t="s">
        <v>2746</v>
      </c>
      <c r="D219" s="124" t="s">
        <v>2746</v>
      </c>
      <c r="E219" s="124" t="s">
        <v>2746</v>
      </c>
      <c r="F219" s="124" t="s">
        <v>2746</v>
      </c>
      <c r="G219" s="124" t="s">
        <v>2746</v>
      </c>
      <c r="H219" s="124" t="s">
        <v>2746</v>
      </c>
      <c r="I219" s="124" t="s">
        <v>2746</v>
      </c>
      <c r="J219" s="124" t="s">
        <v>2746</v>
      </c>
      <c r="K219" s="124" t="s">
        <v>2746</v>
      </c>
      <c r="L219" s="124" t="s">
        <v>2746</v>
      </c>
      <c r="M219" s="124" t="s">
        <v>2746</v>
      </c>
      <c r="N219" s="124" t="s">
        <v>2746</v>
      </c>
      <c r="O219" s="124" t="s">
        <v>2746</v>
      </c>
      <c r="P219" s="124" t="s">
        <v>2746</v>
      </c>
      <c r="Q219" s="124" t="s">
        <v>2746</v>
      </c>
      <c r="R219" s="124" t="s">
        <v>2746</v>
      </c>
      <c r="S219" s="124" t="s">
        <v>2746</v>
      </c>
      <c r="T219" s="124" t="s">
        <v>2746</v>
      </c>
    </row>
    <row r="220" spans="1:20">
      <c r="A220" s="75" t="s">
        <v>202</v>
      </c>
      <c r="B220" s="127" t="s">
        <v>2746</v>
      </c>
      <c r="C220" s="127" t="s">
        <v>2746</v>
      </c>
      <c r="D220" s="127" t="s">
        <v>2746</v>
      </c>
      <c r="E220" s="127" t="s">
        <v>2746</v>
      </c>
      <c r="F220" s="127" t="s">
        <v>2746</v>
      </c>
      <c r="G220" s="127" t="s">
        <v>2746</v>
      </c>
      <c r="H220" s="127" t="s">
        <v>2746</v>
      </c>
      <c r="I220" s="127" t="s">
        <v>2746</v>
      </c>
      <c r="J220" s="127" t="s">
        <v>2746</v>
      </c>
      <c r="K220" s="124" t="s">
        <v>2746</v>
      </c>
      <c r="L220" s="124" t="s">
        <v>2746</v>
      </c>
      <c r="M220" s="124" t="s">
        <v>2746</v>
      </c>
      <c r="N220" s="124" t="s">
        <v>2746</v>
      </c>
      <c r="O220" s="124" t="s">
        <v>2746</v>
      </c>
      <c r="P220" s="124" t="s">
        <v>2746</v>
      </c>
      <c r="Q220" s="124" t="s">
        <v>2746</v>
      </c>
      <c r="R220" s="124" t="s">
        <v>2746</v>
      </c>
      <c r="S220" s="124" t="s">
        <v>2746</v>
      </c>
      <c r="T220" s="124" t="s">
        <v>2746</v>
      </c>
    </row>
    <row r="221" spans="1:20">
      <c r="A221" s="75" t="s">
        <v>108</v>
      </c>
      <c r="B221" s="127" t="s">
        <v>2746</v>
      </c>
      <c r="C221" s="127" t="s">
        <v>2746</v>
      </c>
      <c r="D221" s="127" t="s">
        <v>2746</v>
      </c>
      <c r="E221" s="127" t="s">
        <v>2746</v>
      </c>
      <c r="F221" s="127" t="s">
        <v>2746</v>
      </c>
      <c r="G221" s="127" t="s">
        <v>2746</v>
      </c>
      <c r="H221" s="127" t="s">
        <v>2746</v>
      </c>
      <c r="I221" s="127" t="s">
        <v>2746</v>
      </c>
      <c r="J221" s="127" t="s">
        <v>2746</v>
      </c>
      <c r="K221" s="124" t="s">
        <v>2746</v>
      </c>
      <c r="L221" s="124" t="s">
        <v>2746</v>
      </c>
      <c r="M221" s="124" t="s">
        <v>2746</v>
      </c>
      <c r="N221" s="124" t="s">
        <v>2746</v>
      </c>
      <c r="O221" s="124" t="s">
        <v>2746</v>
      </c>
      <c r="P221" s="124" t="s">
        <v>2746</v>
      </c>
      <c r="Q221" s="124" t="s">
        <v>2746</v>
      </c>
      <c r="R221" s="124" t="s">
        <v>2746</v>
      </c>
      <c r="S221" s="124" t="s">
        <v>2746</v>
      </c>
      <c r="T221" s="124" t="s">
        <v>2746</v>
      </c>
    </row>
    <row r="222" spans="1:20">
      <c r="A222" s="75" t="s">
        <v>185</v>
      </c>
      <c r="B222" s="127" t="s">
        <v>2746</v>
      </c>
      <c r="C222" s="127" t="s">
        <v>2746</v>
      </c>
      <c r="D222" s="127" t="s">
        <v>2746</v>
      </c>
      <c r="E222" s="127" t="s">
        <v>2746</v>
      </c>
      <c r="F222" s="127" t="s">
        <v>2746</v>
      </c>
      <c r="G222" s="127" t="s">
        <v>2746</v>
      </c>
      <c r="H222" s="127" t="s">
        <v>2746</v>
      </c>
      <c r="I222" s="127" t="s">
        <v>2746</v>
      </c>
      <c r="J222" s="127" t="s">
        <v>2746</v>
      </c>
      <c r="K222" s="124" t="s">
        <v>2746</v>
      </c>
      <c r="L222" s="124" t="s">
        <v>2746</v>
      </c>
      <c r="M222" s="124" t="s">
        <v>2746</v>
      </c>
      <c r="N222" s="124" t="s">
        <v>2746</v>
      </c>
      <c r="O222" s="124" t="s">
        <v>2746</v>
      </c>
      <c r="P222" s="124" t="s">
        <v>2746</v>
      </c>
      <c r="Q222" s="124" t="s">
        <v>2746</v>
      </c>
      <c r="R222" s="124" t="s">
        <v>2746</v>
      </c>
      <c r="S222" s="124" t="s">
        <v>2746</v>
      </c>
      <c r="T222" s="124" t="s">
        <v>2746</v>
      </c>
    </row>
    <row r="223" spans="1:20">
      <c r="A223" s="75" t="s">
        <v>193</v>
      </c>
      <c r="B223" s="127" t="s">
        <v>2746</v>
      </c>
      <c r="C223" s="127" t="s">
        <v>2746</v>
      </c>
      <c r="D223" s="127" t="s">
        <v>2746</v>
      </c>
      <c r="E223" s="127" t="s">
        <v>2746</v>
      </c>
      <c r="F223" s="127" t="s">
        <v>2746</v>
      </c>
      <c r="G223" s="127" t="s">
        <v>2746</v>
      </c>
      <c r="H223" s="127" t="s">
        <v>2746</v>
      </c>
      <c r="I223" s="127" t="s">
        <v>2746</v>
      </c>
      <c r="J223" s="127" t="s">
        <v>2746</v>
      </c>
      <c r="K223" s="124" t="s">
        <v>2746</v>
      </c>
      <c r="L223" s="124" t="s">
        <v>2746</v>
      </c>
      <c r="M223" s="124" t="s">
        <v>2746</v>
      </c>
      <c r="N223" s="124" t="s">
        <v>2746</v>
      </c>
      <c r="O223" s="124" t="s">
        <v>2746</v>
      </c>
      <c r="P223" s="124" t="s">
        <v>2746</v>
      </c>
      <c r="Q223" s="124" t="s">
        <v>2746</v>
      </c>
      <c r="R223" s="124" t="s">
        <v>2746</v>
      </c>
      <c r="S223" s="124" t="s">
        <v>2746</v>
      </c>
      <c r="T223" s="124" t="s">
        <v>2746</v>
      </c>
    </row>
    <row r="224" spans="1:20">
      <c r="A224" s="75" t="s">
        <v>198</v>
      </c>
      <c r="B224" s="128" t="s">
        <v>2746</v>
      </c>
      <c r="C224" s="128" t="s">
        <v>2746</v>
      </c>
      <c r="D224" s="128" t="s">
        <v>2746</v>
      </c>
      <c r="E224" s="128" t="s">
        <v>2746</v>
      </c>
      <c r="F224" s="128" t="s">
        <v>2746</v>
      </c>
      <c r="G224" s="128" t="s">
        <v>2746</v>
      </c>
      <c r="H224" s="128" t="s">
        <v>2746</v>
      </c>
      <c r="I224" s="128" t="s">
        <v>2746</v>
      </c>
      <c r="J224" s="128" t="s">
        <v>2746</v>
      </c>
      <c r="K224" s="124" t="s">
        <v>2746</v>
      </c>
      <c r="L224" s="124" t="s">
        <v>2746</v>
      </c>
      <c r="M224" s="124" t="s">
        <v>2746</v>
      </c>
      <c r="N224" s="124" t="s">
        <v>2746</v>
      </c>
      <c r="O224" s="124" t="s">
        <v>2746</v>
      </c>
      <c r="P224" s="124" t="s">
        <v>2746</v>
      </c>
      <c r="Q224" s="124" t="s">
        <v>2746</v>
      </c>
      <c r="R224" s="124" t="s">
        <v>2746</v>
      </c>
      <c r="S224" s="124" t="s">
        <v>2746</v>
      </c>
      <c r="T224" s="124" t="s">
        <v>2746</v>
      </c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216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222 A22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53.5703125" style="2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141</v>
      </c>
      <c r="B1" s="36" t="s" vm="1">
        <v>210</v>
      </c>
    </row>
    <row r="2" spans="1:14">
      <c r="A2" s="36" t="s">
        <v>140</v>
      </c>
      <c r="B2" s="36" t="s">
        <v>211</v>
      </c>
    </row>
    <row r="3" spans="1:14">
      <c r="A3" s="36" t="s">
        <v>142</v>
      </c>
      <c r="B3" s="36" t="s">
        <v>212</v>
      </c>
    </row>
    <row r="4" spans="1:14">
      <c r="A4" s="36" t="s">
        <v>143</v>
      </c>
      <c r="B4" s="36">
        <v>2208</v>
      </c>
    </row>
    <row r="5" spans="1:14" ht="18.75">
      <c r="A5" s="150" t="s">
        <v>88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s="3" customFormat="1">
      <c r="A6" s="37" t="s">
        <v>111</v>
      </c>
      <c r="B6" s="38" t="s">
        <v>44</v>
      </c>
      <c r="C6" s="38" t="s">
        <v>115</v>
      </c>
      <c r="D6" s="38" t="s">
        <v>172</v>
      </c>
      <c r="E6" s="38" t="s">
        <v>113</v>
      </c>
      <c r="F6" s="38" t="s">
        <v>65</v>
      </c>
      <c r="G6" s="38" t="s">
        <v>99</v>
      </c>
      <c r="H6" s="39" t="s">
        <v>187</v>
      </c>
      <c r="I6" s="39" t="s">
        <v>186</v>
      </c>
      <c r="J6" s="38" t="s">
        <v>201</v>
      </c>
      <c r="K6" s="39" t="s">
        <v>62</v>
      </c>
      <c r="L6" s="39" t="s">
        <v>59</v>
      </c>
      <c r="M6" s="39" t="s">
        <v>144</v>
      </c>
      <c r="N6" s="41" t="s">
        <v>146</v>
      </c>
    </row>
    <row r="7" spans="1:14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12" t="s">
        <v>194</v>
      </c>
      <c r="I7" s="117" t="s">
        <v>2746</v>
      </c>
      <c r="J7" s="12" t="s">
        <v>190</v>
      </c>
      <c r="K7" s="12" t="s">
        <v>190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28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119" t="s">
        <v>2746</v>
      </c>
      <c r="H9" s="119" t="s">
        <v>2746</v>
      </c>
      <c r="I9" s="119" t="s">
        <v>2746</v>
      </c>
      <c r="J9" s="61">
        <v>0.37275624399999996</v>
      </c>
      <c r="K9" s="61">
        <v>618.02348216899998</v>
      </c>
      <c r="L9" s="119" t="s">
        <v>2746</v>
      </c>
      <c r="M9" s="62">
        <f>IFERROR(K9/$K$9,0)</f>
        <v>1</v>
      </c>
      <c r="N9" s="62">
        <f>K9/'סכום נכסי הקרן'!$C$41</f>
        <v>6.7313546625290188E-3</v>
      </c>
    </row>
    <row r="10" spans="1:14">
      <c r="A10" s="63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120" t="s">
        <v>2746</v>
      </c>
      <c r="J10" s="66">
        <v>0.30715029900000002</v>
      </c>
      <c r="K10" s="66">
        <v>452.55883126299995</v>
      </c>
      <c r="L10" s="120" t="s">
        <v>2746</v>
      </c>
      <c r="M10" s="67">
        <f t="shared" ref="M10:M73" si="0">IFERROR(K10/$K$9,0)</f>
        <v>0.73226801945244968</v>
      </c>
      <c r="N10" s="67">
        <f>K10/'סכום נכסי הקרן'!$C$41</f>
        <v>4.9291557469621373E-3</v>
      </c>
    </row>
    <row r="11" spans="1:14">
      <c r="A11" s="68" t="s">
        <v>736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120" t="s">
        <v>2746</v>
      </c>
      <c r="I11" s="120" t="s">
        <v>2746</v>
      </c>
      <c r="J11" s="66">
        <v>4.2447698000000006E-2</v>
      </c>
      <c r="K11" s="66">
        <v>280.852666736</v>
      </c>
      <c r="L11" s="120" t="s">
        <v>2746</v>
      </c>
      <c r="M11" s="67">
        <f t="shared" si="0"/>
        <v>0.45443688603922688</v>
      </c>
      <c r="N11" s="67">
        <f>K11/'סכום נכסי הקרן'!$C$41</f>
        <v>3.0589758516653184E-3</v>
      </c>
    </row>
    <row r="12" spans="1:14">
      <c r="A12" s="69" t="s">
        <v>737</v>
      </c>
      <c r="B12" s="54" t="s">
        <v>738</v>
      </c>
      <c r="C12" s="70" t="s">
        <v>116</v>
      </c>
      <c r="D12" s="70" t="s">
        <v>26</v>
      </c>
      <c r="E12" s="54" t="s">
        <v>556</v>
      </c>
      <c r="F12" s="70" t="s">
        <v>251</v>
      </c>
      <c r="G12" s="70" t="s">
        <v>128</v>
      </c>
      <c r="H12" s="72">
        <v>213.96710300000004</v>
      </c>
      <c r="I12" s="78">
        <v>2400</v>
      </c>
      <c r="J12" s="121" t="s">
        <v>2746</v>
      </c>
      <c r="K12" s="72">
        <v>5.1352104699999996</v>
      </c>
      <c r="L12" s="73">
        <v>9.5334716425013723E-7</v>
      </c>
      <c r="M12" s="73">
        <f t="shared" si="0"/>
        <v>8.3090863343534965E-3</v>
      </c>
      <c r="N12" s="73">
        <f>K12/'סכום נכסי הקרן'!$C$41</f>
        <v>5.5931407038106566E-5</v>
      </c>
    </row>
    <row r="13" spans="1:14">
      <c r="A13" s="69" t="s">
        <v>739</v>
      </c>
      <c r="B13" s="54" t="s">
        <v>740</v>
      </c>
      <c r="C13" s="70" t="s">
        <v>116</v>
      </c>
      <c r="D13" s="70" t="s">
        <v>26</v>
      </c>
      <c r="E13" s="54" t="s">
        <v>741</v>
      </c>
      <c r="F13" s="70" t="s">
        <v>588</v>
      </c>
      <c r="G13" s="70" t="s">
        <v>128</v>
      </c>
      <c r="H13" s="72">
        <v>26.952721</v>
      </c>
      <c r="I13" s="78">
        <v>27680</v>
      </c>
      <c r="J13" s="121" t="s">
        <v>2746</v>
      </c>
      <c r="K13" s="72">
        <v>7.4605131450000002</v>
      </c>
      <c r="L13" s="73">
        <v>4.8047562034727733E-7</v>
      </c>
      <c r="M13" s="73">
        <f t="shared" si="0"/>
        <v>1.2071569058859652E-2</v>
      </c>
      <c r="N13" s="73">
        <f>K13/'סכום נכסי הקרן'!$C$41</f>
        <v>8.1258012668395968E-5</v>
      </c>
    </row>
    <row r="14" spans="1:14">
      <c r="A14" s="69" t="s">
        <v>742</v>
      </c>
      <c r="B14" s="54" t="s">
        <v>743</v>
      </c>
      <c r="C14" s="70" t="s">
        <v>116</v>
      </c>
      <c r="D14" s="70" t="s">
        <v>26</v>
      </c>
      <c r="E14" s="54" t="s">
        <v>744</v>
      </c>
      <c r="F14" s="70" t="s">
        <v>387</v>
      </c>
      <c r="G14" s="70" t="s">
        <v>128</v>
      </c>
      <c r="H14" s="72">
        <v>979.58334400000012</v>
      </c>
      <c r="I14" s="78">
        <v>1818</v>
      </c>
      <c r="J14" s="121" t="s">
        <v>2746</v>
      </c>
      <c r="K14" s="72">
        <v>17.808825196000001</v>
      </c>
      <c r="L14" s="73">
        <v>7.5970257464214417E-7</v>
      </c>
      <c r="M14" s="73">
        <f t="shared" si="0"/>
        <v>2.8815774335141098E-2</v>
      </c>
      <c r="N14" s="73">
        <f>K14/'סכום נכסי הקרן'!$C$41</f>
        <v>1.9396919692523607E-4</v>
      </c>
    </row>
    <row r="15" spans="1:14">
      <c r="A15" s="69" t="s">
        <v>745</v>
      </c>
      <c r="B15" s="54" t="s">
        <v>746</v>
      </c>
      <c r="C15" s="70" t="s">
        <v>116</v>
      </c>
      <c r="D15" s="70" t="s">
        <v>26</v>
      </c>
      <c r="E15" s="54" t="s">
        <v>735</v>
      </c>
      <c r="F15" s="70" t="s">
        <v>594</v>
      </c>
      <c r="G15" s="70" t="s">
        <v>128</v>
      </c>
      <c r="H15" s="72">
        <v>23.400054000000001</v>
      </c>
      <c r="I15" s="78">
        <v>77500</v>
      </c>
      <c r="J15" s="72">
        <v>4.2447698000000006E-2</v>
      </c>
      <c r="K15" s="72">
        <v>18.177489344000001</v>
      </c>
      <c r="L15" s="73">
        <v>5.263898177548177E-7</v>
      </c>
      <c r="M15" s="73">
        <f t="shared" si="0"/>
        <v>2.9412295597903065E-2</v>
      </c>
      <c r="N15" s="73">
        <f>K15/'סכום נכסי הקרן'!$C$41</f>
        <v>1.9798459310862654E-4</v>
      </c>
    </row>
    <row r="16" spans="1:14">
      <c r="A16" s="69" t="s">
        <v>747</v>
      </c>
      <c r="B16" s="54" t="s">
        <v>748</v>
      </c>
      <c r="C16" s="70" t="s">
        <v>116</v>
      </c>
      <c r="D16" s="70" t="s">
        <v>26</v>
      </c>
      <c r="E16" s="54" t="s">
        <v>749</v>
      </c>
      <c r="F16" s="70" t="s">
        <v>474</v>
      </c>
      <c r="G16" s="70" t="s">
        <v>128</v>
      </c>
      <c r="H16" s="72">
        <v>5.6991009999999998</v>
      </c>
      <c r="I16" s="78">
        <v>152920</v>
      </c>
      <c r="J16" s="121" t="s">
        <v>2746</v>
      </c>
      <c r="K16" s="72">
        <v>8.7150652489999985</v>
      </c>
      <c r="L16" s="73">
        <v>1.4843701123637061E-6</v>
      </c>
      <c r="M16" s="73">
        <f t="shared" si="0"/>
        <v>1.4101511512821196E-2</v>
      </c>
      <c r="N16" s="73">
        <f>K16/'סכום נכסי הקרן'!$C$41</f>
        <v>9.4922275270535597E-5</v>
      </c>
    </row>
    <row r="17" spans="1:14">
      <c r="A17" s="69" t="s">
        <v>750</v>
      </c>
      <c r="B17" s="54" t="s">
        <v>751</v>
      </c>
      <c r="C17" s="70" t="s">
        <v>116</v>
      </c>
      <c r="D17" s="70" t="s">
        <v>26</v>
      </c>
      <c r="E17" s="54" t="s">
        <v>280</v>
      </c>
      <c r="F17" s="70" t="s">
        <v>268</v>
      </c>
      <c r="G17" s="70" t="s">
        <v>128</v>
      </c>
      <c r="H17" s="72">
        <v>211.24773700000003</v>
      </c>
      <c r="I17" s="78">
        <v>2000</v>
      </c>
      <c r="J17" s="121" t="s">
        <v>2746</v>
      </c>
      <c r="K17" s="72">
        <v>4.2249547430000005</v>
      </c>
      <c r="L17" s="73">
        <v>4.4914998618612466E-7</v>
      </c>
      <c r="M17" s="73">
        <f t="shared" si="0"/>
        <v>6.8362365911602638E-3</v>
      </c>
      <c r="N17" s="73">
        <f>K17/'סכום נכסי הקרן'!$C$41</f>
        <v>4.601713305205813E-5</v>
      </c>
    </row>
    <row r="18" spans="1:14">
      <c r="A18" s="69" t="s">
        <v>752</v>
      </c>
      <c r="B18" s="54" t="s">
        <v>753</v>
      </c>
      <c r="C18" s="70" t="s">
        <v>116</v>
      </c>
      <c r="D18" s="70" t="s">
        <v>26</v>
      </c>
      <c r="E18" s="54" t="s">
        <v>690</v>
      </c>
      <c r="F18" s="70" t="s">
        <v>588</v>
      </c>
      <c r="G18" s="70" t="s">
        <v>128</v>
      </c>
      <c r="H18" s="72">
        <v>89.415768000000014</v>
      </c>
      <c r="I18" s="78">
        <v>7120</v>
      </c>
      <c r="J18" s="121" t="s">
        <v>2746</v>
      </c>
      <c r="K18" s="72">
        <v>6.3664026739999997</v>
      </c>
      <c r="L18" s="73">
        <v>7.5867702186220035E-7</v>
      </c>
      <c r="M18" s="73">
        <f t="shared" si="0"/>
        <v>1.0301231033579225E-2</v>
      </c>
      <c r="N18" s="73">
        <f>K18/'סכום נכסי הקרן'!$C$41</f>
        <v>6.9341239547672143E-5</v>
      </c>
    </row>
    <row r="19" spans="1:14">
      <c r="A19" s="69" t="s">
        <v>754</v>
      </c>
      <c r="B19" s="54" t="s">
        <v>755</v>
      </c>
      <c r="C19" s="70" t="s">
        <v>116</v>
      </c>
      <c r="D19" s="70" t="s">
        <v>26</v>
      </c>
      <c r="E19" s="54" t="s">
        <v>756</v>
      </c>
      <c r="F19" s="70" t="s">
        <v>122</v>
      </c>
      <c r="G19" s="70" t="s">
        <v>128</v>
      </c>
      <c r="H19" s="72">
        <v>89.740875000000003</v>
      </c>
      <c r="I19" s="78">
        <v>4850</v>
      </c>
      <c r="J19" s="121" t="s">
        <v>2746</v>
      </c>
      <c r="K19" s="72">
        <v>4.3524324399999994</v>
      </c>
      <c r="L19" s="73">
        <v>5.0675462201279284E-7</v>
      </c>
      <c r="M19" s="73">
        <f t="shared" si="0"/>
        <v>7.0425033442496551E-3</v>
      </c>
      <c r="N19" s="73">
        <f>K19/'סכום נכסי הקרן'!$C$41</f>
        <v>4.7405587722191123E-5</v>
      </c>
    </row>
    <row r="20" spans="1:14">
      <c r="A20" s="69" t="s">
        <v>757</v>
      </c>
      <c r="B20" s="54" t="s">
        <v>758</v>
      </c>
      <c r="C20" s="70" t="s">
        <v>116</v>
      </c>
      <c r="D20" s="70" t="s">
        <v>26</v>
      </c>
      <c r="E20" s="54" t="s">
        <v>693</v>
      </c>
      <c r="F20" s="70" t="s">
        <v>588</v>
      </c>
      <c r="G20" s="70" t="s">
        <v>128</v>
      </c>
      <c r="H20" s="72">
        <v>496.55539800000008</v>
      </c>
      <c r="I20" s="78">
        <v>1336</v>
      </c>
      <c r="J20" s="121" t="s">
        <v>2746</v>
      </c>
      <c r="K20" s="72">
        <v>6.6339801200000004</v>
      </c>
      <c r="L20" s="73">
        <v>9.0630550707255586E-7</v>
      </c>
      <c r="M20" s="73">
        <f t="shared" si="0"/>
        <v>1.0734187796097241E-2</v>
      </c>
      <c r="N20" s="73">
        <f>K20/'סכום נכסי הקרן'!$C$41</f>
        <v>7.2255625069721262E-5</v>
      </c>
    </row>
    <row r="21" spans="1:14">
      <c r="A21" s="69" t="s">
        <v>759</v>
      </c>
      <c r="B21" s="54" t="s">
        <v>760</v>
      </c>
      <c r="C21" s="70" t="s">
        <v>116</v>
      </c>
      <c r="D21" s="70" t="s">
        <v>26</v>
      </c>
      <c r="E21" s="54" t="s">
        <v>288</v>
      </c>
      <c r="F21" s="70" t="s">
        <v>268</v>
      </c>
      <c r="G21" s="70" t="s">
        <v>128</v>
      </c>
      <c r="H21" s="72">
        <v>64.787504999999996</v>
      </c>
      <c r="I21" s="78">
        <v>6200</v>
      </c>
      <c r="J21" s="121" t="s">
        <v>2746</v>
      </c>
      <c r="K21" s="72">
        <v>4.0168252870000005</v>
      </c>
      <c r="L21" s="73">
        <v>5.2350383564756419E-7</v>
      </c>
      <c r="M21" s="73">
        <f t="shared" si="0"/>
        <v>6.4994703322641557E-3</v>
      </c>
      <c r="N21" s="73">
        <f>K21/'סכום נכסי הקרן'!$C$41</f>
        <v>4.3750239925055354E-5</v>
      </c>
    </row>
    <row r="22" spans="1:14">
      <c r="A22" s="69" t="s">
        <v>761</v>
      </c>
      <c r="B22" s="54" t="s">
        <v>762</v>
      </c>
      <c r="C22" s="70" t="s">
        <v>116</v>
      </c>
      <c r="D22" s="70" t="s">
        <v>26</v>
      </c>
      <c r="E22" s="54" t="s">
        <v>536</v>
      </c>
      <c r="F22" s="70" t="s">
        <v>537</v>
      </c>
      <c r="G22" s="70" t="s">
        <v>128</v>
      </c>
      <c r="H22" s="72">
        <v>13.260282999999999</v>
      </c>
      <c r="I22" s="78">
        <v>5701</v>
      </c>
      <c r="J22" s="121" t="s">
        <v>2746</v>
      </c>
      <c r="K22" s="72">
        <v>0.75596873500000006</v>
      </c>
      <c r="L22" s="73">
        <v>1.3097766826065852E-7</v>
      </c>
      <c r="M22" s="73">
        <f t="shared" si="0"/>
        <v>1.2232039021347065E-3</v>
      </c>
      <c r="N22" s="73">
        <f>K22/'סכום נכסי הקרן'!$C$41</f>
        <v>8.2338192898581484E-6</v>
      </c>
    </row>
    <row r="23" spans="1:14">
      <c r="A23" s="69" t="s">
        <v>763</v>
      </c>
      <c r="B23" s="54" t="s">
        <v>764</v>
      </c>
      <c r="C23" s="70" t="s">
        <v>116</v>
      </c>
      <c r="D23" s="70" t="s">
        <v>26</v>
      </c>
      <c r="E23" s="54" t="s">
        <v>391</v>
      </c>
      <c r="F23" s="70" t="s">
        <v>151</v>
      </c>
      <c r="G23" s="70" t="s">
        <v>128</v>
      </c>
      <c r="H23" s="72">
        <v>1916.484418</v>
      </c>
      <c r="I23" s="78">
        <v>495</v>
      </c>
      <c r="J23" s="121" t="s">
        <v>2746</v>
      </c>
      <c r="K23" s="72">
        <v>9.4865978670000004</v>
      </c>
      <c r="L23" s="73">
        <v>6.9266541961637854E-7</v>
      </c>
      <c r="M23" s="73">
        <f t="shared" si="0"/>
        <v>1.5349898734763395E-2</v>
      </c>
      <c r="N23" s="73">
        <f>K23/'סכום נכסי הקרן'!$C$41</f>
        <v>1.0332561241759787E-4</v>
      </c>
    </row>
    <row r="24" spans="1:14">
      <c r="A24" s="69" t="s">
        <v>765</v>
      </c>
      <c r="B24" s="54" t="s">
        <v>766</v>
      </c>
      <c r="C24" s="70" t="s">
        <v>116</v>
      </c>
      <c r="D24" s="70" t="s">
        <v>26</v>
      </c>
      <c r="E24" s="54" t="s">
        <v>296</v>
      </c>
      <c r="F24" s="70" t="s">
        <v>268</v>
      </c>
      <c r="G24" s="70" t="s">
        <v>128</v>
      </c>
      <c r="H24" s="72">
        <v>30.342973000000001</v>
      </c>
      <c r="I24" s="78">
        <v>37170</v>
      </c>
      <c r="J24" s="121" t="s">
        <v>2746</v>
      </c>
      <c r="K24" s="72">
        <v>11.278483169999999</v>
      </c>
      <c r="L24" s="73">
        <v>1.2420513025811259E-6</v>
      </c>
      <c r="M24" s="73">
        <f t="shared" si="0"/>
        <v>1.8249279348443708E-2</v>
      </c>
      <c r="N24" s="73">
        <f>K24/'סכום נכסי הקרן'!$C$41</f>
        <v>1.2284237162994108E-4</v>
      </c>
    </row>
    <row r="25" spans="1:14">
      <c r="A25" s="69" t="s">
        <v>767</v>
      </c>
      <c r="B25" s="54" t="s">
        <v>768</v>
      </c>
      <c r="C25" s="70" t="s">
        <v>116</v>
      </c>
      <c r="D25" s="70" t="s">
        <v>26</v>
      </c>
      <c r="E25" s="54" t="s">
        <v>769</v>
      </c>
      <c r="F25" s="70" t="s">
        <v>239</v>
      </c>
      <c r="G25" s="70" t="s">
        <v>128</v>
      </c>
      <c r="H25" s="72">
        <v>24.075812999999997</v>
      </c>
      <c r="I25" s="78">
        <v>14990</v>
      </c>
      <c r="J25" s="121" t="s">
        <v>2746</v>
      </c>
      <c r="K25" s="72">
        <v>3.6089643329999999</v>
      </c>
      <c r="L25" s="73">
        <v>2.3996614573262404E-7</v>
      </c>
      <c r="M25" s="73">
        <f t="shared" si="0"/>
        <v>5.8395262269551112E-3</v>
      </c>
      <c r="N25" s="73">
        <f>K25/'סכום נכסי הקרן'!$C$41</f>
        <v>3.9307922094774778E-5</v>
      </c>
    </row>
    <row r="26" spans="1:14">
      <c r="A26" s="69" t="s">
        <v>770</v>
      </c>
      <c r="B26" s="54" t="s">
        <v>771</v>
      </c>
      <c r="C26" s="70" t="s">
        <v>116</v>
      </c>
      <c r="D26" s="70" t="s">
        <v>26</v>
      </c>
      <c r="E26" s="54" t="s">
        <v>772</v>
      </c>
      <c r="F26" s="70" t="s">
        <v>239</v>
      </c>
      <c r="G26" s="70" t="s">
        <v>128</v>
      </c>
      <c r="H26" s="72">
        <v>648.71452599999998</v>
      </c>
      <c r="I26" s="78">
        <v>1835</v>
      </c>
      <c r="J26" s="121" t="s">
        <v>2746</v>
      </c>
      <c r="K26" s="72">
        <v>11.903911561000001</v>
      </c>
      <c r="L26" s="73">
        <v>5.2442085991530229E-7</v>
      </c>
      <c r="M26" s="73">
        <f t="shared" si="0"/>
        <v>1.9261260946303087E-2</v>
      </c>
      <c r="N26" s="73">
        <f>K26/'סכום נכסי הקרן'!$C$41</f>
        <v>1.2965437867708539E-4</v>
      </c>
    </row>
    <row r="27" spans="1:14">
      <c r="A27" s="69" t="s">
        <v>773</v>
      </c>
      <c r="B27" s="54" t="s">
        <v>774</v>
      </c>
      <c r="C27" s="70" t="s">
        <v>116</v>
      </c>
      <c r="D27" s="70" t="s">
        <v>26</v>
      </c>
      <c r="E27" s="54" t="s">
        <v>775</v>
      </c>
      <c r="F27" s="70" t="s">
        <v>122</v>
      </c>
      <c r="G27" s="70" t="s">
        <v>128</v>
      </c>
      <c r="H27" s="72">
        <v>2.4911270000000001</v>
      </c>
      <c r="I27" s="78">
        <v>46450</v>
      </c>
      <c r="J27" s="121" t="s">
        <v>2746</v>
      </c>
      <c r="K27" s="72">
        <v>1.157128688</v>
      </c>
      <c r="L27" s="73">
        <v>1.3459941102387001E-7</v>
      </c>
      <c r="M27" s="73">
        <f t="shared" si="0"/>
        <v>1.8723053757423096E-3</v>
      </c>
      <c r="N27" s="73">
        <f>K27/'סכום נכסי הקרן'!$C$41</f>
        <v>1.2603151520681142E-5</v>
      </c>
    </row>
    <row r="28" spans="1:14">
      <c r="A28" s="69" t="s">
        <v>776</v>
      </c>
      <c r="B28" s="54" t="s">
        <v>777</v>
      </c>
      <c r="C28" s="70" t="s">
        <v>116</v>
      </c>
      <c r="D28" s="70" t="s">
        <v>26</v>
      </c>
      <c r="E28" s="54" t="s">
        <v>310</v>
      </c>
      <c r="F28" s="70" t="s">
        <v>311</v>
      </c>
      <c r="G28" s="70" t="s">
        <v>128</v>
      </c>
      <c r="H28" s="72">
        <v>140.11154500000001</v>
      </c>
      <c r="I28" s="78">
        <v>3807</v>
      </c>
      <c r="J28" s="121" t="s">
        <v>2746</v>
      </c>
      <c r="K28" s="72">
        <v>5.3340465200000002</v>
      </c>
      <c r="L28" s="73">
        <v>5.5359422032987188E-7</v>
      </c>
      <c r="M28" s="73">
        <f t="shared" si="0"/>
        <v>8.6308152908361382E-3</v>
      </c>
      <c r="N28" s="73">
        <f>K28/'סכום נכסי הקרן'!$C$41</f>
        <v>5.8097078749396587E-5</v>
      </c>
    </row>
    <row r="29" spans="1:14">
      <c r="A29" s="69" t="s">
        <v>778</v>
      </c>
      <c r="B29" s="54" t="s">
        <v>779</v>
      </c>
      <c r="C29" s="70" t="s">
        <v>116</v>
      </c>
      <c r="D29" s="70" t="s">
        <v>26</v>
      </c>
      <c r="E29" s="54" t="s">
        <v>601</v>
      </c>
      <c r="F29" s="70" t="s">
        <v>311</v>
      </c>
      <c r="G29" s="70" t="s">
        <v>128</v>
      </c>
      <c r="H29" s="72">
        <v>115.85428599999999</v>
      </c>
      <c r="I29" s="78">
        <v>2893</v>
      </c>
      <c r="J29" s="121" t="s">
        <v>2746</v>
      </c>
      <c r="K29" s="72">
        <v>3.3516644959999997</v>
      </c>
      <c r="L29" s="73">
        <v>5.5507427687493078E-7</v>
      </c>
      <c r="M29" s="73">
        <f t="shared" si="0"/>
        <v>5.4231992678289188E-3</v>
      </c>
      <c r="N29" s="73">
        <f>K29/'סכום נכסי הקרן'!$C$41</f>
        <v>3.6505477677324159E-5</v>
      </c>
    </row>
    <row r="30" spans="1:14">
      <c r="A30" s="69" t="s">
        <v>780</v>
      </c>
      <c r="B30" s="54" t="s">
        <v>781</v>
      </c>
      <c r="C30" s="70" t="s">
        <v>116</v>
      </c>
      <c r="D30" s="70" t="s">
        <v>26</v>
      </c>
      <c r="E30" s="54" t="s">
        <v>782</v>
      </c>
      <c r="F30" s="70" t="s">
        <v>474</v>
      </c>
      <c r="G30" s="70" t="s">
        <v>128</v>
      </c>
      <c r="H30" s="72">
        <v>2.6390919999999998</v>
      </c>
      <c r="I30" s="78">
        <v>91410</v>
      </c>
      <c r="J30" s="121" t="s">
        <v>2746</v>
      </c>
      <c r="K30" s="72">
        <v>2.4123936100000001</v>
      </c>
      <c r="L30" s="73">
        <v>3.4472186395677789E-7</v>
      </c>
      <c r="M30" s="73">
        <f t="shared" si="0"/>
        <v>3.9034012130631721E-3</v>
      </c>
      <c r="N30" s="73">
        <f>K30/'סכום נכסי הקרן'!$C$41</f>
        <v>2.6275177955274213E-5</v>
      </c>
    </row>
    <row r="31" spans="1:14">
      <c r="A31" s="69" t="s">
        <v>783</v>
      </c>
      <c r="B31" s="54" t="s">
        <v>784</v>
      </c>
      <c r="C31" s="70" t="s">
        <v>116</v>
      </c>
      <c r="D31" s="70" t="s">
        <v>26</v>
      </c>
      <c r="E31" s="54" t="s">
        <v>785</v>
      </c>
      <c r="F31" s="70" t="s">
        <v>786</v>
      </c>
      <c r="G31" s="70" t="s">
        <v>128</v>
      </c>
      <c r="H31" s="72">
        <v>49.528567000000002</v>
      </c>
      <c r="I31" s="78">
        <v>11090</v>
      </c>
      <c r="J31" s="121" t="s">
        <v>2746</v>
      </c>
      <c r="K31" s="72">
        <v>5.4927180310000008</v>
      </c>
      <c r="L31" s="73">
        <v>4.4833641016453404E-7</v>
      </c>
      <c r="M31" s="73">
        <f t="shared" si="0"/>
        <v>8.8875555532661847E-3</v>
      </c>
      <c r="N31" s="73">
        <f>K31/'סכום נכסי הקרן'!$C$41</f>
        <v>5.9825288511964012E-5</v>
      </c>
    </row>
    <row r="32" spans="1:14">
      <c r="A32" s="69" t="s">
        <v>787</v>
      </c>
      <c r="B32" s="54" t="s">
        <v>788</v>
      </c>
      <c r="C32" s="70" t="s">
        <v>116</v>
      </c>
      <c r="D32" s="70" t="s">
        <v>26</v>
      </c>
      <c r="E32" s="54" t="s">
        <v>789</v>
      </c>
      <c r="F32" s="70" t="s">
        <v>790</v>
      </c>
      <c r="G32" s="70" t="s">
        <v>128</v>
      </c>
      <c r="H32" s="72">
        <v>150.743641</v>
      </c>
      <c r="I32" s="78">
        <v>3815</v>
      </c>
      <c r="J32" s="121" t="s">
        <v>2746</v>
      </c>
      <c r="K32" s="72">
        <v>5.7508699010000006</v>
      </c>
      <c r="L32" s="73">
        <v>1.3448778059256641E-7</v>
      </c>
      <c r="M32" s="73">
        <f t="shared" si="0"/>
        <v>9.3052611541828301E-3</v>
      </c>
      <c r="N32" s="73">
        <f>K32/'סכום נכסי הקרן'!$C$41</f>
        <v>6.2637013056258755E-5</v>
      </c>
    </row>
    <row r="33" spans="1:14">
      <c r="A33" s="69" t="s">
        <v>791</v>
      </c>
      <c r="B33" s="54" t="s">
        <v>792</v>
      </c>
      <c r="C33" s="70" t="s">
        <v>116</v>
      </c>
      <c r="D33" s="70" t="s">
        <v>26</v>
      </c>
      <c r="E33" s="54" t="s">
        <v>319</v>
      </c>
      <c r="F33" s="70" t="s">
        <v>239</v>
      </c>
      <c r="G33" s="70" t="s">
        <v>128</v>
      </c>
      <c r="H33" s="72">
        <v>904.82435399999997</v>
      </c>
      <c r="I33" s="78">
        <v>2950</v>
      </c>
      <c r="J33" s="121" t="s">
        <v>2746</v>
      </c>
      <c r="K33" s="72">
        <v>26.692318429</v>
      </c>
      <c r="L33" s="73">
        <v>5.9416274533749639E-7</v>
      </c>
      <c r="M33" s="73">
        <f t="shared" si="0"/>
        <v>4.3189812683688489E-2</v>
      </c>
      <c r="N33" s="73">
        <f>K33/'סכום נכסי הקרן'!$C$41</f>
        <v>2.9072594698210144E-4</v>
      </c>
    </row>
    <row r="34" spans="1:14">
      <c r="A34" s="69" t="s">
        <v>793</v>
      </c>
      <c r="B34" s="54" t="s">
        <v>794</v>
      </c>
      <c r="C34" s="70" t="s">
        <v>116</v>
      </c>
      <c r="D34" s="70" t="s">
        <v>26</v>
      </c>
      <c r="E34" s="54" t="s">
        <v>328</v>
      </c>
      <c r="F34" s="70" t="s">
        <v>268</v>
      </c>
      <c r="G34" s="70" t="s">
        <v>128</v>
      </c>
      <c r="H34" s="72">
        <v>997.34729500000003</v>
      </c>
      <c r="I34" s="78">
        <v>1070</v>
      </c>
      <c r="J34" s="121" t="s">
        <v>2746</v>
      </c>
      <c r="K34" s="72">
        <v>10.671616051999999</v>
      </c>
      <c r="L34" s="73">
        <v>1.3203121458047209E-6</v>
      </c>
      <c r="M34" s="73">
        <f t="shared" si="0"/>
        <v>1.7267331031738727E-2</v>
      </c>
      <c r="N34" s="73">
        <f>K34/'סכום נכסי הקרן'!$C$41</f>
        <v>1.162325292499265E-4</v>
      </c>
    </row>
    <row r="35" spans="1:14">
      <c r="A35" s="69" t="s">
        <v>795</v>
      </c>
      <c r="B35" s="54" t="s">
        <v>796</v>
      </c>
      <c r="C35" s="70" t="s">
        <v>116</v>
      </c>
      <c r="D35" s="70" t="s">
        <v>26</v>
      </c>
      <c r="E35" s="54" t="s">
        <v>797</v>
      </c>
      <c r="F35" s="70" t="s">
        <v>239</v>
      </c>
      <c r="G35" s="70" t="s">
        <v>128</v>
      </c>
      <c r="H35" s="72">
        <v>148.933458</v>
      </c>
      <c r="I35" s="78">
        <v>14260</v>
      </c>
      <c r="J35" s="121" t="s">
        <v>2746</v>
      </c>
      <c r="K35" s="72">
        <v>21.237911166</v>
      </c>
      <c r="L35" s="73">
        <v>5.7749973747889493E-7</v>
      </c>
      <c r="M35" s="73">
        <f t="shared" si="0"/>
        <v>3.4364246308997759E-2</v>
      </c>
      <c r="N35" s="73">
        <f>K35/'סכום נכסי הקרן'!$C$41</f>
        <v>2.313179296163677E-4</v>
      </c>
    </row>
    <row r="36" spans="1:14">
      <c r="A36" s="69" t="s">
        <v>798</v>
      </c>
      <c r="B36" s="54" t="s">
        <v>799</v>
      </c>
      <c r="C36" s="70" t="s">
        <v>116</v>
      </c>
      <c r="D36" s="70" t="s">
        <v>26</v>
      </c>
      <c r="E36" s="54" t="s">
        <v>339</v>
      </c>
      <c r="F36" s="70" t="s">
        <v>268</v>
      </c>
      <c r="G36" s="70" t="s">
        <v>128</v>
      </c>
      <c r="H36" s="72">
        <v>42.148460999999998</v>
      </c>
      <c r="I36" s="78">
        <v>28100</v>
      </c>
      <c r="J36" s="121" t="s">
        <v>2746</v>
      </c>
      <c r="K36" s="72">
        <v>11.843717446000001</v>
      </c>
      <c r="L36" s="73">
        <v>8.8726995213009083E-7</v>
      </c>
      <c r="M36" s="73">
        <f t="shared" si="0"/>
        <v>1.9163863166547626E-2</v>
      </c>
      <c r="N36" s="73">
        <f>K36/'סכום נכסי הקרן'!$C$41</f>
        <v>1.2899875967820848E-4</v>
      </c>
    </row>
    <row r="37" spans="1:14">
      <c r="A37" s="69" t="s">
        <v>800</v>
      </c>
      <c r="B37" s="54" t="s">
        <v>801</v>
      </c>
      <c r="C37" s="70" t="s">
        <v>116</v>
      </c>
      <c r="D37" s="70" t="s">
        <v>26</v>
      </c>
      <c r="E37" s="54" t="s">
        <v>802</v>
      </c>
      <c r="F37" s="70" t="s">
        <v>786</v>
      </c>
      <c r="G37" s="70" t="s">
        <v>128</v>
      </c>
      <c r="H37" s="72">
        <v>6.9846919999999999</v>
      </c>
      <c r="I37" s="78">
        <v>50140</v>
      </c>
      <c r="J37" s="121" t="s">
        <v>2746</v>
      </c>
      <c r="K37" s="72">
        <v>3.5021246050000001</v>
      </c>
      <c r="L37" s="73">
        <v>2.4138710290459375E-7</v>
      </c>
      <c r="M37" s="73">
        <f t="shared" si="0"/>
        <v>5.666652976856203E-3</v>
      </c>
      <c r="N37" s="73">
        <f>K37/'סכום נכסי הקרן'!$C$41</f>
        <v>3.8144250936694946E-5</v>
      </c>
    </row>
    <row r="38" spans="1:14">
      <c r="A38" s="69" t="s">
        <v>803</v>
      </c>
      <c r="B38" s="54" t="s">
        <v>804</v>
      </c>
      <c r="C38" s="70" t="s">
        <v>116</v>
      </c>
      <c r="D38" s="70" t="s">
        <v>26</v>
      </c>
      <c r="E38" s="54" t="s">
        <v>805</v>
      </c>
      <c r="F38" s="70" t="s">
        <v>122</v>
      </c>
      <c r="G38" s="70" t="s">
        <v>128</v>
      </c>
      <c r="H38" s="72">
        <v>401.86208399999998</v>
      </c>
      <c r="I38" s="78">
        <v>1040</v>
      </c>
      <c r="J38" s="121" t="s">
        <v>2746</v>
      </c>
      <c r="K38" s="72">
        <v>4.1793656739999996</v>
      </c>
      <c r="L38" s="73">
        <v>3.4235564359621736E-7</v>
      </c>
      <c r="M38" s="73">
        <f t="shared" si="0"/>
        <v>6.7624706739818378E-3</v>
      </c>
      <c r="N38" s="73">
        <f>K38/'סכום נכסי הקרן'!$C$41</f>
        <v>4.5520588501523403E-5</v>
      </c>
    </row>
    <row r="39" spans="1:14">
      <c r="A39" s="69" t="s">
        <v>806</v>
      </c>
      <c r="B39" s="54" t="s">
        <v>807</v>
      </c>
      <c r="C39" s="70" t="s">
        <v>116</v>
      </c>
      <c r="D39" s="70" t="s">
        <v>26</v>
      </c>
      <c r="E39" s="54" t="s">
        <v>808</v>
      </c>
      <c r="F39" s="70" t="s">
        <v>152</v>
      </c>
      <c r="G39" s="70" t="s">
        <v>128</v>
      </c>
      <c r="H39" s="72">
        <v>5.8504649999999989</v>
      </c>
      <c r="I39" s="78">
        <v>72500</v>
      </c>
      <c r="J39" s="121" t="s">
        <v>2746</v>
      </c>
      <c r="K39" s="72">
        <v>4.2415869339999999</v>
      </c>
      <c r="L39" s="73">
        <v>9.2379982005809797E-8</v>
      </c>
      <c r="M39" s="73">
        <f t="shared" si="0"/>
        <v>6.863148499008211E-3</v>
      </c>
      <c r="N39" s="73">
        <f>K39/'סכום נכסי הקרן'!$C$41</f>
        <v>4.6198286648427956E-5</v>
      </c>
    </row>
    <row r="40" spans="1:14">
      <c r="A40" s="69" t="s">
        <v>809</v>
      </c>
      <c r="B40" s="54" t="s">
        <v>810</v>
      </c>
      <c r="C40" s="70" t="s">
        <v>116</v>
      </c>
      <c r="D40" s="70" t="s">
        <v>26</v>
      </c>
      <c r="E40" s="54" t="s">
        <v>267</v>
      </c>
      <c r="F40" s="70" t="s">
        <v>268</v>
      </c>
      <c r="G40" s="70" t="s">
        <v>128</v>
      </c>
      <c r="H40" s="72">
        <v>40.910195999999999</v>
      </c>
      <c r="I40" s="78">
        <v>23780</v>
      </c>
      <c r="J40" s="121" t="s">
        <v>2746</v>
      </c>
      <c r="K40" s="72">
        <v>9.7284446860000013</v>
      </c>
      <c r="L40" s="73">
        <v>3.3734035574023384E-7</v>
      </c>
      <c r="M40" s="73">
        <f t="shared" si="0"/>
        <v>1.5741221760469833E-2</v>
      </c>
      <c r="N40" s="73">
        <f>K40/'סכום נכסי הקרן'!$C$41</f>
        <v>1.0595974649124186E-4</v>
      </c>
    </row>
    <row r="41" spans="1:14">
      <c r="A41" s="69" t="s">
        <v>811</v>
      </c>
      <c r="B41" s="54" t="s">
        <v>812</v>
      </c>
      <c r="C41" s="70" t="s">
        <v>116</v>
      </c>
      <c r="D41" s="70" t="s">
        <v>26</v>
      </c>
      <c r="E41" s="54" t="s">
        <v>356</v>
      </c>
      <c r="F41" s="70" t="s">
        <v>239</v>
      </c>
      <c r="G41" s="70" t="s">
        <v>128</v>
      </c>
      <c r="H41" s="72">
        <v>773.46328200000005</v>
      </c>
      <c r="I41" s="78">
        <v>3290</v>
      </c>
      <c r="J41" s="121" t="s">
        <v>2746</v>
      </c>
      <c r="K41" s="72">
        <v>25.446941971000001</v>
      </c>
      <c r="L41" s="73">
        <v>5.783909689768526E-7</v>
      </c>
      <c r="M41" s="73">
        <f t="shared" si="0"/>
        <v>4.1174716989218665E-2</v>
      </c>
      <c r="N41" s="73">
        <f>K41/'סכום נכסי הקרן'!$C$41</f>
        <v>2.7716162318368987E-4</v>
      </c>
    </row>
    <row r="42" spans="1:14">
      <c r="A42" s="69" t="s">
        <v>813</v>
      </c>
      <c r="B42" s="54" t="s">
        <v>814</v>
      </c>
      <c r="C42" s="70" t="s">
        <v>116</v>
      </c>
      <c r="D42" s="70" t="s">
        <v>26</v>
      </c>
      <c r="E42" s="54" t="s">
        <v>815</v>
      </c>
      <c r="F42" s="70" t="s">
        <v>786</v>
      </c>
      <c r="G42" s="70" t="s">
        <v>128</v>
      </c>
      <c r="H42" s="72">
        <v>8.5349299999999992</v>
      </c>
      <c r="I42" s="78">
        <v>25190</v>
      </c>
      <c r="J42" s="121" t="s">
        <v>2746</v>
      </c>
      <c r="K42" s="72">
        <v>2.1499488150000001</v>
      </c>
      <c r="L42" s="73">
        <v>1.9282102133715956E-7</v>
      </c>
      <c r="M42" s="73">
        <f t="shared" si="0"/>
        <v>3.4787493954996545E-3</v>
      </c>
      <c r="N42" s="73">
        <f>K42/'סכום נכסי הקרן'!$C$41</f>
        <v>2.3416695963166604E-5</v>
      </c>
    </row>
    <row r="43" spans="1:14">
      <c r="A43" s="69" t="s">
        <v>816</v>
      </c>
      <c r="B43" s="54" t="s">
        <v>817</v>
      </c>
      <c r="C43" s="70" t="s">
        <v>116</v>
      </c>
      <c r="D43" s="70" t="s">
        <v>26</v>
      </c>
      <c r="E43" s="54" t="s">
        <v>818</v>
      </c>
      <c r="F43" s="70" t="s">
        <v>819</v>
      </c>
      <c r="G43" s="70" t="s">
        <v>128</v>
      </c>
      <c r="H43" s="72">
        <v>76.294858000000005</v>
      </c>
      <c r="I43" s="78">
        <v>6850</v>
      </c>
      <c r="J43" s="121" t="s">
        <v>2746</v>
      </c>
      <c r="K43" s="72">
        <v>5.2261977889999995</v>
      </c>
      <c r="L43" s="73">
        <v>6.5468399230001982E-7</v>
      </c>
      <c r="M43" s="73">
        <f t="shared" si="0"/>
        <v>8.4563094118337775E-3</v>
      </c>
      <c r="N43" s="73">
        <f>K43/'סכום נכסי הקרן'!$C$41</f>
        <v>5.6922417787135326E-5</v>
      </c>
    </row>
    <row r="44" spans="1:14">
      <c r="A44" s="69" t="s">
        <v>820</v>
      </c>
      <c r="B44" s="54" t="s">
        <v>821</v>
      </c>
      <c r="C44" s="70" t="s">
        <v>116</v>
      </c>
      <c r="D44" s="70" t="s">
        <v>26</v>
      </c>
      <c r="E44" s="54" t="s">
        <v>822</v>
      </c>
      <c r="F44" s="70" t="s">
        <v>537</v>
      </c>
      <c r="G44" s="70" t="s">
        <v>128</v>
      </c>
      <c r="H44" s="72">
        <v>474.54290000000003</v>
      </c>
      <c r="I44" s="78">
        <v>1027</v>
      </c>
      <c r="J44" s="121" t="s">
        <v>2746</v>
      </c>
      <c r="K44" s="72">
        <v>4.8735555800000006</v>
      </c>
      <c r="L44" s="73">
        <v>8.6764181899990252E-7</v>
      </c>
      <c r="M44" s="73">
        <f t="shared" si="0"/>
        <v>7.8857126316558227E-3</v>
      </c>
      <c r="N44" s="73">
        <f>K44/'סכום נכסי הקרן'!$C$41</f>
        <v>5.3081528490460408E-5</v>
      </c>
    </row>
    <row r="45" spans="1:14">
      <c r="A45" s="69" t="s">
        <v>823</v>
      </c>
      <c r="B45" s="54" t="s">
        <v>824</v>
      </c>
      <c r="C45" s="70" t="s">
        <v>116</v>
      </c>
      <c r="D45" s="70" t="s">
        <v>26</v>
      </c>
      <c r="E45" s="54" t="s">
        <v>678</v>
      </c>
      <c r="F45" s="70" t="s">
        <v>679</v>
      </c>
      <c r="G45" s="70" t="s">
        <v>128</v>
      </c>
      <c r="H45" s="72">
        <v>322.81150100000002</v>
      </c>
      <c r="I45" s="78">
        <v>2365</v>
      </c>
      <c r="J45" s="121" t="s">
        <v>2746</v>
      </c>
      <c r="K45" s="72">
        <v>7.6344920089999997</v>
      </c>
      <c r="L45" s="73">
        <v>9.0350194083802989E-7</v>
      </c>
      <c r="M45" s="73">
        <f t="shared" si="0"/>
        <v>1.2353077559781668E-2</v>
      </c>
      <c r="N45" s="73">
        <f>K45/'סכום נכסי הקרן'!$C$41</f>
        <v>8.315294622861893E-5</v>
      </c>
    </row>
    <row r="46" spans="1:14">
      <c r="A46" s="122" t="s">
        <v>2746</v>
      </c>
      <c r="B46" s="121" t="s">
        <v>2746</v>
      </c>
      <c r="C46" s="121" t="s">
        <v>2746</v>
      </c>
      <c r="D46" s="121" t="s">
        <v>2746</v>
      </c>
      <c r="E46" s="121" t="s">
        <v>2746</v>
      </c>
      <c r="F46" s="121" t="s">
        <v>2746</v>
      </c>
      <c r="G46" s="121" t="s">
        <v>2746</v>
      </c>
      <c r="H46" s="121" t="s">
        <v>2746</v>
      </c>
      <c r="I46" s="121" t="s">
        <v>2746</v>
      </c>
      <c r="J46" s="121" t="s">
        <v>2746</v>
      </c>
      <c r="K46" s="121" t="s">
        <v>2746</v>
      </c>
      <c r="L46" s="121" t="s">
        <v>2746</v>
      </c>
      <c r="M46" s="121" t="s">
        <v>2746</v>
      </c>
      <c r="N46" s="121" t="s">
        <v>2746</v>
      </c>
    </row>
    <row r="47" spans="1:14">
      <c r="A47" s="68" t="s">
        <v>825</v>
      </c>
      <c r="B47" s="120" t="s">
        <v>2746</v>
      </c>
      <c r="C47" s="120" t="s">
        <v>2746</v>
      </c>
      <c r="D47" s="120" t="s">
        <v>2746</v>
      </c>
      <c r="E47" s="120" t="s">
        <v>2746</v>
      </c>
      <c r="F47" s="120" t="s">
        <v>2746</v>
      </c>
      <c r="G47" s="120" t="s">
        <v>2746</v>
      </c>
      <c r="H47" s="120" t="s">
        <v>2746</v>
      </c>
      <c r="I47" s="120" t="s">
        <v>2746</v>
      </c>
      <c r="J47" s="66">
        <v>0.22287732500000002</v>
      </c>
      <c r="K47" s="66">
        <v>143.851864995</v>
      </c>
      <c r="L47" s="120" t="s">
        <v>2746</v>
      </c>
      <c r="M47" s="67">
        <f t="shared" si="0"/>
        <v>0.23276116384791892</v>
      </c>
      <c r="N47" s="67">
        <f>K47/'סכום נכסי הקרן'!$C$41</f>
        <v>1.5667979455233701E-3</v>
      </c>
    </row>
    <row r="48" spans="1:14">
      <c r="A48" s="69" t="s">
        <v>826</v>
      </c>
      <c r="B48" s="54" t="s">
        <v>827</v>
      </c>
      <c r="C48" s="70" t="s">
        <v>116</v>
      </c>
      <c r="D48" s="70" t="s">
        <v>26</v>
      </c>
      <c r="E48" s="54" t="s">
        <v>828</v>
      </c>
      <c r="F48" s="70" t="s">
        <v>537</v>
      </c>
      <c r="G48" s="70" t="s">
        <v>128</v>
      </c>
      <c r="H48" s="72">
        <v>85.966500999999994</v>
      </c>
      <c r="I48" s="78">
        <v>1040</v>
      </c>
      <c r="J48" s="121" t="s">
        <v>2746</v>
      </c>
      <c r="K48" s="72">
        <v>0.894051606</v>
      </c>
      <c r="L48" s="73">
        <v>3.141017131023525E-7</v>
      </c>
      <c r="M48" s="73">
        <f t="shared" si="0"/>
        <v>1.4466304789297949E-3</v>
      </c>
      <c r="N48" s="73">
        <f>K48/'סכום נכסי הקרן'!$C$41</f>
        <v>9.7377828193006626E-6</v>
      </c>
    </row>
    <row r="49" spans="1:14">
      <c r="A49" s="69" t="s">
        <v>829</v>
      </c>
      <c r="B49" s="54" t="s">
        <v>830</v>
      </c>
      <c r="C49" s="70" t="s">
        <v>116</v>
      </c>
      <c r="D49" s="70" t="s">
        <v>26</v>
      </c>
      <c r="E49" s="54" t="s">
        <v>682</v>
      </c>
      <c r="F49" s="70" t="s">
        <v>537</v>
      </c>
      <c r="G49" s="70" t="s">
        <v>128</v>
      </c>
      <c r="H49" s="72">
        <v>174.79972000000001</v>
      </c>
      <c r="I49" s="78">
        <v>1488</v>
      </c>
      <c r="J49" s="121" t="s">
        <v>2746</v>
      </c>
      <c r="K49" s="72">
        <v>2.6010198340000001</v>
      </c>
      <c r="L49" s="73">
        <v>8.2850577067042981E-7</v>
      </c>
      <c r="M49" s="73">
        <f t="shared" si="0"/>
        <v>4.20861004321636E-3</v>
      </c>
      <c r="N49" s="73">
        <f>K49/'סכום נכסי הקרן'!$C$41</f>
        <v>2.8329646837170902E-5</v>
      </c>
    </row>
    <row r="50" spans="1:14">
      <c r="A50" s="69" t="s">
        <v>831</v>
      </c>
      <c r="B50" s="54" t="s">
        <v>832</v>
      </c>
      <c r="C50" s="70" t="s">
        <v>116</v>
      </c>
      <c r="D50" s="70" t="s">
        <v>26</v>
      </c>
      <c r="E50" s="54" t="s">
        <v>833</v>
      </c>
      <c r="F50" s="70" t="s">
        <v>311</v>
      </c>
      <c r="G50" s="70" t="s">
        <v>128</v>
      </c>
      <c r="H50" s="72">
        <v>6.985652</v>
      </c>
      <c r="I50" s="78">
        <v>9747</v>
      </c>
      <c r="J50" s="121" t="s">
        <v>2746</v>
      </c>
      <c r="K50" s="72">
        <v>0.68089146500000008</v>
      </c>
      <c r="L50" s="73">
        <v>4.7569629888344718E-7</v>
      </c>
      <c r="M50" s="73">
        <f t="shared" si="0"/>
        <v>1.1017242623376708E-3</v>
      </c>
      <c r="N50" s="73">
        <f>K50/'סכום נכסי הקרן'!$C$41</f>
        <v>7.4160967501080241E-6</v>
      </c>
    </row>
    <row r="51" spans="1:14">
      <c r="A51" s="69" t="s">
        <v>834</v>
      </c>
      <c r="B51" s="54" t="s">
        <v>835</v>
      </c>
      <c r="C51" s="70" t="s">
        <v>116</v>
      </c>
      <c r="D51" s="70" t="s">
        <v>26</v>
      </c>
      <c r="E51" s="54" t="s">
        <v>836</v>
      </c>
      <c r="F51" s="70" t="s">
        <v>679</v>
      </c>
      <c r="G51" s="70" t="s">
        <v>128</v>
      </c>
      <c r="H51" s="72">
        <v>182.858949</v>
      </c>
      <c r="I51" s="78">
        <v>1064</v>
      </c>
      <c r="J51" s="121" t="s">
        <v>2746</v>
      </c>
      <c r="K51" s="72">
        <v>1.9456192170000002</v>
      </c>
      <c r="L51" s="73">
        <v>1.4617020082147228E-6</v>
      </c>
      <c r="M51" s="73">
        <f t="shared" si="0"/>
        <v>3.1481315405228662E-3</v>
      </c>
      <c r="N51" s="73">
        <f>K51/'סכום נכסי הקרן'!$C$41</f>
        <v>2.1191189923553261E-5</v>
      </c>
    </row>
    <row r="52" spans="1:14">
      <c r="A52" s="69" t="s">
        <v>837</v>
      </c>
      <c r="B52" s="54" t="s">
        <v>838</v>
      </c>
      <c r="C52" s="70" t="s">
        <v>116</v>
      </c>
      <c r="D52" s="70" t="s">
        <v>26</v>
      </c>
      <c r="E52" s="54" t="s">
        <v>839</v>
      </c>
      <c r="F52" s="70" t="s">
        <v>553</v>
      </c>
      <c r="G52" s="70" t="s">
        <v>128</v>
      </c>
      <c r="H52" s="72">
        <v>4.2123999999999997</v>
      </c>
      <c r="I52" s="78">
        <v>6944</v>
      </c>
      <c r="J52" s="121" t="s">
        <v>2746</v>
      </c>
      <c r="K52" s="72">
        <v>0.29250904599999999</v>
      </c>
      <c r="L52" s="73">
        <v>2.4379998307684097E-7</v>
      </c>
      <c r="M52" s="73">
        <f t="shared" si="0"/>
        <v>4.7329762450678647E-4</v>
      </c>
      <c r="N52" s="73">
        <f>K52/'סכום נכסי הקרן'!$C$41</f>
        <v>3.1859341714876659E-6</v>
      </c>
    </row>
    <row r="53" spans="1:14">
      <c r="A53" s="69" t="s">
        <v>840</v>
      </c>
      <c r="B53" s="54" t="s">
        <v>841</v>
      </c>
      <c r="C53" s="70" t="s">
        <v>116</v>
      </c>
      <c r="D53" s="70" t="s">
        <v>26</v>
      </c>
      <c r="E53" s="54" t="s">
        <v>842</v>
      </c>
      <c r="F53" s="70" t="s">
        <v>268</v>
      </c>
      <c r="G53" s="70" t="s">
        <v>128</v>
      </c>
      <c r="H53" s="72">
        <v>57.208404999999999</v>
      </c>
      <c r="I53" s="78">
        <v>3024</v>
      </c>
      <c r="J53" s="121" t="s">
        <v>2746</v>
      </c>
      <c r="K53" s="72">
        <v>1.7299821720000002</v>
      </c>
      <c r="L53" s="73">
        <v>3.1831525776030943E-7</v>
      </c>
      <c r="M53" s="73">
        <f t="shared" si="0"/>
        <v>2.7992175409395407E-3</v>
      </c>
      <c r="N53" s="73">
        <f>K53/'סכום נכסי הקרן'!$C$41</f>
        <v>1.8842526045636393E-5</v>
      </c>
    </row>
    <row r="54" spans="1:14">
      <c r="A54" s="69" t="s">
        <v>843</v>
      </c>
      <c r="B54" s="54" t="s">
        <v>844</v>
      </c>
      <c r="C54" s="70" t="s">
        <v>116</v>
      </c>
      <c r="D54" s="70" t="s">
        <v>26</v>
      </c>
      <c r="E54" s="54" t="s">
        <v>845</v>
      </c>
      <c r="F54" s="70" t="s">
        <v>125</v>
      </c>
      <c r="G54" s="70" t="s">
        <v>128</v>
      </c>
      <c r="H54" s="72">
        <v>27.473024999999996</v>
      </c>
      <c r="I54" s="78">
        <v>509.6</v>
      </c>
      <c r="J54" s="121" t="s">
        <v>2746</v>
      </c>
      <c r="K54" s="72">
        <v>0.14000253699999998</v>
      </c>
      <c r="L54" s="73">
        <v>1.3906048789114933E-7</v>
      </c>
      <c r="M54" s="73">
        <f t="shared" si="0"/>
        <v>2.2653271443449127E-4</v>
      </c>
      <c r="N54" s="73">
        <f>K54/'סכום נכסי הקרן'!$C$41</f>
        <v>1.5248720435239677E-6</v>
      </c>
    </row>
    <row r="55" spans="1:14">
      <c r="A55" s="69" t="s">
        <v>846</v>
      </c>
      <c r="B55" s="54" t="s">
        <v>847</v>
      </c>
      <c r="C55" s="70" t="s">
        <v>116</v>
      </c>
      <c r="D55" s="70" t="s">
        <v>26</v>
      </c>
      <c r="E55" s="54" t="s">
        <v>848</v>
      </c>
      <c r="F55" s="70" t="s">
        <v>524</v>
      </c>
      <c r="G55" s="70" t="s">
        <v>128</v>
      </c>
      <c r="H55" s="72">
        <v>13.864023999999999</v>
      </c>
      <c r="I55" s="78">
        <v>4150</v>
      </c>
      <c r="J55" s="121" t="s">
        <v>2746</v>
      </c>
      <c r="K55" s="72">
        <v>0.57535701500000003</v>
      </c>
      <c r="L55" s="73">
        <v>2.4419729902825175E-7</v>
      </c>
      <c r="M55" s="73">
        <f t="shared" si="0"/>
        <v>9.3096303231188118E-4</v>
      </c>
      <c r="N55" s="73">
        <f>K55/'סכום נכסי הקרן'!$C$41</f>
        <v>6.2666423481947347E-6</v>
      </c>
    </row>
    <row r="56" spans="1:14">
      <c r="A56" s="69" t="s">
        <v>849</v>
      </c>
      <c r="B56" s="54" t="s">
        <v>850</v>
      </c>
      <c r="C56" s="70" t="s">
        <v>116</v>
      </c>
      <c r="D56" s="70" t="s">
        <v>26</v>
      </c>
      <c r="E56" s="54" t="s">
        <v>851</v>
      </c>
      <c r="F56" s="70" t="s">
        <v>852</v>
      </c>
      <c r="G56" s="70" t="s">
        <v>128</v>
      </c>
      <c r="H56" s="72">
        <v>26.046585</v>
      </c>
      <c r="I56" s="78">
        <v>7405</v>
      </c>
      <c r="J56" s="121" t="s">
        <v>2746</v>
      </c>
      <c r="K56" s="72">
        <v>1.9287495830000001</v>
      </c>
      <c r="L56" s="73">
        <v>1.1216042585383146E-6</v>
      </c>
      <c r="M56" s="73">
        <f t="shared" si="0"/>
        <v>3.1208354352991702E-3</v>
      </c>
      <c r="N56" s="73">
        <f>K56/'סכום נכסי הקרן'!$C$41</f>
        <v>2.1007450158386852E-5</v>
      </c>
    </row>
    <row r="57" spans="1:14">
      <c r="A57" s="69" t="s">
        <v>853</v>
      </c>
      <c r="B57" s="54" t="s">
        <v>854</v>
      </c>
      <c r="C57" s="70" t="s">
        <v>116</v>
      </c>
      <c r="D57" s="70" t="s">
        <v>26</v>
      </c>
      <c r="E57" s="54" t="s">
        <v>855</v>
      </c>
      <c r="F57" s="70" t="s">
        <v>537</v>
      </c>
      <c r="G57" s="70" t="s">
        <v>128</v>
      </c>
      <c r="H57" s="72">
        <v>16.830888000000002</v>
      </c>
      <c r="I57" s="78">
        <v>19150</v>
      </c>
      <c r="J57" s="121" t="s">
        <v>2746</v>
      </c>
      <c r="K57" s="72">
        <v>3.2231150560000006</v>
      </c>
      <c r="L57" s="73">
        <v>1.3311852000895953E-6</v>
      </c>
      <c r="M57" s="73">
        <f t="shared" si="0"/>
        <v>5.2151983686578307E-3</v>
      </c>
      <c r="N57" s="73">
        <f>K57/'סכום נכסי הקרן'!$C$41</f>
        <v>3.5105349854878625E-5</v>
      </c>
    </row>
    <row r="58" spans="1:14">
      <c r="A58" s="69" t="s">
        <v>856</v>
      </c>
      <c r="B58" s="54" t="s">
        <v>857</v>
      </c>
      <c r="C58" s="70" t="s">
        <v>116</v>
      </c>
      <c r="D58" s="70" t="s">
        <v>26</v>
      </c>
      <c r="E58" s="54" t="s">
        <v>858</v>
      </c>
      <c r="F58" s="70" t="s">
        <v>474</v>
      </c>
      <c r="G58" s="70" t="s">
        <v>128</v>
      </c>
      <c r="H58" s="72">
        <v>13.064553</v>
      </c>
      <c r="I58" s="78">
        <v>11060</v>
      </c>
      <c r="J58" s="121" t="s">
        <v>2746</v>
      </c>
      <c r="K58" s="72">
        <v>1.444939553</v>
      </c>
      <c r="L58" s="73">
        <v>3.5959758043790494E-7</v>
      </c>
      <c r="M58" s="73">
        <f t="shared" si="0"/>
        <v>2.3380010544726808E-3</v>
      </c>
      <c r="N58" s="73">
        <f>K58/'סכום נכסי הקרן'!$C$41</f>
        <v>1.5737914299022443E-5</v>
      </c>
    </row>
    <row r="59" spans="1:14">
      <c r="A59" s="69" t="s">
        <v>859</v>
      </c>
      <c r="B59" s="54" t="s">
        <v>860</v>
      </c>
      <c r="C59" s="70" t="s">
        <v>116</v>
      </c>
      <c r="D59" s="70" t="s">
        <v>26</v>
      </c>
      <c r="E59" s="54" t="s">
        <v>714</v>
      </c>
      <c r="F59" s="70" t="s">
        <v>537</v>
      </c>
      <c r="G59" s="70" t="s">
        <v>128</v>
      </c>
      <c r="H59" s="72">
        <v>8.4587129999999995</v>
      </c>
      <c r="I59" s="78">
        <v>3946</v>
      </c>
      <c r="J59" s="121" t="s">
        <v>2746</v>
      </c>
      <c r="K59" s="72">
        <v>0.333780827</v>
      </c>
      <c r="L59" s="73">
        <v>1.3844290134774702E-7</v>
      </c>
      <c r="M59" s="73">
        <f t="shared" si="0"/>
        <v>5.4007790420611691E-4</v>
      </c>
      <c r="N59" s="73">
        <f>K59/'סכום נכסי הקרן'!$C$41</f>
        <v>3.6354559186067464E-6</v>
      </c>
    </row>
    <row r="60" spans="1:14">
      <c r="A60" s="69" t="s">
        <v>861</v>
      </c>
      <c r="B60" s="54" t="s">
        <v>862</v>
      </c>
      <c r="C60" s="70" t="s">
        <v>116</v>
      </c>
      <c r="D60" s="70" t="s">
        <v>26</v>
      </c>
      <c r="E60" s="54" t="s">
        <v>863</v>
      </c>
      <c r="F60" s="70" t="s">
        <v>864</v>
      </c>
      <c r="G60" s="70" t="s">
        <v>128</v>
      </c>
      <c r="H60" s="72">
        <v>30.165248999999999</v>
      </c>
      <c r="I60" s="78">
        <v>5575</v>
      </c>
      <c r="J60" s="121" t="s">
        <v>2746</v>
      </c>
      <c r="K60" s="72">
        <v>1.681712635</v>
      </c>
      <c r="L60" s="73">
        <v>1.2197477162823513E-6</v>
      </c>
      <c r="M60" s="73">
        <f t="shared" si="0"/>
        <v>2.7211144616995828E-3</v>
      </c>
      <c r="N60" s="73">
        <f>K60/'סכום נכסי הקרן'!$C$41</f>
        <v>1.8316786519036629E-5</v>
      </c>
    </row>
    <row r="61" spans="1:14">
      <c r="A61" s="69" t="s">
        <v>865</v>
      </c>
      <c r="B61" s="54" t="s">
        <v>866</v>
      </c>
      <c r="C61" s="70" t="s">
        <v>116</v>
      </c>
      <c r="D61" s="70" t="s">
        <v>26</v>
      </c>
      <c r="E61" s="54" t="s">
        <v>867</v>
      </c>
      <c r="F61" s="70" t="s">
        <v>251</v>
      </c>
      <c r="G61" s="70" t="s">
        <v>128</v>
      </c>
      <c r="H61" s="72">
        <v>13.530742</v>
      </c>
      <c r="I61" s="78">
        <v>8280</v>
      </c>
      <c r="J61" s="121" t="s">
        <v>2746</v>
      </c>
      <c r="K61" s="72">
        <v>1.120345425</v>
      </c>
      <c r="L61" s="73">
        <v>1.0829953994028885E-6</v>
      </c>
      <c r="M61" s="73">
        <f t="shared" si="0"/>
        <v>1.8127877941919994E-3</v>
      </c>
      <c r="N61" s="73">
        <f>K61/'סכום נכסי הקרן'!$C$41</f>
        <v>1.2202517570610012E-5</v>
      </c>
    </row>
    <row r="62" spans="1:14">
      <c r="A62" s="69" t="s">
        <v>868</v>
      </c>
      <c r="B62" s="54" t="s">
        <v>869</v>
      </c>
      <c r="C62" s="70" t="s">
        <v>116</v>
      </c>
      <c r="D62" s="70" t="s">
        <v>26</v>
      </c>
      <c r="E62" s="54" t="s">
        <v>870</v>
      </c>
      <c r="F62" s="70" t="s">
        <v>251</v>
      </c>
      <c r="G62" s="70" t="s">
        <v>128</v>
      </c>
      <c r="H62" s="72">
        <v>1263.893585</v>
      </c>
      <c r="I62" s="78">
        <v>124</v>
      </c>
      <c r="J62" s="121" t="s">
        <v>2746</v>
      </c>
      <c r="K62" s="72">
        <v>1.567228045</v>
      </c>
      <c r="L62" s="73">
        <v>4.017289080441915E-7</v>
      </c>
      <c r="M62" s="73">
        <f t="shared" si="0"/>
        <v>2.5358713547577435E-3</v>
      </c>
      <c r="N62" s="73">
        <f>K62/'סכום נכסי הקרן'!$C$41</f>
        <v>1.7069849467422316E-5</v>
      </c>
    </row>
    <row r="63" spans="1:14">
      <c r="A63" s="69" t="s">
        <v>871</v>
      </c>
      <c r="B63" s="54" t="s">
        <v>872</v>
      </c>
      <c r="C63" s="70" t="s">
        <v>116</v>
      </c>
      <c r="D63" s="70" t="s">
        <v>26</v>
      </c>
      <c r="E63" s="54" t="s">
        <v>543</v>
      </c>
      <c r="F63" s="70" t="s">
        <v>524</v>
      </c>
      <c r="G63" s="70" t="s">
        <v>128</v>
      </c>
      <c r="H63" s="72">
        <v>242.97590400000001</v>
      </c>
      <c r="I63" s="78">
        <v>1210</v>
      </c>
      <c r="J63" s="121" t="s">
        <v>2746</v>
      </c>
      <c r="K63" s="72">
        <v>2.9400084360000003</v>
      </c>
      <c r="L63" s="73">
        <v>1.3052625562325808E-6</v>
      </c>
      <c r="M63" s="73">
        <f t="shared" si="0"/>
        <v>4.7571144476287845E-3</v>
      </c>
      <c r="N63" s="73">
        <f>K63/'סכום נכסי הקרן'!$C$41</f>
        <v>3.2021824517230177E-5</v>
      </c>
    </row>
    <row r="64" spans="1:14">
      <c r="A64" s="69" t="s">
        <v>873</v>
      </c>
      <c r="B64" s="54" t="s">
        <v>874</v>
      </c>
      <c r="C64" s="70" t="s">
        <v>116</v>
      </c>
      <c r="D64" s="70" t="s">
        <v>26</v>
      </c>
      <c r="E64" s="54" t="s">
        <v>875</v>
      </c>
      <c r="F64" s="70" t="s">
        <v>588</v>
      </c>
      <c r="G64" s="70" t="s">
        <v>128</v>
      </c>
      <c r="H64" s="72">
        <v>123.313481</v>
      </c>
      <c r="I64" s="78">
        <v>865.1</v>
      </c>
      <c r="J64" s="121" t="s">
        <v>2746</v>
      </c>
      <c r="K64" s="72">
        <v>1.0667849200000001</v>
      </c>
      <c r="L64" s="73">
        <v>6.9385264305915116E-7</v>
      </c>
      <c r="M64" s="73">
        <f t="shared" si="0"/>
        <v>1.7261236033557141E-3</v>
      </c>
      <c r="N64" s="73">
        <f>K64/'סכום נכסי הקרן'!$C$41</f>
        <v>1.1619150165549878E-5</v>
      </c>
    </row>
    <row r="65" spans="1:14">
      <c r="A65" s="69" t="s">
        <v>876</v>
      </c>
      <c r="B65" s="54" t="s">
        <v>877</v>
      </c>
      <c r="C65" s="70" t="s">
        <v>116</v>
      </c>
      <c r="D65" s="70" t="s">
        <v>26</v>
      </c>
      <c r="E65" s="54" t="s">
        <v>878</v>
      </c>
      <c r="F65" s="70" t="s">
        <v>149</v>
      </c>
      <c r="G65" s="70" t="s">
        <v>128</v>
      </c>
      <c r="H65" s="72">
        <v>12.381696</v>
      </c>
      <c r="I65" s="78">
        <v>16440</v>
      </c>
      <c r="J65" s="121" t="s">
        <v>2746</v>
      </c>
      <c r="K65" s="72">
        <v>2.0355508500000004</v>
      </c>
      <c r="L65" s="73">
        <v>4.8135577248068678E-7</v>
      </c>
      <c r="M65" s="73">
        <f t="shared" si="0"/>
        <v>3.2936464531348893E-3</v>
      </c>
      <c r="N65" s="73">
        <f>K65/'סכום נכסי הקרן'!$C$41</f>
        <v>2.2170702409031705E-5</v>
      </c>
    </row>
    <row r="66" spans="1:14">
      <c r="A66" s="69" t="s">
        <v>879</v>
      </c>
      <c r="B66" s="54" t="s">
        <v>880</v>
      </c>
      <c r="C66" s="70" t="s">
        <v>116</v>
      </c>
      <c r="D66" s="70" t="s">
        <v>26</v>
      </c>
      <c r="E66" s="54" t="s">
        <v>657</v>
      </c>
      <c r="F66" s="70" t="s">
        <v>537</v>
      </c>
      <c r="G66" s="70" t="s">
        <v>128</v>
      </c>
      <c r="H66" s="72">
        <v>13.095485000000002</v>
      </c>
      <c r="I66" s="78">
        <v>26000</v>
      </c>
      <c r="J66" s="121" t="s">
        <v>2746</v>
      </c>
      <c r="K66" s="72">
        <v>3.4048262129999998</v>
      </c>
      <c r="L66" s="73">
        <v>6.9999867970011132E-7</v>
      </c>
      <c r="M66" s="73">
        <f t="shared" si="0"/>
        <v>5.509218195157416E-3</v>
      </c>
      <c r="N66" s="73">
        <f>K66/'סכום נכסי הקרן'!$C$41</f>
        <v>3.7084501584862586E-5</v>
      </c>
    </row>
    <row r="67" spans="1:14">
      <c r="A67" s="69" t="s">
        <v>881</v>
      </c>
      <c r="B67" s="54" t="s">
        <v>882</v>
      </c>
      <c r="C67" s="70" t="s">
        <v>116</v>
      </c>
      <c r="D67" s="70" t="s">
        <v>26</v>
      </c>
      <c r="E67" s="54" t="s">
        <v>883</v>
      </c>
      <c r="F67" s="70" t="s">
        <v>124</v>
      </c>
      <c r="G67" s="70" t="s">
        <v>128</v>
      </c>
      <c r="H67" s="72">
        <v>7.6159730000000003</v>
      </c>
      <c r="I67" s="78">
        <v>30260</v>
      </c>
      <c r="J67" s="121" t="s">
        <v>2746</v>
      </c>
      <c r="K67" s="72">
        <v>2.304593396</v>
      </c>
      <c r="L67" s="73">
        <v>1.303585763615382E-6</v>
      </c>
      <c r="M67" s="73">
        <f t="shared" si="0"/>
        <v>3.7289738375504049E-3</v>
      </c>
      <c r="N67" s="73">
        <f>K67/'סכום נכסי הקרן'!$C$41</f>
        <v>2.5101045427843645E-5</v>
      </c>
    </row>
    <row r="68" spans="1:14">
      <c r="A68" s="69" t="s">
        <v>884</v>
      </c>
      <c r="B68" s="54" t="s">
        <v>885</v>
      </c>
      <c r="C68" s="70" t="s">
        <v>116</v>
      </c>
      <c r="D68" s="70" t="s">
        <v>26</v>
      </c>
      <c r="E68" s="54" t="s">
        <v>886</v>
      </c>
      <c r="F68" s="70" t="s">
        <v>537</v>
      </c>
      <c r="G68" s="70" t="s">
        <v>128</v>
      </c>
      <c r="H68" s="72">
        <v>10.205332</v>
      </c>
      <c r="I68" s="78">
        <v>10140</v>
      </c>
      <c r="J68" s="72">
        <v>1.3045476E-2</v>
      </c>
      <c r="K68" s="72">
        <v>1.047866124</v>
      </c>
      <c r="L68" s="73">
        <v>3.2613689845239093E-7</v>
      </c>
      <c r="M68" s="73">
        <f t="shared" si="0"/>
        <v>1.6955118280011544E-3</v>
      </c>
      <c r="N68" s="73">
        <f>K68/'סכום נכסי הקרן'!$C$41</f>
        <v>1.1413091448788672E-5</v>
      </c>
    </row>
    <row r="69" spans="1:14">
      <c r="A69" s="69" t="s">
        <v>887</v>
      </c>
      <c r="B69" s="54" t="s">
        <v>888</v>
      </c>
      <c r="C69" s="70" t="s">
        <v>116</v>
      </c>
      <c r="D69" s="70" t="s">
        <v>26</v>
      </c>
      <c r="E69" s="54" t="s">
        <v>546</v>
      </c>
      <c r="F69" s="70" t="s">
        <v>268</v>
      </c>
      <c r="G69" s="70" t="s">
        <v>128</v>
      </c>
      <c r="H69" s="72">
        <v>14.840678</v>
      </c>
      <c r="I69" s="78">
        <v>3447</v>
      </c>
      <c r="J69" s="121" t="s">
        <v>2746</v>
      </c>
      <c r="K69" s="72">
        <v>0.51155818200000003</v>
      </c>
      <c r="L69" s="73">
        <v>4.0262561765889542E-7</v>
      </c>
      <c r="M69" s="73">
        <f t="shared" si="0"/>
        <v>8.2773259715738959E-4</v>
      </c>
      <c r="N69" s="73">
        <f>K69/'סכום נכסי הקרן'!$C$41</f>
        <v>5.5717616772026488E-6</v>
      </c>
    </row>
    <row r="70" spans="1:14">
      <c r="A70" s="69" t="s">
        <v>889</v>
      </c>
      <c r="B70" s="54" t="s">
        <v>890</v>
      </c>
      <c r="C70" s="70" t="s">
        <v>116</v>
      </c>
      <c r="D70" s="70" t="s">
        <v>26</v>
      </c>
      <c r="E70" s="54" t="s">
        <v>891</v>
      </c>
      <c r="F70" s="70" t="s">
        <v>892</v>
      </c>
      <c r="G70" s="70" t="s">
        <v>128</v>
      </c>
      <c r="H70" s="72">
        <v>115.30833800000001</v>
      </c>
      <c r="I70" s="78">
        <v>4651</v>
      </c>
      <c r="J70" s="121" t="s">
        <v>2746</v>
      </c>
      <c r="K70" s="72">
        <v>5.3629907789999987</v>
      </c>
      <c r="L70" s="73">
        <v>1.6122591346471806E-6</v>
      </c>
      <c r="M70" s="73">
        <f t="shared" si="0"/>
        <v>8.6776488818485972E-3</v>
      </c>
      <c r="N70" s="73">
        <f>K70/'סכום נכסי הקרן'!$C$41</f>
        <v>5.8412332260621281E-5</v>
      </c>
    </row>
    <row r="71" spans="1:14">
      <c r="A71" s="69" t="s">
        <v>893</v>
      </c>
      <c r="B71" s="54" t="s">
        <v>894</v>
      </c>
      <c r="C71" s="70" t="s">
        <v>116</v>
      </c>
      <c r="D71" s="70" t="s">
        <v>26</v>
      </c>
      <c r="E71" s="54" t="s">
        <v>895</v>
      </c>
      <c r="F71" s="70" t="s">
        <v>150</v>
      </c>
      <c r="G71" s="70" t="s">
        <v>128</v>
      </c>
      <c r="H71" s="72">
        <v>54.560307000000002</v>
      </c>
      <c r="I71" s="78">
        <v>1990</v>
      </c>
      <c r="J71" s="121" t="s">
        <v>2746</v>
      </c>
      <c r="K71" s="72">
        <v>1.085750118</v>
      </c>
      <c r="L71" s="73">
        <v>3.7584948497681714E-7</v>
      </c>
      <c r="M71" s="73">
        <f t="shared" si="0"/>
        <v>1.7568104599998016E-3</v>
      </c>
      <c r="N71" s="73">
        <f>K71/'סכום נכסי הקרן'!$C$41</f>
        <v>1.1825714281099414E-5</v>
      </c>
    </row>
    <row r="72" spans="1:14">
      <c r="A72" s="69" t="s">
        <v>896</v>
      </c>
      <c r="B72" s="54" t="s">
        <v>897</v>
      </c>
      <c r="C72" s="70" t="s">
        <v>116</v>
      </c>
      <c r="D72" s="70" t="s">
        <v>26</v>
      </c>
      <c r="E72" s="54" t="s">
        <v>898</v>
      </c>
      <c r="F72" s="70" t="s">
        <v>892</v>
      </c>
      <c r="G72" s="70" t="s">
        <v>128</v>
      </c>
      <c r="H72" s="72">
        <v>27.583594000000002</v>
      </c>
      <c r="I72" s="78">
        <v>19210</v>
      </c>
      <c r="J72" s="121" t="s">
        <v>2746</v>
      </c>
      <c r="K72" s="72">
        <v>5.2988084090000012</v>
      </c>
      <c r="L72" s="73">
        <v>1.2028074175553077E-6</v>
      </c>
      <c r="M72" s="73">
        <f t="shared" si="0"/>
        <v>8.5737978602421928E-3</v>
      </c>
      <c r="N72" s="73">
        <f>K72/'סכום נכסי הקרן'!$C$41</f>
        <v>5.7713274202122611E-5</v>
      </c>
    </row>
    <row r="73" spans="1:14">
      <c r="A73" s="69" t="s">
        <v>899</v>
      </c>
      <c r="B73" s="54" t="s">
        <v>900</v>
      </c>
      <c r="C73" s="70" t="s">
        <v>116</v>
      </c>
      <c r="D73" s="70" t="s">
        <v>26</v>
      </c>
      <c r="E73" s="54" t="s">
        <v>901</v>
      </c>
      <c r="F73" s="70" t="s">
        <v>852</v>
      </c>
      <c r="G73" s="70" t="s">
        <v>128</v>
      </c>
      <c r="H73" s="72">
        <v>14.074113000000001</v>
      </c>
      <c r="I73" s="78">
        <v>15690</v>
      </c>
      <c r="J73" s="121" t="s">
        <v>2746</v>
      </c>
      <c r="K73" s="72">
        <v>2.2082283710000001</v>
      </c>
      <c r="L73" s="73">
        <v>9.7144181404292973E-7</v>
      </c>
      <c r="M73" s="73">
        <f t="shared" si="0"/>
        <v>3.5730493010557728E-3</v>
      </c>
      <c r="N73" s="73">
        <f>K73/'סכום נכסי הקרן'!$C$41</f>
        <v>2.4051462072107828E-5</v>
      </c>
    </row>
    <row r="74" spans="1:14">
      <c r="A74" s="69" t="s">
        <v>902</v>
      </c>
      <c r="B74" s="54" t="s">
        <v>903</v>
      </c>
      <c r="C74" s="70" t="s">
        <v>116</v>
      </c>
      <c r="D74" s="70" t="s">
        <v>26</v>
      </c>
      <c r="E74" s="54" t="s">
        <v>904</v>
      </c>
      <c r="F74" s="70" t="s">
        <v>125</v>
      </c>
      <c r="G74" s="70" t="s">
        <v>128</v>
      </c>
      <c r="H74" s="72">
        <v>54.363945000000001</v>
      </c>
      <c r="I74" s="78">
        <v>1320</v>
      </c>
      <c r="J74" s="121" t="s">
        <v>2746</v>
      </c>
      <c r="K74" s="72">
        <v>0.71760407799999992</v>
      </c>
      <c r="L74" s="73">
        <v>2.7135831004318568E-7</v>
      </c>
      <c r="M74" s="73">
        <f t="shared" ref="M74:M137" si="1">IFERROR(K74/$K$9,0)</f>
        <v>1.1611275278433019E-3</v>
      </c>
      <c r="N74" s="73">
        <f>K74/'סכום נכסי הקרן'!$C$41</f>
        <v>7.8159611983388033E-6</v>
      </c>
    </row>
    <row r="75" spans="1:14">
      <c r="A75" s="69" t="s">
        <v>905</v>
      </c>
      <c r="B75" s="54" t="s">
        <v>906</v>
      </c>
      <c r="C75" s="70" t="s">
        <v>116</v>
      </c>
      <c r="D75" s="70" t="s">
        <v>26</v>
      </c>
      <c r="E75" s="54" t="s">
        <v>907</v>
      </c>
      <c r="F75" s="70" t="s">
        <v>537</v>
      </c>
      <c r="G75" s="70" t="s">
        <v>128</v>
      </c>
      <c r="H75" s="72">
        <v>206.13894400000001</v>
      </c>
      <c r="I75" s="78">
        <v>1082</v>
      </c>
      <c r="J75" s="121" t="s">
        <v>2746</v>
      </c>
      <c r="K75" s="72">
        <v>2.2304233709999997</v>
      </c>
      <c r="L75" s="73">
        <v>6.3906047472900476E-7</v>
      </c>
      <c r="M75" s="73">
        <f t="shared" si="1"/>
        <v>3.6089621759551284E-3</v>
      </c>
      <c r="N75" s="73">
        <f>K75/'סכום נכסי הקרן'!$C$41</f>
        <v>2.4293204370006428E-5</v>
      </c>
    </row>
    <row r="76" spans="1:14">
      <c r="A76" s="69" t="s">
        <v>908</v>
      </c>
      <c r="B76" s="54" t="s">
        <v>909</v>
      </c>
      <c r="C76" s="70" t="s">
        <v>116</v>
      </c>
      <c r="D76" s="70" t="s">
        <v>26</v>
      </c>
      <c r="E76" s="54" t="s">
        <v>910</v>
      </c>
      <c r="F76" s="70" t="s">
        <v>122</v>
      </c>
      <c r="G76" s="70" t="s">
        <v>128</v>
      </c>
      <c r="H76" s="72">
        <v>4176.5441380000002</v>
      </c>
      <c r="I76" s="78">
        <v>150.69999999999999</v>
      </c>
      <c r="J76" s="121" t="s">
        <v>2746</v>
      </c>
      <c r="K76" s="72">
        <v>6.2940520159999984</v>
      </c>
      <c r="L76" s="73">
        <v>1.6122808026706703E-6</v>
      </c>
      <c r="M76" s="73">
        <f t="shared" si="1"/>
        <v>1.0184163219673383E-2</v>
      </c>
      <c r="N76" s="73">
        <f>K76/'סכום נכסי הקרן'!$C$41</f>
        <v>6.8553214572704974E-5</v>
      </c>
    </row>
    <row r="77" spans="1:14">
      <c r="A77" s="69" t="s">
        <v>911</v>
      </c>
      <c r="B77" s="54" t="s">
        <v>912</v>
      </c>
      <c r="C77" s="70" t="s">
        <v>116</v>
      </c>
      <c r="D77" s="70" t="s">
        <v>26</v>
      </c>
      <c r="E77" s="54" t="s">
        <v>314</v>
      </c>
      <c r="F77" s="70" t="s">
        <v>268</v>
      </c>
      <c r="G77" s="70" t="s">
        <v>128</v>
      </c>
      <c r="H77" s="72">
        <v>2.9965959999999994</v>
      </c>
      <c r="I77" s="78">
        <v>76070</v>
      </c>
      <c r="J77" s="121" t="s">
        <v>2746</v>
      </c>
      <c r="K77" s="72">
        <v>2.2795107419999998</v>
      </c>
      <c r="L77" s="73">
        <v>5.7179308107695524E-7</v>
      </c>
      <c r="M77" s="73">
        <f t="shared" si="1"/>
        <v>3.6883885609004454E-3</v>
      </c>
      <c r="N77" s="73">
        <f>K77/'סכום נכסי הקרן'!$C$41</f>
        <v>2.482785153663591E-5</v>
      </c>
    </row>
    <row r="78" spans="1:14">
      <c r="A78" s="69" t="s">
        <v>913</v>
      </c>
      <c r="B78" s="54" t="s">
        <v>914</v>
      </c>
      <c r="C78" s="70" t="s">
        <v>116</v>
      </c>
      <c r="D78" s="70" t="s">
        <v>26</v>
      </c>
      <c r="E78" s="54" t="s">
        <v>622</v>
      </c>
      <c r="F78" s="70" t="s">
        <v>311</v>
      </c>
      <c r="G78" s="70" t="s">
        <v>128</v>
      </c>
      <c r="H78" s="72">
        <v>37.916080999999998</v>
      </c>
      <c r="I78" s="78">
        <v>5850</v>
      </c>
      <c r="J78" s="121" t="s">
        <v>2746</v>
      </c>
      <c r="K78" s="72">
        <v>2.2180907369999998</v>
      </c>
      <c r="L78" s="73">
        <v>4.7975995199576413E-7</v>
      </c>
      <c r="M78" s="73">
        <f t="shared" si="1"/>
        <v>3.5890072157378928E-3</v>
      </c>
      <c r="N78" s="73">
        <f>K78/'סכום נכסי הקרן'!$C$41</f>
        <v>2.4158880455507558E-5</v>
      </c>
    </row>
    <row r="79" spans="1:14">
      <c r="A79" s="69" t="s">
        <v>915</v>
      </c>
      <c r="B79" s="54" t="s">
        <v>916</v>
      </c>
      <c r="C79" s="70" t="s">
        <v>116</v>
      </c>
      <c r="D79" s="70" t="s">
        <v>26</v>
      </c>
      <c r="E79" s="54" t="s">
        <v>917</v>
      </c>
      <c r="F79" s="70" t="s">
        <v>268</v>
      </c>
      <c r="G79" s="70" t="s">
        <v>128</v>
      </c>
      <c r="H79" s="72">
        <v>101.697541</v>
      </c>
      <c r="I79" s="78">
        <v>884</v>
      </c>
      <c r="J79" s="121" t="s">
        <v>2746</v>
      </c>
      <c r="K79" s="72">
        <v>0.899006262</v>
      </c>
      <c r="L79" s="73">
        <v>6.7619662185409287E-7</v>
      </c>
      <c r="M79" s="73">
        <f t="shared" si="1"/>
        <v>1.4546474170283462E-3</v>
      </c>
      <c r="N79" s="73">
        <f>K79/'סכום נכסי הקרן'!$C$41</f>
        <v>9.7917476729495535E-6</v>
      </c>
    </row>
    <row r="80" spans="1:14">
      <c r="A80" s="69" t="s">
        <v>918</v>
      </c>
      <c r="B80" s="54" t="s">
        <v>919</v>
      </c>
      <c r="C80" s="70" t="s">
        <v>116</v>
      </c>
      <c r="D80" s="70" t="s">
        <v>26</v>
      </c>
      <c r="E80" s="54" t="s">
        <v>435</v>
      </c>
      <c r="F80" s="70" t="s">
        <v>268</v>
      </c>
      <c r="G80" s="70" t="s">
        <v>128</v>
      </c>
      <c r="H80" s="72">
        <v>39.530239000000002</v>
      </c>
      <c r="I80" s="78">
        <v>8550</v>
      </c>
      <c r="J80" s="121" t="s">
        <v>2746</v>
      </c>
      <c r="K80" s="72">
        <v>3.3798354669999999</v>
      </c>
      <c r="L80" s="73">
        <v>1.0800304264561648E-6</v>
      </c>
      <c r="M80" s="73">
        <f t="shared" si="1"/>
        <v>5.4687816313034139E-3</v>
      </c>
      <c r="N80" s="73">
        <f>K80/'סכום נכסי הקרן'!$C$41</f>
        <v>3.6812308732227289E-5</v>
      </c>
    </row>
    <row r="81" spans="1:14">
      <c r="A81" s="69" t="s">
        <v>920</v>
      </c>
      <c r="B81" s="54" t="s">
        <v>921</v>
      </c>
      <c r="C81" s="70" t="s">
        <v>116</v>
      </c>
      <c r="D81" s="70" t="s">
        <v>26</v>
      </c>
      <c r="E81" s="54" t="s">
        <v>922</v>
      </c>
      <c r="F81" s="70" t="s">
        <v>892</v>
      </c>
      <c r="G81" s="70" t="s">
        <v>128</v>
      </c>
      <c r="H81" s="72">
        <v>77.513339000000002</v>
      </c>
      <c r="I81" s="78">
        <v>6799</v>
      </c>
      <c r="J81" s="121" t="s">
        <v>2746</v>
      </c>
      <c r="K81" s="72">
        <v>5.2701319219999991</v>
      </c>
      <c r="L81" s="73">
        <v>1.2202582768233205E-6</v>
      </c>
      <c r="M81" s="73">
        <f t="shared" si="1"/>
        <v>8.5273975407925834E-3</v>
      </c>
      <c r="N81" s="73">
        <f>K81/'סכום נכסי הקרן'!$C$41</f>
        <v>5.7400937195452645E-5</v>
      </c>
    </row>
    <row r="82" spans="1:14">
      <c r="A82" s="69" t="s">
        <v>923</v>
      </c>
      <c r="B82" s="54" t="s">
        <v>924</v>
      </c>
      <c r="C82" s="70" t="s">
        <v>116</v>
      </c>
      <c r="D82" s="70" t="s">
        <v>26</v>
      </c>
      <c r="E82" s="54" t="s">
        <v>925</v>
      </c>
      <c r="F82" s="70" t="s">
        <v>926</v>
      </c>
      <c r="G82" s="70" t="s">
        <v>128</v>
      </c>
      <c r="H82" s="72">
        <v>74.821425000000005</v>
      </c>
      <c r="I82" s="78">
        <v>4109</v>
      </c>
      <c r="J82" s="121" t="s">
        <v>2746</v>
      </c>
      <c r="K82" s="72">
        <v>3.0744123730000004</v>
      </c>
      <c r="L82" s="73">
        <v>6.8198863222620401E-7</v>
      </c>
      <c r="M82" s="73">
        <f t="shared" si="1"/>
        <v>4.9745882829728711E-3</v>
      </c>
      <c r="N82" s="73">
        <f>K82/'סכום נכסי הקרן'!$C$41</f>
        <v>3.348571803275166E-5</v>
      </c>
    </row>
    <row r="83" spans="1:14">
      <c r="A83" s="69" t="s">
        <v>927</v>
      </c>
      <c r="B83" s="54" t="s">
        <v>928</v>
      </c>
      <c r="C83" s="70" t="s">
        <v>116</v>
      </c>
      <c r="D83" s="70" t="s">
        <v>26</v>
      </c>
      <c r="E83" s="54" t="s">
        <v>498</v>
      </c>
      <c r="F83" s="70" t="s">
        <v>499</v>
      </c>
      <c r="G83" s="70" t="s">
        <v>128</v>
      </c>
      <c r="H83" s="72">
        <v>2.824986</v>
      </c>
      <c r="I83" s="78">
        <v>41750</v>
      </c>
      <c r="J83" s="121" t="s">
        <v>2746</v>
      </c>
      <c r="K83" s="72">
        <v>1.1794315559999999</v>
      </c>
      <c r="L83" s="73">
        <v>9.5540583135261777E-7</v>
      </c>
      <c r="M83" s="73">
        <f t="shared" si="1"/>
        <v>1.9083927876990953E-3</v>
      </c>
      <c r="N83" s="73">
        <f>K83/'סכום נכסי הקרן'!$C$41</f>
        <v>1.2846068689415057E-5</v>
      </c>
    </row>
    <row r="84" spans="1:14">
      <c r="A84" s="69" t="s">
        <v>929</v>
      </c>
      <c r="B84" s="54" t="s">
        <v>930</v>
      </c>
      <c r="C84" s="70" t="s">
        <v>116</v>
      </c>
      <c r="D84" s="70" t="s">
        <v>26</v>
      </c>
      <c r="E84" s="54" t="s">
        <v>931</v>
      </c>
      <c r="F84" s="70" t="s">
        <v>311</v>
      </c>
      <c r="G84" s="70" t="s">
        <v>128</v>
      </c>
      <c r="H84" s="72">
        <v>34.737169000000002</v>
      </c>
      <c r="I84" s="78">
        <v>9332</v>
      </c>
      <c r="J84" s="121" t="s">
        <v>2746</v>
      </c>
      <c r="K84" s="72">
        <v>3.2416725769999992</v>
      </c>
      <c r="L84" s="73">
        <v>5.6133612440635971E-7</v>
      </c>
      <c r="M84" s="73">
        <f t="shared" si="1"/>
        <v>5.2452255788454916E-3</v>
      </c>
      <c r="N84" s="73">
        <f>K84/'סכום נכסי הקרן'!$C$41</f>
        <v>3.5307473656178074E-5</v>
      </c>
    </row>
    <row r="85" spans="1:14">
      <c r="A85" s="69" t="s">
        <v>932</v>
      </c>
      <c r="B85" s="54" t="s">
        <v>933</v>
      </c>
      <c r="C85" s="70" t="s">
        <v>116</v>
      </c>
      <c r="D85" s="70" t="s">
        <v>26</v>
      </c>
      <c r="E85" s="54" t="s">
        <v>508</v>
      </c>
      <c r="F85" s="70" t="s">
        <v>268</v>
      </c>
      <c r="G85" s="70" t="s">
        <v>128</v>
      </c>
      <c r="H85" s="72">
        <v>1280.920852</v>
      </c>
      <c r="I85" s="78">
        <v>169</v>
      </c>
      <c r="J85" s="121" t="s">
        <v>2746</v>
      </c>
      <c r="K85" s="72">
        <v>2.16475624</v>
      </c>
      <c r="L85" s="73">
        <v>1.8564502306737734E-6</v>
      </c>
      <c r="M85" s="73">
        <f t="shared" si="1"/>
        <v>3.5027087197441508E-3</v>
      </c>
      <c r="N85" s="73">
        <f>K85/'סכום נכסי הקרן'!$C$41</f>
        <v>2.3577974672130841E-5</v>
      </c>
    </row>
    <row r="86" spans="1:14">
      <c r="A86" s="69" t="s">
        <v>934</v>
      </c>
      <c r="B86" s="54" t="s">
        <v>935</v>
      </c>
      <c r="C86" s="70" t="s">
        <v>116</v>
      </c>
      <c r="D86" s="70" t="s">
        <v>26</v>
      </c>
      <c r="E86" s="54" t="s">
        <v>936</v>
      </c>
      <c r="F86" s="70" t="s">
        <v>474</v>
      </c>
      <c r="G86" s="70" t="s">
        <v>128</v>
      </c>
      <c r="H86" s="72">
        <v>21.085920000000002</v>
      </c>
      <c r="I86" s="78">
        <v>7554</v>
      </c>
      <c r="J86" s="121" t="s">
        <v>2746</v>
      </c>
      <c r="K86" s="72">
        <v>1.592830379</v>
      </c>
      <c r="L86" s="73">
        <v>8.4343680000000003E-7</v>
      </c>
      <c r="M86" s="73">
        <f t="shared" si="1"/>
        <v>2.5772975056058416E-3</v>
      </c>
      <c r="N86" s="73">
        <f>K86/'סכום נכסי הקרן'!$C$41</f>
        <v>1.7348703581084294E-5</v>
      </c>
    </row>
    <row r="87" spans="1:14">
      <c r="A87" s="69" t="s">
        <v>937</v>
      </c>
      <c r="B87" s="54" t="s">
        <v>938</v>
      </c>
      <c r="C87" s="70" t="s">
        <v>116</v>
      </c>
      <c r="D87" s="70" t="s">
        <v>26</v>
      </c>
      <c r="E87" s="54" t="s">
        <v>584</v>
      </c>
      <c r="F87" s="70" t="s">
        <v>251</v>
      </c>
      <c r="G87" s="70" t="s">
        <v>128</v>
      </c>
      <c r="H87" s="72">
        <v>251.995014</v>
      </c>
      <c r="I87" s="78">
        <v>316</v>
      </c>
      <c r="J87" s="121" t="s">
        <v>2746</v>
      </c>
      <c r="K87" s="72">
        <v>0.79630424399999999</v>
      </c>
      <c r="L87" s="73">
        <v>3.546336748334146E-7</v>
      </c>
      <c r="M87" s="73">
        <f t="shared" si="1"/>
        <v>1.2884692361612381E-3</v>
      </c>
      <c r="N87" s="73">
        <f>K87/'סכום נכסי הקרן'!$C$41</f>
        <v>8.6731434003591546E-6</v>
      </c>
    </row>
    <row r="88" spans="1:14">
      <c r="A88" s="69" t="s">
        <v>939</v>
      </c>
      <c r="B88" s="54" t="s">
        <v>940</v>
      </c>
      <c r="C88" s="70" t="s">
        <v>116</v>
      </c>
      <c r="D88" s="70" t="s">
        <v>26</v>
      </c>
      <c r="E88" s="54" t="s">
        <v>941</v>
      </c>
      <c r="F88" s="70" t="s">
        <v>122</v>
      </c>
      <c r="G88" s="70" t="s">
        <v>128</v>
      </c>
      <c r="H88" s="72">
        <v>41.137762999999993</v>
      </c>
      <c r="I88" s="78">
        <v>3253</v>
      </c>
      <c r="J88" s="121" t="s">
        <v>2746</v>
      </c>
      <c r="K88" s="72">
        <v>1.3382114249999999</v>
      </c>
      <c r="L88" s="73">
        <v>4.3691189260567757E-7</v>
      </c>
      <c r="M88" s="73">
        <f t="shared" si="1"/>
        <v>2.1653083800367034E-3</v>
      </c>
      <c r="N88" s="73">
        <f>K88/'סכום נכסי הקרן'!$C$41</f>
        <v>1.4575458659773222E-5</v>
      </c>
    </row>
    <row r="89" spans="1:14">
      <c r="A89" s="69" t="s">
        <v>942</v>
      </c>
      <c r="B89" s="54" t="s">
        <v>943</v>
      </c>
      <c r="C89" s="70" t="s">
        <v>116</v>
      </c>
      <c r="D89" s="70" t="s">
        <v>26</v>
      </c>
      <c r="E89" s="54" t="s">
        <v>944</v>
      </c>
      <c r="F89" s="70" t="s">
        <v>152</v>
      </c>
      <c r="G89" s="70" t="s">
        <v>128</v>
      </c>
      <c r="H89" s="72">
        <v>8.7035119999999999</v>
      </c>
      <c r="I89" s="78">
        <v>7011</v>
      </c>
      <c r="J89" s="121" t="s">
        <v>2746</v>
      </c>
      <c r="K89" s="72">
        <v>0.6102032369999999</v>
      </c>
      <c r="L89" s="73">
        <v>2.6136145240552505E-7</v>
      </c>
      <c r="M89" s="73">
        <f t="shared" si="1"/>
        <v>9.8734636240429847E-4</v>
      </c>
      <c r="N89" s="73">
        <f>K89/'סכום נכסי הקרן'!$C$41</f>
        <v>6.6461785401012404E-6</v>
      </c>
    </row>
    <row r="90" spans="1:14">
      <c r="A90" s="69" t="s">
        <v>945</v>
      </c>
      <c r="B90" s="54" t="s">
        <v>946</v>
      </c>
      <c r="C90" s="70" t="s">
        <v>116</v>
      </c>
      <c r="D90" s="70" t="s">
        <v>26</v>
      </c>
      <c r="E90" s="54" t="s">
        <v>587</v>
      </c>
      <c r="F90" s="70" t="s">
        <v>588</v>
      </c>
      <c r="G90" s="70" t="s">
        <v>128</v>
      </c>
      <c r="H90" s="72">
        <v>28.241098000000001</v>
      </c>
      <c r="I90" s="78">
        <v>9675</v>
      </c>
      <c r="J90" s="121" t="s">
        <v>2746</v>
      </c>
      <c r="K90" s="72">
        <v>2.7323262540000002</v>
      </c>
      <c r="L90" s="73">
        <v>7.9461708373812961E-7</v>
      </c>
      <c r="M90" s="73">
        <f t="shared" si="1"/>
        <v>4.4210719055701496E-3</v>
      </c>
      <c r="N90" s="73">
        <f>K90/'סכום נכסי הקרן'!$C$41</f>
        <v>2.9759802984935682E-5</v>
      </c>
    </row>
    <row r="91" spans="1:14">
      <c r="A91" s="69" t="s">
        <v>947</v>
      </c>
      <c r="B91" s="54" t="s">
        <v>948</v>
      </c>
      <c r="C91" s="70" t="s">
        <v>116</v>
      </c>
      <c r="D91" s="70" t="s">
        <v>26</v>
      </c>
      <c r="E91" s="54" t="s">
        <v>949</v>
      </c>
      <c r="F91" s="70" t="s">
        <v>122</v>
      </c>
      <c r="G91" s="70" t="s">
        <v>128</v>
      </c>
      <c r="H91" s="72">
        <v>88.310899000000006</v>
      </c>
      <c r="I91" s="78">
        <v>1817</v>
      </c>
      <c r="J91" s="121" t="s">
        <v>2746</v>
      </c>
      <c r="K91" s="72">
        <v>1.6046090289999999</v>
      </c>
      <c r="L91" s="73">
        <v>9.3781209465606109E-7</v>
      </c>
      <c r="M91" s="73">
        <f t="shared" si="1"/>
        <v>2.5963560856433862E-3</v>
      </c>
      <c r="N91" s="73">
        <f>K91/'סכום נכסי הקרן'!$C$41</f>
        <v>1.74769936426812E-5</v>
      </c>
    </row>
    <row r="92" spans="1:14">
      <c r="A92" s="69" t="s">
        <v>950</v>
      </c>
      <c r="B92" s="54" t="s">
        <v>951</v>
      </c>
      <c r="C92" s="70" t="s">
        <v>116</v>
      </c>
      <c r="D92" s="70" t="s">
        <v>26</v>
      </c>
      <c r="E92" s="54" t="s">
        <v>952</v>
      </c>
      <c r="F92" s="70" t="s">
        <v>524</v>
      </c>
      <c r="G92" s="70" t="s">
        <v>128</v>
      </c>
      <c r="H92" s="72">
        <v>32.792223</v>
      </c>
      <c r="I92" s="78">
        <v>5400</v>
      </c>
      <c r="J92" s="121" t="s">
        <v>2746</v>
      </c>
      <c r="K92" s="72">
        <v>1.770780029</v>
      </c>
      <c r="L92" s="73">
        <v>4.4360079430408117E-7</v>
      </c>
      <c r="M92" s="73">
        <f t="shared" si="1"/>
        <v>2.8652309824625335E-3</v>
      </c>
      <c r="N92" s="73">
        <f>K92/'סכום נכסי הקרן'!$C$41</f>
        <v>1.9286885933021779E-5</v>
      </c>
    </row>
    <row r="93" spans="1:14">
      <c r="A93" s="69" t="s">
        <v>953</v>
      </c>
      <c r="B93" s="54" t="s">
        <v>954</v>
      </c>
      <c r="C93" s="70" t="s">
        <v>116</v>
      </c>
      <c r="D93" s="70" t="s">
        <v>26</v>
      </c>
      <c r="E93" s="54" t="s">
        <v>515</v>
      </c>
      <c r="F93" s="70" t="s">
        <v>151</v>
      </c>
      <c r="G93" s="70" t="s">
        <v>128</v>
      </c>
      <c r="H93" s="72">
        <v>180.044039</v>
      </c>
      <c r="I93" s="78">
        <v>1494</v>
      </c>
      <c r="J93" s="121" t="s">
        <v>2746</v>
      </c>
      <c r="K93" s="72">
        <v>2.6898579359999997</v>
      </c>
      <c r="L93" s="73">
        <v>1.0889505617737502E-6</v>
      </c>
      <c r="M93" s="73">
        <f t="shared" si="1"/>
        <v>4.3523555554228141E-3</v>
      </c>
      <c r="N93" s="73">
        <f>K93/'סכום נכסי הקרן'!$C$41</f>
        <v>2.9297248860979439E-5</v>
      </c>
    </row>
    <row r="94" spans="1:14">
      <c r="A94" s="69" t="s">
        <v>955</v>
      </c>
      <c r="B94" s="54" t="s">
        <v>956</v>
      </c>
      <c r="C94" s="70" t="s">
        <v>116</v>
      </c>
      <c r="D94" s="70" t="s">
        <v>26</v>
      </c>
      <c r="E94" s="54" t="s">
        <v>957</v>
      </c>
      <c r="F94" s="70" t="s">
        <v>123</v>
      </c>
      <c r="G94" s="70" t="s">
        <v>128</v>
      </c>
      <c r="H94" s="72">
        <v>13.14541</v>
      </c>
      <c r="I94" s="78">
        <v>10760</v>
      </c>
      <c r="J94" s="121" t="s">
        <v>2746</v>
      </c>
      <c r="K94" s="72">
        <v>1.4144461129999999</v>
      </c>
      <c r="L94" s="73">
        <v>1.078239524772447E-6</v>
      </c>
      <c r="M94" s="73">
        <f t="shared" si="1"/>
        <v>2.2886607933340895E-3</v>
      </c>
      <c r="N94" s="73">
        <f>K94/'סכום נכסי הקרן'!$C$41</f>
        <v>1.5405787502156786E-5</v>
      </c>
    </row>
    <row r="95" spans="1:14">
      <c r="A95" s="69" t="s">
        <v>958</v>
      </c>
      <c r="B95" s="54" t="s">
        <v>959</v>
      </c>
      <c r="C95" s="70" t="s">
        <v>116</v>
      </c>
      <c r="D95" s="70" t="s">
        <v>26</v>
      </c>
      <c r="E95" s="54" t="s">
        <v>960</v>
      </c>
      <c r="F95" s="70" t="s">
        <v>474</v>
      </c>
      <c r="G95" s="70" t="s">
        <v>128</v>
      </c>
      <c r="H95" s="72">
        <v>9.2737499999999997</v>
      </c>
      <c r="I95" s="78">
        <v>46400</v>
      </c>
      <c r="J95" s="121" t="s">
        <v>2746</v>
      </c>
      <c r="K95" s="72">
        <v>4.3030199389999995</v>
      </c>
      <c r="L95" s="73">
        <v>1.4487151328107986E-6</v>
      </c>
      <c r="M95" s="73">
        <f t="shared" si="1"/>
        <v>6.9625508789702079E-3</v>
      </c>
      <c r="N95" s="73">
        <f>K95/'סכום נכסי הקרן'!$C$41</f>
        <v>4.6867399322251633E-5</v>
      </c>
    </row>
    <row r="96" spans="1:14">
      <c r="A96" s="69" t="s">
        <v>961</v>
      </c>
      <c r="B96" s="54" t="s">
        <v>962</v>
      </c>
      <c r="C96" s="70" t="s">
        <v>116</v>
      </c>
      <c r="D96" s="70" t="s">
        <v>26</v>
      </c>
      <c r="E96" s="54" t="s">
        <v>963</v>
      </c>
      <c r="F96" s="70" t="s">
        <v>852</v>
      </c>
      <c r="G96" s="70" t="s">
        <v>128</v>
      </c>
      <c r="H96" s="72">
        <v>6.0061330000000002</v>
      </c>
      <c r="I96" s="78">
        <v>24060</v>
      </c>
      <c r="J96" s="121" t="s">
        <v>2746</v>
      </c>
      <c r="K96" s="72">
        <v>1.4450755479999999</v>
      </c>
      <c r="L96" s="73">
        <v>4.3604252329592353E-7</v>
      </c>
      <c r="M96" s="73">
        <f t="shared" si="1"/>
        <v>2.3382211027458025E-3</v>
      </c>
      <c r="N96" s="73">
        <f>K96/'סכום נכסי הקרן'!$C$41</f>
        <v>1.5739395521991701E-5</v>
      </c>
    </row>
    <row r="97" spans="1:14">
      <c r="A97" s="69" t="s">
        <v>964</v>
      </c>
      <c r="B97" s="54" t="s">
        <v>965</v>
      </c>
      <c r="C97" s="70" t="s">
        <v>116</v>
      </c>
      <c r="D97" s="70" t="s">
        <v>26</v>
      </c>
      <c r="E97" s="54" t="s">
        <v>518</v>
      </c>
      <c r="F97" s="70" t="s">
        <v>251</v>
      </c>
      <c r="G97" s="70" t="s">
        <v>128</v>
      </c>
      <c r="H97" s="72">
        <v>12.354937999999999</v>
      </c>
      <c r="I97" s="78">
        <v>29920</v>
      </c>
      <c r="J97" s="72">
        <v>8.7060640999999994E-2</v>
      </c>
      <c r="K97" s="72">
        <v>3.7836581360000001</v>
      </c>
      <c r="L97" s="73">
        <v>1.1607709135937712E-6</v>
      </c>
      <c r="M97" s="73">
        <f t="shared" si="1"/>
        <v>6.1221915431448762E-3</v>
      </c>
      <c r="N97" s="73">
        <f>K97/'סכום נכסי הקרן'!$C$41</f>
        <v>4.1210642588843999E-5</v>
      </c>
    </row>
    <row r="98" spans="1:14">
      <c r="A98" s="69" t="s">
        <v>966</v>
      </c>
      <c r="B98" s="54" t="s">
        <v>967</v>
      </c>
      <c r="C98" s="70" t="s">
        <v>116</v>
      </c>
      <c r="D98" s="70" t="s">
        <v>26</v>
      </c>
      <c r="E98" s="54" t="s">
        <v>968</v>
      </c>
      <c r="F98" s="70" t="s">
        <v>239</v>
      </c>
      <c r="G98" s="70" t="s">
        <v>128</v>
      </c>
      <c r="H98" s="72">
        <v>0.82385099999999989</v>
      </c>
      <c r="I98" s="78">
        <v>16000</v>
      </c>
      <c r="J98" s="121" t="s">
        <v>2746</v>
      </c>
      <c r="K98" s="72">
        <v>0.131816128</v>
      </c>
      <c r="L98" s="73">
        <v>2.3238071974329693E-8</v>
      </c>
      <c r="M98" s="73">
        <f t="shared" si="1"/>
        <v>2.1328660124269287E-4</v>
      </c>
      <c r="N98" s="73">
        <f>K98/'סכום נכסי הקרן'!$C$41</f>
        <v>1.4357077577299683E-6</v>
      </c>
    </row>
    <row r="99" spans="1:14">
      <c r="A99" s="69" t="s">
        <v>969</v>
      </c>
      <c r="B99" s="54" t="s">
        <v>970</v>
      </c>
      <c r="C99" s="70" t="s">
        <v>116</v>
      </c>
      <c r="D99" s="70" t="s">
        <v>26</v>
      </c>
      <c r="E99" s="54" t="s">
        <v>971</v>
      </c>
      <c r="F99" s="70" t="s">
        <v>387</v>
      </c>
      <c r="G99" s="70" t="s">
        <v>128</v>
      </c>
      <c r="H99" s="72">
        <v>7.2161519999999992</v>
      </c>
      <c r="I99" s="78">
        <v>14100</v>
      </c>
      <c r="J99" s="121" t="s">
        <v>2746</v>
      </c>
      <c r="K99" s="72">
        <v>1.0174773829999999</v>
      </c>
      <c r="L99" s="73">
        <v>7.5577985024018222E-7</v>
      </c>
      <c r="M99" s="73">
        <f t="shared" si="1"/>
        <v>1.6463409762831121E-3</v>
      </c>
      <c r="N99" s="73">
        <f>K99/'סכום נכסי הקרן'!$C$41</f>
        <v>1.1082105006815904E-5</v>
      </c>
    </row>
    <row r="100" spans="1:14">
      <c r="A100" s="69" t="s">
        <v>972</v>
      </c>
      <c r="B100" s="54" t="s">
        <v>973</v>
      </c>
      <c r="C100" s="70" t="s">
        <v>116</v>
      </c>
      <c r="D100" s="70" t="s">
        <v>26</v>
      </c>
      <c r="E100" s="54" t="s">
        <v>675</v>
      </c>
      <c r="F100" s="70" t="s">
        <v>151</v>
      </c>
      <c r="G100" s="70" t="s">
        <v>128</v>
      </c>
      <c r="H100" s="72">
        <v>203.49830299999996</v>
      </c>
      <c r="I100" s="78">
        <v>1798</v>
      </c>
      <c r="J100" s="121" t="s">
        <v>2746</v>
      </c>
      <c r="K100" s="72">
        <v>3.6588994910000001</v>
      </c>
      <c r="L100" s="73">
        <v>1.092582650097048E-6</v>
      </c>
      <c r="M100" s="73">
        <f t="shared" si="1"/>
        <v>5.9203243834017706E-3</v>
      </c>
      <c r="N100" s="73">
        <f>K100/'סכום נכסי הקרן'!$C$41</f>
        <v>3.9851803141895751E-5</v>
      </c>
    </row>
    <row r="101" spans="1:14">
      <c r="A101" s="69" t="s">
        <v>974</v>
      </c>
      <c r="B101" s="54" t="s">
        <v>975</v>
      </c>
      <c r="C101" s="70" t="s">
        <v>116</v>
      </c>
      <c r="D101" s="70" t="s">
        <v>26</v>
      </c>
      <c r="E101" s="54" t="s">
        <v>976</v>
      </c>
      <c r="F101" s="70" t="s">
        <v>152</v>
      </c>
      <c r="G101" s="70" t="s">
        <v>128</v>
      </c>
      <c r="H101" s="72">
        <v>0.42083599999999999</v>
      </c>
      <c r="I101" s="78">
        <v>11150</v>
      </c>
      <c r="J101" s="121" t="s">
        <v>2746</v>
      </c>
      <c r="K101" s="72">
        <v>4.6923169000000001E-2</v>
      </c>
      <c r="L101" s="73">
        <v>8.9464409136425966E-9</v>
      </c>
      <c r="M101" s="73">
        <f t="shared" si="1"/>
        <v>7.5924573019975884E-5</v>
      </c>
      <c r="N101" s="73">
        <f>K101/'סכום נכסי הקרן'!$C$41</f>
        <v>5.1107522859853963E-7</v>
      </c>
    </row>
    <row r="102" spans="1:14">
      <c r="A102" s="69" t="s">
        <v>977</v>
      </c>
      <c r="B102" s="54" t="s">
        <v>978</v>
      </c>
      <c r="C102" s="70" t="s">
        <v>116</v>
      </c>
      <c r="D102" s="70" t="s">
        <v>26</v>
      </c>
      <c r="E102" s="54" t="s">
        <v>979</v>
      </c>
      <c r="F102" s="70" t="s">
        <v>537</v>
      </c>
      <c r="G102" s="70" t="s">
        <v>128</v>
      </c>
      <c r="H102" s="72">
        <v>12.908248</v>
      </c>
      <c r="I102" s="78">
        <v>8105</v>
      </c>
      <c r="J102" s="121" t="s">
        <v>2746</v>
      </c>
      <c r="K102" s="72">
        <v>1.0462134889999999</v>
      </c>
      <c r="L102" s="73">
        <v>6.1267848937499311E-7</v>
      </c>
      <c r="M102" s="73">
        <f t="shared" si="1"/>
        <v>1.6928377629410372E-3</v>
      </c>
      <c r="N102" s="73">
        <f>K102/'סכום נכסי הקרן'!$C$41</f>
        <v>1.1395091368478345E-5</v>
      </c>
    </row>
    <row r="103" spans="1:14">
      <c r="A103" s="69" t="s">
        <v>980</v>
      </c>
      <c r="B103" s="54" t="s">
        <v>981</v>
      </c>
      <c r="C103" s="70" t="s">
        <v>116</v>
      </c>
      <c r="D103" s="70" t="s">
        <v>26</v>
      </c>
      <c r="E103" s="54" t="s">
        <v>552</v>
      </c>
      <c r="F103" s="70" t="s">
        <v>553</v>
      </c>
      <c r="G103" s="70" t="s">
        <v>128</v>
      </c>
      <c r="H103" s="72">
        <v>20.673341000000001</v>
      </c>
      <c r="I103" s="78">
        <v>39900</v>
      </c>
      <c r="J103" s="121" t="s">
        <v>2746</v>
      </c>
      <c r="K103" s="72">
        <v>8.2486630190000003</v>
      </c>
      <c r="L103" s="73">
        <v>1.2584912975724297E-6</v>
      </c>
      <c r="M103" s="73">
        <f t="shared" si="1"/>
        <v>1.3346844022901356E-2</v>
      </c>
      <c r="N103" s="73">
        <f>K103/'סכום נכסי הקרן'!$C$41</f>
        <v>8.9842340743604622E-5</v>
      </c>
    </row>
    <row r="104" spans="1:14">
      <c r="A104" s="69" t="s">
        <v>982</v>
      </c>
      <c r="B104" s="54" t="s">
        <v>983</v>
      </c>
      <c r="C104" s="70" t="s">
        <v>116</v>
      </c>
      <c r="D104" s="70" t="s">
        <v>26</v>
      </c>
      <c r="E104" s="54" t="s">
        <v>984</v>
      </c>
      <c r="F104" s="70" t="s">
        <v>679</v>
      </c>
      <c r="G104" s="70" t="s">
        <v>128</v>
      </c>
      <c r="H104" s="72">
        <v>123.37200000000001</v>
      </c>
      <c r="I104" s="78">
        <v>459.3</v>
      </c>
      <c r="J104" s="121" t="s">
        <v>2746</v>
      </c>
      <c r="K104" s="72">
        <v>0.56664759600000003</v>
      </c>
      <c r="L104" s="73">
        <v>4.2910507460610071E-7</v>
      </c>
      <c r="M104" s="73">
        <f t="shared" si="1"/>
        <v>9.1687065677716257E-4</v>
      </c>
      <c r="N104" s="73">
        <f>K104/'סכום נכסי הקרן'!$C$41</f>
        <v>6.1717815704329971E-6</v>
      </c>
    </row>
    <row r="105" spans="1:14">
      <c r="A105" s="69" t="s">
        <v>985</v>
      </c>
      <c r="B105" s="54" t="s">
        <v>986</v>
      </c>
      <c r="C105" s="70" t="s">
        <v>116</v>
      </c>
      <c r="D105" s="70" t="s">
        <v>26</v>
      </c>
      <c r="E105" s="54" t="s">
        <v>709</v>
      </c>
      <c r="F105" s="70" t="s">
        <v>537</v>
      </c>
      <c r="G105" s="70" t="s">
        <v>128</v>
      </c>
      <c r="H105" s="72">
        <v>50.469662</v>
      </c>
      <c r="I105" s="78">
        <v>2605</v>
      </c>
      <c r="J105" s="121" t="s">
        <v>2746</v>
      </c>
      <c r="K105" s="72">
        <v>1.3147346960000001</v>
      </c>
      <c r="L105" s="73">
        <v>9.3188783089994564E-7</v>
      </c>
      <c r="M105" s="73">
        <f t="shared" si="1"/>
        <v>2.1273215887943927E-3</v>
      </c>
      <c r="N105" s="73">
        <f>K105/'סכום נכסי הקרן'!$C$41</f>
        <v>1.4319756095429777E-5</v>
      </c>
    </row>
    <row r="106" spans="1:14">
      <c r="A106" s="69" t="s">
        <v>987</v>
      </c>
      <c r="B106" s="54" t="s">
        <v>988</v>
      </c>
      <c r="C106" s="70" t="s">
        <v>116</v>
      </c>
      <c r="D106" s="70" t="s">
        <v>26</v>
      </c>
      <c r="E106" s="54" t="s">
        <v>369</v>
      </c>
      <c r="F106" s="70" t="s">
        <v>268</v>
      </c>
      <c r="G106" s="70" t="s">
        <v>128</v>
      </c>
      <c r="H106" s="72">
        <v>14.977059000000002</v>
      </c>
      <c r="I106" s="78">
        <v>23770</v>
      </c>
      <c r="J106" s="72">
        <v>0.12277120800000001</v>
      </c>
      <c r="K106" s="72">
        <v>3.682818186</v>
      </c>
      <c r="L106" s="73">
        <v>1.227712015980113E-6</v>
      </c>
      <c r="M106" s="73">
        <f t="shared" si="1"/>
        <v>5.9590263028111356E-3</v>
      </c>
      <c r="N106" s="73">
        <f>K106/'סכום נכסי הקרן'!$C$41</f>
        <v>4.0112319487560802E-5</v>
      </c>
    </row>
    <row r="107" spans="1:14">
      <c r="A107" s="69" t="s">
        <v>989</v>
      </c>
      <c r="B107" s="54" t="s">
        <v>990</v>
      </c>
      <c r="C107" s="70" t="s">
        <v>116</v>
      </c>
      <c r="D107" s="70" t="s">
        <v>26</v>
      </c>
      <c r="E107" s="54" t="s">
        <v>372</v>
      </c>
      <c r="F107" s="70" t="s">
        <v>268</v>
      </c>
      <c r="G107" s="70" t="s">
        <v>128</v>
      </c>
      <c r="H107" s="72">
        <v>214.991488</v>
      </c>
      <c r="I107" s="78">
        <v>1700</v>
      </c>
      <c r="J107" s="121" t="s">
        <v>2746</v>
      </c>
      <c r="K107" s="72">
        <v>3.6548552939999999</v>
      </c>
      <c r="L107" s="73">
        <v>1.106205681909313E-6</v>
      </c>
      <c r="M107" s="73">
        <f t="shared" si="1"/>
        <v>5.9137806239546271E-3</v>
      </c>
      <c r="N107" s="73">
        <f>K107/'סכום נכסי הקרן'!$C$41</f>
        <v>3.9807754776230747E-5</v>
      </c>
    </row>
    <row r="108" spans="1:14">
      <c r="A108" s="69" t="s">
        <v>991</v>
      </c>
      <c r="B108" s="54" t="s">
        <v>992</v>
      </c>
      <c r="C108" s="70" t="s">
        <v>116</v>
      </c>
      <c r="D108" s="70" t="s">
        <v>26</v>
      </c>
      <c r="E108" s="54" t="s">
        <v>993</v>
      </c>
      <c r="F108" s="70" t="s">
        <v>852</v>
      </c>
      <c r="G108" s="70" t="s">
        <v>128</v>
      </c>
      <c r="H108" s="72">
        <v>27.582031000000001</v>
      </c>
      <c r="I108" s="78">
        <v>7154</v>
      </c>
      <c r="J108" s="121" t="s">
        <v>2746</v>
      </c>
      <c r="K108" s="72">
        <v>1.973218519</v>
      </c>
      <c r="L108" s="73">
        <v>5.6937174433862598E-7</v>
      </c>
      <c r="M108" s="73">
        <f t="shared" si="1"/>
        <v>3.1927889084001162E-3</v>
      </c>
      <c r="N108" s="73">
        <f>K108/'סכום נכסי הקרן'!$C$41</f>
        <v>2.1491794505030059E-5</v>
      </c>
    </row>
    <row r="109" spans="1:14">
      <c r="A109" s="69" t="s">
        <v>994</v>
      </c>
      <c r="B109" s="54" t="s">
        <v>995</v>
      </c>
      <c r="C109" s="70" t="s">
        <v>116</v>
      </c>
      <c r="D109" s="70" t="s">
        <v>26</v>
      </c>
      <c r="E109" s="54" t="s">
        <v>996</v>
      </c>
      <c r="F109" s="70" t="s">
        <v>852</v>
      </c>
      <c r="G109" s="70" t="s">
        <v>128</v>
      </c>
      <c r="H109" s="72">
        <v>5.5026650000000004</v>
      </c>
      <c r="I109" s="78">
        <v>20210</v>
      </c>
      <c r="J109" s="121" t="s">
        <v>2746</v>
      </c>
      <c r="K109" s="72">
        <v>1.112088669</v>
      </c>
      <c r="L109" s="73">
        <v>3.9945060764397413E-7</v>
      </c>
      <c r="M109" s="73">
        <f t="shared" si="1"/>
        <v>1.7994278552281558E-3</v>
      </c>
      <c r="N109" s="73">
        <f>K109/'סכום נכסי הקרן'!$C$41</f>
        <v>1.211258708317464E-5</v>
      </c>
    </row>
    <row r="110" spans="1:14">
      <c r="A110" s="69" t="s">
        <v>997</v>
      </c>
      <c r="B110" s="54" t="s">
        <v>998</v>
      </c>
      <c r="C110" s="70" t="s">
        <v>116</v>
      </c>
      <c r="D110" s="70" t="s">
        <v>26</v>
      </c>
      <c r="E110" s="54" t="s">
        <v>999</v>
      </c>
      <c r="F110" s="70" t="s">
        <v>122</v>
      </c>
      <c r="G110" s="70" t="s">
        <v>128</v>
      </c>
      <c r="H110" s="72">
        <v>547.36507400000005</v>
      </c>
      <c r="I110" s="78">
        <v>299.60000000000002</v>
      </c>
      <c r="J110" s="121" t="s">
        <v>2746</v>
      </c>
      <c r="K110" s="72">
        <v>1.6399057620000002</v>
      </c>
      <c r="L110" s="73">
        <v>4.870354363559753E-7</v>
      </c>
      <c r="M110" s="73">
        <f t="shared" si="1"/>
        <v>2.65346837023834E-3</v>
      </c>
      <c r="N110" s="73">
        <f>K110/'סכום נכסי הקרן'!$C$41</f>
        <v>1.7861436685877126E-5</v>
      </c>
    </row>
    <row r="111" spans="1:14">
      <c r="A111" s="69" t="s">
        <v>1000</v>
      </c>
      <c r="B111" s="54" t="s">
        <v>1001</v>
      </c>
      <c r="C111" s="70" t="s">
        <v>116</v>
      </c>
      <c r="D111" s="70" t="s">
        <v>26</v>
      </c>
      <c r="E111" s="54" t="s">
        <v>722</v>
      </c>
      <c r="F111" s="70" t="s">
        <v>251</v>
      </c>
      <c r="G111" s="70" t="s">
        <v>128</v>
      </c>
      <c r="H111" s="72">
        <v>742.33819300000005</v>
      </c>
      <c r="I111" s="78">
        <v>295.7</v>
      </c>
      <c r="J111" s="121" t="s">
        <v>2746</v>
      </c>
      <c r="K111" s="72">
        <v>2.1950940370000001</v>
      </c>
      <c r="L111" s="73">
        <v>8.0972651631405366E-7</v>
      </c>
      <c r="M111" s="73">
        <f t="shared" si="1"/>
        <v>3.551797140937351E-3</v>
      </c>
      <c r="N111" s="73">
        <f>K111/'סכום נכסי הקרן'!$C$41</f>
        <v>2.3908406245005879E-5</v>
      </c>
    </row>
    <row r="112" spans="1:14">
      <c r="A112" s="69" t="s">
        <v>1002</v>
      </c>
      <c r="B112" s="54" t="s">
        <v>1003</v>
      </c>
      <c r="C112" s="70" t="s">
        <v>116</v>
      </c>
      <c r="D112" s="70" t="s">
        <v>26</v>
      </c>
      <c r="E112" s="54" t="s">
        <v>1004</v>
      </c>
      <c r="F112" s="70" t="s">
        <v>852</v>
      </c>
      <c r="G112" s="70" t="s">
        <v>128</v>
      </c>
      <c r="H112" s="72">
        <v>409.39295099999998</v>
      </c>
      <c r="I112" s="78">
        <v>1709</v>
      </c>
      <c r="J112" s="121" t="s">
        <v>2746</v>
      </c>
      <c r="K112" s="72">
        <v>6.9965255260000001</v>
      </c>
      <c r="L112" s="73">
        <v>1.5410085296064886E-6</v>
      </c>
      <c r="M112" s="73">
        <f t="shared" si="1"/>
        <v>1.1320808558026252E-2</v>
      </c>
      <c r="N112" s="73">
        <f>K112/'סכום נכסי הקרן'!$C$41</f>
        <v>7.6204377470668442E-5</v>
      </c>
    </row>
    <row r="113" spans="1:14">
      <c r="A113" s="69" t="s">
        <v>1005</v>
      </c>
      <c r="B113" s="54" t="s">
        <v>1006</v>
      </c>
      <c r="C113" s="70" t="s">
        <v>116</v>
      </c>
      <c r="D113" s="70" t="s">
        <v>26</v>
      </c>
      <c r="E113" s="54" t="s">
        <v>1007</v>
      </c>
      <c r="F113" s="70" t="s">
        <v>123</v>
      </c>
      <c r="G113" s="70" t="s">
        <v>128</v>
      </c>
      <c r="H113" s="72">
        <v>7.9452530000000001</v>
      </c>
      <c r="I113" s="78">
        <v>26550</v>
      </c>
      <c r="J113" s="121" t="s">
        <v>2746</v>
      </c>
      <c r="K113" s="72">
        <v>2.109464607</v>
      </c>
      <c r="L113" s="73">
        <v>9.253729413728231E-7</v>
      </c>
      <c r="M113" s="73">
        <f t="shared" si="1"/>
        <v>3.4132434573467584E-3</v>
      </c>
      <c r="N113" s="73">
        <f>K113/'סכום נכסי הקרן'!$C$41</f>
        <v>2.2975752260957769E-5</v>
      </c>
    </row>
    <row r="114" spans="1:14">
      <c r="A114" s="122" t="s">
        <v>2746</v>
      </c>
      <c r="B114" s="121" t="s">
        <v>2746</v>
      </c>
      <c r="C114" s="121" t="s">
        <v>2746</v>
      </c>
      <c r="D114" s="121" t="s">
        <v>2746</v>
      </c>
      <c r="E114" s="121" t="s">
        <v>2746</v>
      </c>
      <c r="F114" s="121" t="s">
        <v>2746</v>
      </c>
      <c r="G114" s="121" t="s">
        <v>2746</v>
      </c>
      <c r="H114" s="121" t="s">
        <v>2746</v>
      </c>
      <c r="I114" s="121" t="s">
        <v>2746</v>
      </c>
      <c r="J114" s="121" t="s">
        <v>2746</v>
      </c>
      <c r="K114" s="121" t="s">
        <v>2746</v>
      </c>
      <c r="L114" s="121" t="s">
        <v>2746</v>
      </c>
      <c r="M114" s="121" t="s">
        <v>2746</v>
      </c>
      <c r="N114" s="121" t="s">
        <v>2746</v>
      </c>
    </row>
    <row r="115" spans="1:14">
      <c r="A115" s="68" t="s">
        <v>27</v>
      </c>
      <c r="B115" s="120" t="s">
        <v>2746</v>
      </c>
      <c r="C115" s="120" t="s">
        <v>2746</v>
      </c>
      <c r="D115" s="120" t="s">
        <v>2746</v>
      </c>
      <c r="E115" s="120" t="s">
        <v>2746</v>
      </c>
      <c r="F115" s="120" t="s">
        <v>2746</v>
      </c>
      <c r="G115" s="120" t="s">
        <v>2746</v>
      </c>
      <c r="H115" s="120" t="s">
        <v>2746</v>
      </c>
      <c r="I115" s="120" t="s">
        <v>2746</v>
      </c>
      <c r="J115" s="66">
        <v>4.1825276000000002E-2</v>
      </c>
      <c r="K115" s="66">
        <v>27.854299531999999</v>
      </c>
      <c r="L115" s="120" t="s">
        <v>2746</v>
      </c>
      <c r="M115" s="67">
        <f t="shared" si="1"/>
        <v>4.5069969565303951E-2</v>
      </c>
      <c r="N115" s="67">
        <f>K115/'סכום נכסי הקרן'!$C$41</f>
        <v>3.0338194977344975E-4</v>
      </c>
    </row>
    <row r="116" spans="1:14">
      <c r="A116" s="69" t="s">
        <v>1008</v>
      </c>
      <c r="B116" s="54" t="s">
        <v>1009</v>
      </c>
      <c r="C116" s="70" t="s">
        <v>116</v>
      </c>
      <c r="D116" s="70" t="s">
        <v>26</v>
      </c>
      <c r="E116" s="54" t="s">
        <v>1010</v>
      </c>
      <c r="F116" s="70" t="s">
        <v>1011</v>
      </c>
      <c r="G116" s="70" t="s">
        <v>128</v>
      </c>
      <c r="H116" s="72">
        <v>331.58542999999997</v>
      </c>
      <c r="I116" s="78">
        <v>160.30000000000001</v>
      </c>
      <c r="J116" s="121" t="s">
        <v>2746</v>
      </c>
      <c r="K116" s="72">
        <v>0.53153144499999994</v>
      </c>
      <c r="L116" s="73">
        <v>1.1170017539011897E-6</v>
      </c>
      <c r="M116" s="73">
        <f t="shared" si="1"/>
        <v>8.6005056496324427E-4</v>
      </c>
      <c r="N116" s="73">
        <f>K116/'סכום נכסי הקרן'!$C$41</f>
        <v>5.7893053804760514E-6</v>
      </c>
    </row>
    <row r="117" spans="1:14">
      <c r="A117" s="69" t="s">
        <v>1012</v>
      </c>
      <c r="B117" s="54" t="s">
        <v>1013</v>
      </c>
      <c r="C117" s="70" t="s">
        <v>116</v>
      </c>
      <c r="D117" s="70" t="s">
        <v>26</v>
      </c>
      <c r="E117" s="54" t="s">
        <v>1014</v>
      </c>
      <c r="F117" s="70" t="s">
        <v>524</v>
      </c>
      <c r="G117" s="70" t="s">
        <v>128</v>
      </c>
      <c r="H117" s="72">
        <v>134.32528099999999</v>
      </c>
      <c r="I117" s="78">
        <v>512</v>
      </c>
      <c r="J117" s="121" t="s">
        <v>2746</v>
      </c>
      <c r="K117" s="72">
        <v>0.68774544100000001</v>
      </c>
      <c r="L117" s="73">
        <v>8.1480596239574464E-7</v>
      </c>
      <c r="M117" s="73">
        <f t="shared" si="1"/>
        <v>1.1128144169964313E-3</v>
      </c>
      <c r="N117" s="73">
        <f>K117/'סכום נכסי הקרן'!$C$41</f>
        <v>7.4907485143784396E-6</v>
      </c>
    </row>
    <row r="118" spans="1:14">
      <c r="A118" s="69" t="s">
        <v>1015</v>
      </c>
      <c r="B118" s="54" t="s">
        <v>1016</v>
      </c>
      <c r="C118" s="70" t="s">
        <v>116</v>
      </c>
      <c r="D118" s="70" t="s">
        <v>26</v>
      </c>
      <c r="E118" s="54" t="s">
        <v>1017</v>
      </c>
      <c r="F118" s="70" t="s">
        <v>1018</v>
      </c>
      <c r="G118" s="70" t="s">
        <v>128</v>
      </c>
      <c r="H118" s="72">
        <v>4.5777869999999998</v>
      </c>
      <c r="I118" s="78">
        <v>1558</v>
      </c>
      <c r="J118" s="121" t="s">
        <v>2746</v>
      </c>
      <c r="K118" s="72">
        <v>7.1321915E-2</v>
      </c>
      <c r="L118" s="73">
        <v>1.0243434990767501E-6</v>
      </c>
      <c r="M118" s="73">
        <f t="shared" si="1"/>
        <v>1.1540324446846318E-4</v>
      </c>
      <c r="N118" s="73">
        <f>K118/'סכום נכסי הקרן'!$C$41</f>
        <v>7.7682016772376584E-7</v>
      </c>
    </row>
    <row r="119" spans="1:14">
      <c r="A119" s="69" t="s">
        <v>1019</v>
      </c>
      <c r="B119" s="54" t="s">
        <v>1020</v>
      </c>
      <c r="C119" s="70" t="s">
        <v>116</v>
      </c>
      <c r="D119" s="70" t="s">
        <v>26</v>
      </c>
      <c r="E119" s="54" t="s">
        <v>1021</v>
      </c>
      <c r="F119" s="70" t="s">
        <v>124</v>
      </c>
      <c r="G119" s="70" t="s">
        <v>128</v>
      </c>
      <c r="H119" s="72">
        <v>59.836571000000006</v>
      </c>
      <c r="I119" s="78">
        <v>433</v>
      </c>
      <c r="J119" s="121" t="s">
        <v>2746</v>
      </c>
      <c r="K119" s="72">
        <v>0.25909235400000002</v>
      </c>
      <c r="L119" s="73">
        <v>1.0877098485500828E-6</v>
      </c>
      <c r="M119" s="73">
        <f t="shared" si="1"/>
        <v>4.1922736186446492E-4</v>
      </c>
      <c r="N119" s="73">
        <f>K119/'סכום נכסי הקרן'!$C$41</f>
        <v>2.8219680569461062E-6</v>
      </c>
    </row>
    <row r="120" spans="1:14">
      <c r="A120" s="69" t="s">
        <v>1022</v>
      </c>
      <c r="B120" s="54" t="s">
        <v>1023</v>
      </c>
      <c r="C120" s="70" t="s">
        <v>116</v>
      </c>
      <c r="D120" s="70" t="s">
        <v>26</v>
      </c>
      <c r="E120" s="54" t="s">
        <v>1024</v>
      </c>
      <c r="F120" s="70" t="s">
        <v>124</v>
      </c>
      <c r="G120" s="70" t="s">
        <v>128</v>
      </c>
      <c r="H120" s="72">
        <v>26.311985</v>
      </c>
      <c r="I120" s="78">
        <v>1999</v>
      </c>
      <c r="J120" s="121" t="s">
        <v>2746</v>
      </c>
      <c r="K120" s="72">
        <v>0.52597658199999997</v>
      </c>
      <c r="L120" s="73">
        <v>1.5571664525601028E-6</v>
      </c>
      <c r="M120" s="73">
        <f t="shared" si="1"/>
        <v>8.5106245502848134E-4</v>
      </c>
      <c r="N120" s="73">
        <f>K120/'סכום נכסי הקרן'!$C$41</f>
        <v>5.7288032247593616E-6</v>
      </c>
    </row>
    <row r="121" spans="1:14">
      <c r="A121" s="69" t="s">
        <v>1025</v>
      </c>
      <c r="B121" s="54" t="s">
        <v>1026</v>
      </c>
      <c r="C121" s="70" t="s">
        <v>116</v>
      </c>
      <c r="D121" s="70" t="s">
        <v>26</v>
      </c>
      <c r="E121" s="54" t="s">
        <v>1027</v>
      </c>
      <c r="F121" s="70" t="s">
        <v>123</v>
      </c>
      <c r="G121" s="70" t="s">
        <v>128</v>
      </c>
      <c r="H121" s="72">
        <v>32.8992</v>
      </c>
      <c r="I121" s="78">
        <v>468</v>
      </c>
      <c r="J121" s="121" t="s">
        <v>2746</v>
      </c>
      <c r="K121" s="72">
        <v>0.153968256</v>
      </c>
      <c r="L121" s="73">
        <v>5.789114974478356E-7</v>
      </c>
      <c r="M121" s="73">
        <f t="shared" si="1"/>
        <v>2.4913010660960132E-4</v>
      </c>
      <c r="N121" s="73">
        <f>K121/'סכום נכסי הקרן'!$C$41</f>
        <v>1.6769831047028913E-6</v>
      </c>
    </row>
    <row r="122" spans="1:14">
      <c r="A122" s="69" t="s">
        <v>1028</v>
      </c>
      <c r="B122" s="54" t="s">
        <v>1029</v>
      </c>
      <c r="C122" s="70" t="s">
        <v>116</v>
      </c>
      <c r="D122" s="70" t="s">
        <v>26</v>
      </c>
      <c r="E122" s="54" t="s">
        <v>725</v>
      </c>
      <c r="F122" s="70" t="s">
        <v>588</v>
      </c>
      <c r="G122" s="70" t="s">
        <v>128</v>
      </c>
      <c r="H122" s="72">
        <v>2.6561849999999998</v>
      </c>
      <c r="I122" s="78">
        <v>5400</v>
      </c>
      <c r="J122" s="121" t="s">
        <v>2746</v>
      </c>
      <c r="K122" s="72">
        <v>0.143434014</v>
      </c>
      <c r="L122" s="73">
        <v>2.0666542956144618E-7</v>
      </c>
      <c r="M122" s="73">
        <f t="shared" si="1"/>
        <v>2.3208505524192628E-4</v>
      </c>
      <c r="N122" s="73">
        <f>K122/'סכום נכסי הקרן'!$C$41</f>
        <v>1.5622468187060454E-6</v>
      </c>
    </row>
    <row r="123" spans="1:14">
      <c r="A123" s="69" t="s">
        <v>1030</v>
      </c>
      <c r="B123" s="54" t="s">
        <v>1031</v>
      </c>
      <c r="C123" s="70" t="s">
        <v>116</v>
      </c>
      <c r="D123" s="70" t="s">
        <v>26</v>
      </c>
      <c r="E123" s="54" t="s">
        <v>1032</v>
      </c>
      <c r="F123" s="70" t="s">
        <v>1033</v>
      </c>
      <c r="G123" s="70" t="s">
        <v>128</v>
      </c>
      <c r="H123" s="72">
        <v>29.980039999999999</v>
      </c>
      <c r="I123" s="78">
        <v>574</v>
      </c>
      <c r="J123" s="121" t="s">
        <v>2746</v>
      </c>
      <c r="K123" s="72">
        <v>0.17208543100000001</v>
      </c>
      <c r="L123" s="73">
        <v>1.5435062236476782E-6</v>
      </c>
      <c r="M123" s="73">
        <f t="shared" si="1"/>
        <v>2.7844480988983334E-4</v>
      </c>
      <c r="N123" s="73">
        <f>K123/'סכום נכסי הקרן'!$C$41</f>
        <v>1.874310769308936E-6</v>
      </c>
    </row>
    <row r="124" spans="1:14">
      <c r="A124" s="69" t="s">
        <v>1034</v>
      </c>
      <c r="B124" s="54" t="s">
        <v>1035</v>
      </c>
      <c r="C124" s="70" t="s">
        <v>116</v>
      </c>
      <c r="D124" s="70" t="s">
        <v>26</v>
      </c>
      <c r="E124" s="54" t="s">
        <v>1036</v>
      </c>
      <c r="F124" s="70" t="s">
        <v>251</v>
      </c>
      <c r="G124" s="70" t="s">
        <v>128</v>
      </c>
      <c r="H124" s="72">
        <v>17.130709</v>
      </c>
      <c r="I124" s="78">
        <v>2602</v>
      </c>
      <c r="J124" s="121" t="s">
        <v>2746</v>
      </c>
      <c r="K124" s="72">
        <v>0.44574105799999997</v>
      </c>
      <c r="L124" s="73">
        <v>9.5745718169359498E-7</v>
      </c>
      <c r="M124" s="73">
        <f t="shared" si="1"/>
        <v>7.2123644304847149E-4</v>
      </c>
      <c r="N124" s="73">
        <f>K124/'סכום נכסי הקרן'!$C$41</f>
        <v>4.8548982937001739E-6</v>
      </c>
    </row>
    <row r="125" spans="1:14">
      <c r="A125" s="69" t="s">
        <v>1037</v>
      </c>
      <c r="B125" s="54" t="s">
        <v>1038</v>
      </c>
      <c r="C125" s="70" t="s">
        <v>116</v>
      </c>
      <c r="D125" s="70" t="s">
        <v>26</v>
      </c>
      <c r="E125" s="54" t="s">
        <v>1039</v>
      </c>
      <c r="F125" s="70" t="s">
        <v>150</v>
      </c>
      <c r="G125" s="70" t="s">
        <v>128</v>
      </c>
      <c r="H125" s="72">
        <v>0.64071199999999995</v>
      </c>
      <c r="I125" s="78">
        <v>7941</v>
      </c>
      <c r="J125" s="121" t="s">
        <v>2746</v>
      </c>
      <c r="K125" s="72">
        <v>5.0878934000000001E-2</v>
      </c>
      <c r="L125" s="73">
        <v>5.6460708638679113E-8</v>
      </c>
      <c r="M125" s="73">
        <f t="shared" si="1"/>
        <v>8.2325244052922628E-5</v>
      </c>
      <c r="N125" s="73">
        <f>K125/'סכום נכסי הקרן'!$C$41</f>
        <v>5.5416041539948012E-7</v>
      </c>
    </row>
    <row r="126" spans="1:14">
      <c r="A126" s="69" t="s">
        <v>1040</v>
      </c>
      <c r="B126" s="54" t="s">
        <v>1041</v>
      </c>
      <c r="C126" s="70" t="s">
        <v>116</v>
      </c>
      <c r="D126" s="70" t="s">
        <v>26</v>
      </c>
      <c r="E126" s="54" t="s">
        <v>1042</v>
      </c>
      <c r="F126" s="70" t="s">
        <v>1018</v>
      </c>
      <c r="G126" s="70" t="s">
        <v>128</v>
      </c>
      <c r="H126" s="72">
        <v>17.993939000000001</v>
      </c>
      <c r="I126" s="78">
        <v>627.29999999999995</v>
      </c>
      <c r="J126" s="121" t="s">
        <v>2746</v>
      </c>
      <c r="K126" s="72">
        <v>0.112875979</v>
      </c>
      <c r="L126" s="73">
        <v>3.4530160347409058E-7</v>
      </c>
      <c r="M126" s="73">
        <f t="shared" si="1"/>
        <v>1.8264027542101352E-4</v>
      </c>
      <c r="N126" s="73">
        <f>K126/'סכום נכסי הקרן'!$C$41</f>
        <v>1.2294164695208236E-6</v>
      </c>
    </row>
    <row r="127" spans="1:14">
      <c r="A127" s="69" t="s">
        <v>1043</v>
      </c>
      <c r="B127" s="54" t="s">
        <v>1044</v>
      </c>
      <c r="C127" s="70" t="s">
        <v>116</v>
      </c>
      <c r="D127" s="70" t="s">
        <v>26</v>
      </c>
      <c r="E127" s="54" t="s">
        <v>1045</v>
      </c>
      <c r="F127" s="70" t="s">
        <v>474</v>
      </c>
      <c r="G127" s="70" t="s">
        <v>128</v>
      </c>
      <c r="H127" s="72">
        <v>18.863016999999999</v>
      </c>
      <c r="I127" s="78">
        <v>2300</v>
      </c>
      <c r="J127" s="121" t="s">
        <v>2746</v>
      </c>
      <c r="K127" s="72">
        <v>0.43384938600000006</v>
      </c>
      <c r="L127" s="73">
        <v>6.7382900926470288E-7</v>
      </c>
      <c r="M127" s="73">
        <f t="shared" si="1"/>
        <v>7.0199498646454812E-4</v>
      </c>
      <c r="N127" s="73">
        <f>K127/'סכום נכסי הקרן'!$C$41</f>
        <v>4.7253772252101323E-6</v>
      </c>
    </row>
    <row r="128" spans="1:14">
      <c r="A128" s="69" t="s">
        <v>1046</v>
      </c>
      <c r="B128" s="54" t="s">
        <v>1047</v>
      </c>
      <c r="C128" s="70" t="s">
        <v>116</v>
      </c>
      <c r="D128" s="70" t="s">
        <v>26</v>
      </c>
      <c r="E128" s="54" t="s">
        <v>1048</v>
      </c>
      <c r="F128" s="70" t="s">
        <v>124</v>
      </c>
      <c r="G128" s="70" t="s">
        <v>128</v>
      </c>
      <c r="H128" s="72">
        <v>10.069842</v>
      </c>
      <c r="I128" s="78">
        <v>1762</v>
      </c>
      <c r="J128" s="121" t="s">
        <v>2746</v>
      </c>
      <c r="K128" s="72">
        <v>0.17743061499999999</v>
      </c>
      <c r="L128" s="73">
        <v>1.5424810070429838E-6</v>
      </c>
      <c r="M128" s="73">
        <f t="shared" si="1"/>
        <v>2.870936463082177E-4</v>
      </c>
      <c r="N128" s="73">
        <f>K128/'סכום נכסי הקרן'!$C$41</f>
        <v>1.9325291546592786E-6</v>
      </c>
    </row>
    <row r="129" spans="1:14">
      <c r="A129" s="69" t="s">
        <v>1049</v>
      </c>
      <c r="B129" s="54" t="s">
        <v>1050</v>
      </c>
      <c r="C129" s="70" t="s">
        <v>116</v>
      </c>
      <c r="D129" s="70" t="s">
        <v>26</v>
      </c>
      <c r="E129" s="54" t="s">
        <v>1051</v>
      </c>
      <c r="F129" s="70" t="s">
        <v>474</v>
      </c>
      <c r="G129" s="70" t="s">
        <v>128</v>
      </c>
      <c r="H129" s="72">
        <v>4.3900969999999999</v>
      </c>
      <c r="I129" s="78">
        <v>9550</v>
      </c>
      <c r="J129" s="121" t="s">
        <v>2746</v>
      </c>
      <c r="K129" s="72">
        <v>0.41925430999999996</v>
      </c>
      <c r="L129" s="73">
        <v>8.674342730527914E-7</v>
      </c>
      <c r="M129" s="73">
        <f t="shared" si="1"/>
        <v>6.7837925596062369E-4</v>
      </c>
      <c r="N129" s="73">
        <f>K129/'סכום נכסי הקרן'!$C$41</f>
        <v>4.566411367573511E-6</v>
      </c>
    </row>
    <row r="130" spans="1:14">
      <c r="A130" s="69" t="s">
        <v>1052</v>
      </c>
      <c r="B130" s="54" t="s">
        <v>1053</v>
      </c>
      <c r="C130" s="70" t="s">
        <v>116</v>
      </c>
      <c r="D130" s="70" t="s">
        <v>26</v>
      </c>
      <c r="E130" s="54" t="s">
        <v>1054</v>
      </c>
      <c r="F130" s="70" t="s">
        <v>864</v>
      </c>
      <c r="G130" s="70" t="s">
        <v>128</v>
      </c>
      <c r="H130" s="72">
        <v>13.520721000000002</v>
      </c>
      <c r="I130" s="78">
        <v>113.3</v>
      </c>
      <c r="J130" s="121" t="s">
        <v>2746</v>
      </c>
      <c r="K130" s="72">
        <v>1.5318977000000001E-2</v>
      </c>
      <c r="L130" s="73">
        <v>4.5646798707845856E-7</v>
      </c>
      <c r="M130" s="73">
        <f t="shared" si="1"/>
        <v>2.4787046838797931E-5</v>
      </c>
      <c r="N130" s="73">
        <f>K130/'סכום נכסי הקרן'!$C$41</f>
        <v>1.6685040330866764E-7</v>
      </c>
    </row>
    <row r="131" spans="1:14">
      <c r="A131" s="69" t="s">
        <v>1055</v>
      </c>
      <c r="B131" s="54" t="s">
        <v>1056</v>
      </c>
      <c r="C131" s="70" t="s">
        <v>116</v>
      </c>
      <c r="D131" s="70" t="s">
        <v>26</v>
      </c>
      <c r="E131" s="54" t="s">
        <v>1057</v>
      </c>
      <c r="F131" s="70" t="s">
        <v>588</v>
      </c>
      <c r="G131" s="70" t="s">
        <v>128</v>
      </c>
      <c r="H131" s="72">
        <v>27.416</v>
      </c>
      <c r="I131" s="78">
        <v>1600</v>
      </c>
      <c r="J131" s="121" t="s">
        <v>2746</v>
      </c>
      <c r="K131" s="72">
        <v>0.43865599999999999</v>
      </c>
      <c r="L131" s="73">
        <v>6.0108158290283331E-7</v>
      </c>
      <c r="M131" s="73">
        <f t="shared" si="1"/>
        <v>7.0977238350313767E-4</v>
      </c>
      <c r="N131" s="73">
        <f>K131/'סכום נכסי הקרן'!$C$41</f>
        <v>4.7777296430281809E-6</v>
      </c>
    </row>
    <row r="132" spans="1:14">
      <c r="A132" s="69" t="s">
        <v>1058</v>
      </c>
      <c r="B132" s="54" t="s">
        <v>1059</v>
      </c>
      <c r="C132" s="70" t="s">
        <v>116</v>
      </c>
      <c r="D132" s="70" t="s">
        <v>26</v>
      </c>
      <c r="E132" s="54" t="s">
        <v>1060</v>
      </c>
      <c r="F132" s="70" t="s">
        <v>926</v>
      </c>
      <c r="G132" s="70" t="s">
        <v>128</v>
      </c>
      <c r="H132" s="72">
        <v>27.779495000000001</v>
      </c>
      <c r="I132" s="78">
        <v>160.1</v>
      </c>
      <c r="J132" s="121" t="s">
        <v>2746</v>
      </c>
      <c r="K132" s="72">
        <v>4.4474972000000002E-2</v>
      </c>
      <c r="L132" s="73">
        <v>2.8224756337081004E-7</v>
      </c>
      <c r="M132" s="73">
        <f t="shared" si="1"/>
        <v>7.1963239720134478E-5</v>
      </c>
      <c r="N132" s="73">
        <f>K132/'סכום נכסי הקרן'!$C$41</f>
        <v>4.8441008922082068E-7</v>
      </c>
    </row>
    <row r="133" spans="1:14">
      <c r="A133" s="69" t="s">
        <v>1061</v>
      </c>
      <c r="B133" s="54" t="s">
        <v>1062</v>
      </c>
      <c r="C133" s="70" t="s">
        <v>116</v>
      </c>
      <c r="D133" s="70" t="s">
        <v>26</v>
      </c>
      <c r="E133" s="54" t="s">
        <v>1063</v>
      </c>
      <c r="F133" s="70" t="s">
        <v>524</v>
      </c>
      <c r="G133" s="70" t="s">
        <v>128</v>
      </c>
      <c r="H133" s="72">
        <v>2.4621080000000002</v>
      </c>
      <c r="I133" s="78">
        <v>6898</v>
      </c>
      <c r="J133" s="121" t="s">
        <v>2746</v>
      </c>
      <c r="K133" s="72">
        <v>0.169836181</v>
      </c>
      <c r="L133" s="73">
        <v>1.3601653870881883E-7</v>
      </c>
      <c r="M133" s="73">
        <f t="shared" si="1"/>
        <v>2.7480538507039753E-4</v>
      </c>
      <c r="N133" s="73">
        <f>K133/'סכום נכסי הקרן'!$C$41</f>
        <v>1.849812510081703E-6</v>
      </c>
    </row>
    <row r="134" spans="1:14">
      <c r="A134" s="69" t="s">
        <v>1064</v>
      </c>
      <c r="B134" s="54" t="s">
        <v>1065</v>
      </c>
      <c r="C134" s="70" t="s">
        <v>116</v>
      </c>
      <c r="D134" s="70" t="s">
        <v>26</v>
      </c>
      <c r="E134" s="54" t="s">
        <v>1066</v>
      </c>
      <c r="F134" s="70" t="s">
        <v>679</v>
      </c>
      <c r="G134" s="70" t="s">
        <v>128</v>
      </c>
      <c r="H134" s="72">
        <v>9.1450180000000003</v>
      </c>
      <c r="I134" s="78">
        <v>11590</v>
      </c>
      <c r="J134" s="121" t="s">
        <v>2746</v>
      </c>
      <c r="K134" s="72">
        <v>1.059907591</v>
      </c>
      <c r="L134" s="73">
        <v>1.029231698338129E-6</v>
      </c>
      <c r="M134" s="73">
        <f t="shared" si="1"/>
        <v>1.7149956621068418E-3</v>
      </c>
      <c r="N134" s="73">
        <f>K134/'סכום נכסי הקרן'!$C$41</f>
        <v>1.1544244046339932E-5</v>
      </c>
    </row>
    <row r="135" spans="1:14">
      <c r="A135" s="69" t="s">
        <v>1067</v>
      </c>
      <c r="B135" s="54" t="s">
        <v>1068</v>
      </c>
      <c r="C135" s="70" t="s">
        <v>116</v>
      </c>
      <c r="D135" s="70" t="s">
        <v>26</v>
      </c>
      <c r="E135" s="54" t="s">
        <v>1069</v>
      </c>
      <c r="F135" s="70" t="s">
        <v>123</v>
      </c>
      <c r="G135" s="70" t="s">
        <v>128</v>
      </c>
      <c r="H135" s="72">
        <v>113.50224</v>
      </c>
      <c r="I135" s="78">
        <v>230.2</v>
      </c>
      <c r="J135" s="121" t="s">
        <v>2746</v>
      </c>
      <c r="K135" s="72">
        <v>0.26128215599999999</v>
      </c>
      <c r="L135" s="73">
        <v>7.5797910863816681E-7</v>
      </c>
      <c r="M135" s="73">
        <f t="shared" si="1"/>
        <v>4.2277059616409812E-4</v>
      </c>
      <c r="N135" s="73">
        <f>K135/'סכום נכסי הקרן'!$C$41</f>
        <v>2.8458188236693751E-6</v>
      </c>
    </row>
    <row r="136" spans="1:14">
      <c r="A136" s="69" t="s">
        <v>1070</v>
      </c>
      <c r="B136" s="54" t="s">
        <v>1071</v>
      </c>
      <c r="C136" s="70" t="s">
        <v>116</v>
      </c>
      <c r="D136" s="70" t="s">
        <v>26</v>
      </c>
      <c r="E136" s="54" t="s">
        <v>1072</v>
      </c>
      <c r="F136" s="70" t="s">
        <v>124</v>
      </c>
      <c r="G136" s="70" t="s">
        <v>128</v>
      </c>
      <c r="H136" s="72">
        <v>106.9224</v>
      </c>
      <c r="I136" s="78">
        <v>397.9</v>
      </c>
      <c r="J136" s="121" t="s">
        <v>2746</v>
      </c>
      <c r="K136" s="72">
        <v>0.42544422999999998</v>
      </c>
      <c r="L136" s="73">
        <v>1.3409959355265332E-6</v>
      </c>
      <c r="M136" s="73">
        <f t="shared" si="1"/>
        <v>6.8839492717472713E-4</v>
      </c>
      <c r="N136" s="73">
        <f>K136/'סכום נכסי הקרן'!$C$41</f>
        <v>4.6338304026989237E-6</v>
      </c>
    </row>
    <row r="137" spans="1:14">
      <c r="A137" s="69" t="s">
        <v>1073</v>
      </c>
      <c r="B137" s="54" t="s">
        <v>1074</v>
      </c>
      <c r="C137" s="70" t="s">
        <v>116</v>
      </c>
      <c r="D137" s="70" t="s">
        <v>26</v>
      </c>
      <c r="E137" s="54" t="s">
        <v>1075</v>
      </c>
      <c r="F137" s="70" t="s">
        <v>150</v>
      </c>
      <c r="G137" s="70" t="s">
        <v>128</v>
      </c>
      <c r="H137" s="72">
        <v>110.63204500000001</v>
      </c>
      <c r="I137" s="78">
        <v>130.1</v>
      </c>
      <c r="J137" s="121" t="s">
        <v>2746</v>
      </c>
      <c r="K137" s="72">
        <v>0.14393229099999999</v>
      </c>
      <c r="L137" s="73">
        <v>1.0226896935065905E-6</v>
      </c>
      <c r="M137" s="73">
        <f t="shared" si="1"/>
        <v>2.328912980698707E-4</v>
      </c>
      <c r="N137" s="73">
        <f>K137/'סכום נכסי הקרן'!$C$41</f>
        <v>1.5676739251250598E-6</v>
      </c>
    </row>
    <row r="138" spans="1:14">
      <c r="A138" s="69" t="s">
        <v>1076</v>
      </c>
      <c r="B138" s="54" t="s">
        <v>1077</v>
      </c>
      <c r="C138" s="70" t="s">
        <v>116</v>
      </c>
      <c r="D138" s="70" t="s">
        <v>26</v>
      </c>
      <c r="E138" s="54" t="s">
        <v>485</v>
      </c>
      <c r="F138" s="70" t="s">
        <v>474</v>
      </c>
      <c r="G138" s="70" t="s">
        <v>128</v>
      </c>
      <c r="H138" s="72">
        <v>2152.1519699999999</v>
      </c>
      <c r="I138" s="78">
        <v>65.599999999999994</v>
      </c>
      <c r="J138" s="121" t="s">
        <v>2746</v>
      </c>
      <c r="K138" s="72">
        <v>1.4118116919999999</v>
      </c>
      <c r="L138" s="73">
        <v>1.7013656076042066E-6</v>
      </c>
      <c r="M138" s="73">
        <f t="shared" ref="M138:M201" si="2">IFERROR(K138/$K$9,0)</f>
        <v>2.2843981381502534E-3</v>
      </c>
      <c r="N138" s="73">
        <f>K138/'סכום נכסי הקרן'!$C$41</f>
        <v>1.537709405831032E-5</v>
      </c>
    </row>
    <row r="139" spans="1:14">
      <c r="A139" s="69" t="s">
        <v>1078</v>
      </c>
      <c r="B139" s="54" t="s">
        <v>1079</v>
      </c>
      <c r="C139" s="70" t="s">
        <v>116</v>
      </c>
      <c r="D139" s="70" t="s">
        <v>26</v>
      </c>
      <c r="E139" s="54" t="s">
        <v>1080</v>
      </c>
      <c r="F139" s="70" t="s">
        <v>387</v>
      </c>
      <c r="G139" s="70" t="s">
        <v>128</v>
      </c>
      <c r="H139" s="72">
        <v>37.103234</v>
      </c>
      <c r="I139" s="78">
        <v>900</v>
      </c>
      <c r="J139" s="121" t="s">
        <v>2746</v>
      </c>
      <c r="K139" s="72">
        <v>0.33392910999999997</v>
      </c>
      <c r="L139" s="73">
        <v>1.0838808596839002E-6</v>
      </c>
      <c r="M139" s="73">
        <f t="shared" si="2"/>
        <v>5.4031783521889915E-4</v>
      </c>
      <c r="N139" s="73">
        <f>K139/'סכום נכסי הקרן'!$C$41</f>
        <v>3.637070979348323E-6</v>
      </c>
    </row>
    <row r="140" spans="1:14">
      <c r="A140" s="69" t="s">
        <v>1081</v>
      </c>
      <c r="B140" s="54" t="s">
        <v>1082</v>
      </c>
      <c r="C140" s="70" t="s">
        <v>116</v>
      </c>
      <c r="D140" s="70" t="s">
        <v>26</v>
      </c>
      <c r="E140" s="54" t="s">
        <v>1083</v>
      </c>
      <c r="F140" s="70" t="s">
        <v>152</v>
      </c>
      <c r="G140" s="70" t="s">
        <v>128</v>
      </c>
      <c r="H140" s="72">
        <v>9.2047849999999993</v>
      </c>
      <c r="I140" s="78">
        <v>2290</v>
      </c>
      <c r="J140" s="121" t="s">
        <v>2746</v>
      </c>
      <c r="K140" s="72">
        <v>0.21078957500000001</v>
      </c>
      <c r="L140" s="73">
        <v>7.7553529614766056E-7</v>
      </c>
      <c r="M140" s="73">
        <f t="shared" si="2"/>
        <v>3.4107049502426367E-4</v>
      </c>
      <c r="N140" s="73">
        <f>K140/'סכום נכסי הקרן'!$C$41</f>
        <v>2.2958664669326578E-6</v>
      </c>
    </row>
    <row r="141" spans="1:14">
      <c r="A141" s="69" t="s">
        <v>1084</v>
      </c>
      <c r="B141" s="54" t="s">
        <v>1085</v>
      </c>
      <c r="C141" s="70" t="s">
        <v>116</v>
      </c>
      <c r="D141" s="70" t="s">
        <v>26</v>
      </c>
      <c r="E141" s="54" t="s">
        <v>1086</v>
      </c>
      <c r="F141" s="70" t="s">
        <v>387</v>
      </c>
      <c r="G141" s="70" t="s">
        <v>128</v>
      </c>
      <c r="H141" s="72">
        <v>23.164449999999999</v>
      </c>
      <c r="I141" s="78">
        <v>951.2</v>
      </c>
      <c r="J141" s="121" t="s">
        <v>2746</v>
      </c>
      <c r="K141" s="72">
        <v>0.22034024899999999</v>
      </c>
      <c r="L141" s="73">
        <v>1.5260082714049562E-6</v>
      </c>
      <c r="M141" s="73">
        <f t="shared" si="2"/>
        <v>3.5652407288263433E-4</v>
      </c>
      <c r="N141" s="73">
        <f>K141/'סכום נכסי הקרן'!$C$41</f>
        <v>2.3998899803023562E-6</v>
      </c>
    </row>
    <row r="142" spans="1:14">
      <c r="A142" s="69" t="s">
        <v>1087</v>
      </c>
      <c r="B142" s="54" t="s">
        <v>1088</v>
      </c>
      <c r="C142" s="70" t="s">
        <v>116</v>
      </c>
      <c r="D142" s="70" t="s">
        <v>26</v>
      </c>
      <c r="E142" s="54" t="s">
        <v>1089</v>
      </c>
      <c r="F142" s="70" t="s">
        <v>124</v>
      </c>
      <c r="G142" s="70" t="s">
        <v>128</v>
      </c>
      <c r="H142" s="72">
        <v>156.41863000000001</v>
      </c>
      <c r="I142" s="78">
        <v>449.6</v>
      </c>
      <c r="J142" s="121" t="s">
        <v>2746</v>
      </c>
      <c r="K142" s="72">
        <v>0.70325815800000002</v>
      </c>
      <c r="L142" s="73">
        <v>1.7086144360221462E-6</v>
      </c>
      <c r="M142" s="73">
        <f t="shared" si="2"/>
        <v>1.1379149470694262E-3</v>
      </c>
      <c r="N142" s="73">
        <f>K142/'סכום נכסי הקרן'!$C$41</f>
        <v>7.6597090845172441E-6</v>
      </c>
    </row>
    <row r="143" spans="1:14">
      <c r="A143" s="69" t="s">
        <v>1090</v>
      </c>
      <c r="B143" s="54" t="s">
        <v>1091</v>
      </c>
      <c r="C143" s="70" t="s">
        <v>116</v>
      </c>
      <c r="D143" s="70" t="s">
        <v>26</v>
      </c>
      <c r="E143" s="54" t="s">
        <v>1092</v>
      </c>
      <c r="F143" s="70" t="s">
        <v>150</v>
      </c>
      <c r="G143" s="70" t="s">
        <v>128</v>
      </c>
      <c r="H143" s="72">
        <v>27.862881000000002</v>
      </c>
      <c r="I143" s="78">
        <v>392.7</v>
      </c>
      <c r="J143" s="121" t="s">
        <v>2746</v>
      </c>
      <c r="K143" s="72">
        <v>0.10941753300000001</v>
      </c>
      <c r="L143" s="73">
        <v>1.1587617702385554E-6</v>
      </c>
      <c r="M143" s="73">
        <f t="shared" si="2"/>
        <v>1.7704429711309827E-4</v>
      </c>
      <c r="N143" s="73">
        <f>K143/'סכום נכסי הקרן'!$C$41</f>
        <v>1.191747954846427E-6</v>
      </c>
    </row>
    <row r="144" spans="1:14">
      <c r="A144" s="69" t="s">
        <v>1093</v>
      </c>
      <c r="B144" s="54" t="s">
        <v>1094</v>
      </c>
      <c r="C144" s="70" t="s">
        <v>116</v>
      </c>
      <c r="D144" s="70" t="s">
        <v>26</v>
      </c>
      <c r="E144" s="54" t="s">
        <v>1095</v>
      </c>
      <c r="F144" s="70" t="s">
        <v>926</v>
      </c>
      <c r="G144" s="70" t="s">
        <v>128</v>
      </c>
      <c r="H144" s="72">
        <v>11.534314</v>
      </c>
      <c r="I144" s="78">
        <v>108.4</v>
      </c>
      <c r="J144" s="121" t="s">
        <v>2746</v>
      </c>
      <c r="K144" s="72">
        <v>1.2503197000000001E-2</v>
      </c>
      <c r="L144" s="73">
        <v>6.2541779688670357E-7</v>
      </c>
      <c r="M144" s="73">
        <f t="shared" si="2"/>
        <v>2.0230941640144623E-5</v>
      </c>
      <c r="N144" s="73">
        <f>K144/'סכום נכסי הקרן'!$C$41</f>
        <v>1.3618164333674001E-7</v>
      </c>
    </row>
    <row r="145" spans="1:14">
      <c r="A145" s="69" t="s">
        <v>1096</v>
      </c>
      <c r="B145" s="54" t="s">
        <v>1097</v>
      </c>
      <c r="C145" s="70" t="s">
        <v>116</v>
      </c>
      <c r="D145" s="70" t="s">
        <v>26</v>
      </c>
      <c r="E145" s="54" t="s">
        <v>1098</v>
      </c>
      <c r="F145" s="70" t="s">
        <v>852</v>
      </c>
      <c r="G145" s="70" t="s">
        <v>128</v>
      </c>
      <c r="H145" s="72">
        <v>69.296586000000005</v>
      </c>
      <c r="I145" s="78">
        <v>101.4</v>
      </c>
      <c r="J145" s="121" t="s">
        <v>2746</v>
      </c>
      <c r="K145" s="72">
        <v>7.0266738000000009E-2</v>
      </c>
      <c r="L145" s="73">
        <v>3.963201196536234E-7</v>
      </c>
      <c r="M145" s="73">
        <f t="shared" si="2"/>
        <v>1.1369590319350585E-4</v>
      </c>
      <c r="N145" s="73">
        <f>K145/'סכום נכסי הקרן'!$C$41</f>
        <v>7.6532744807205364E-7</v>
      </c>
    </row>
    <row r="146" spans="1:14">
      <c r="A146" s="69" t="s">
        <v>1099</v>
      </c>
      <c r="B146" s="54" t="s">
        <v>1100</v>
      </c>
      <c r="C146" s="70" t="s">
        <v>116</v>
      </c>
      <c r="D146" s="70" t="s">
        <v>26</v>
      </c>
      <c r="E146" s="54" t="s">
        <v>1101</v>
      </c>
      <c r="F146" s="70" t="s">
        <v>819</v>
      </c>
      <c r="G146" s="70" t="s">
        <v>128</v>
      </c>
      <c r="H146" s="72">
        <v>16.069133999999998</v>
      </c>
      <c r="I146" s="78">
        <v>2373</v>
      </c>
      <c r="J146" s="121" t="s">
        <v>2746</v>
      </c>
      <c r="K146" s="72">
        <v>0.381320561</v>
      </c>
      <c r="L146" s="73">
        <v>1.1289018235240972E-6</v>
      </c>
      <c r="M146" s="73">
        <f t="shared" si="2"/>
        <v>6.1700011731225283E-4</v>
      </c>
      <c r="N146" s="73">
        <f>K146/'סכום נכסי הקרן'!$C$41</f>
        <v>4.153246616450785E-6</v>
      </c>
    </row>
    <row r="147" spans="1:14">
      <c r="A147" s="69" t="s">
        <v>1102</v>
      </c>
      <c r="B147" s="54" t="s">
        <v>1103</v>
      </c>
      <c r="C147" s="70" t="s">
        <v>116</v>
      </c>
      <c r="D147" s="70" t="s">
        <v>26</v>
      </c>
      <c r="E147" s="54" t="s">
        <v>1104</v>
      </c>
      <c r="F147" s="70" t="s">
        <v>1105</v>
      </c>
      <c r="G147" s="70" t="s">
        <v>128</v>
      </c>
      <c r="H147" s="72">
        <v>135.16500600000001</v>
      </c>
      <c r="I147" s="78">
        <v>592.4</v>
      </c>
      <c r="J147" s="121" t="s">
        <v>2746</v>
      </c>
      <c r="K147" s="72">
        <v>0.80071749599999997</v>
      </c>
      <c r="L147" s="73">
        <v>1.2583834832466634E-6</v>
      </c>
      <c r="M147" s="73">
        <f t="shared" si="2"/>
        <v>1.2956101492937154E-3</v>
      </c>
      <c r="N147" s="73">
        <f>K147/'סכום נכסי הקרן'!$C$41</f>
        <v>8.7212114192681703E-6</v>
      </c>
    </row>
    <row r="148" spans="1:14">
      <c r="A148" s="69" t="s">
        <v>1106</v>
      </c>
      <c r="B148" s="54" t="s">
        <v>1107</v>
      </c>
      <c r="C148" s="70" t="s">
        <v>116</v>
      </c>
      <c r="D148" s="70" t="s">
        <v>26</v>
      </c>
      <c r="E148" s="54" t="s">
        <v>1108</v>
      </c>
      <c r="F148" s="70" t="s">
        <v>679</v>
      </c>
      <c r="G148" s="70" t="s">
        <v>128</v>
      </c>
      <c r="H148" s="72">
        <v>13.890924</v>
      </c>
      <c r="I148" s="78">
        <v>233.7</v>
      </c>
      <c r="J148" s="121" t="s">
        <v>2746</v>
      </c>
      <c r="K148" s="72">
        <v>3.2463088999999994E-2</v>
      </c>
      <c r="L148" s="73">
        <v>1.8852193569427439E-7</v>
      </c>
      <c r="M148" s="73">
        <f t="shared" si="2"/>
        <v>5.2527274345738998E-5</v>
      </c>
      <c r="N148" s="73">
        <f>K148/'סכום נכסי הקרן'!$C$41</f>
        <v>3.5357971307713112E-7</v>
      </c>
    </row>
    <row r="149" spans="1:14">
      <c r="A149" s="69" t="s">
        <v>1109</v>
      </c>
      <c r="B149" s="54" t="s">
        <v>1110</v>
      </c>
      <c r="C149" s="70" t="s">
        <v>116</v>
      </c>
      <c r="D149" s="70" t="s">
        <v>26</v>
      </c>
      <c r="E149" s="54" t="s">
        <v>1111</v>
      </c>
      <c r="F149" s="70" t="s">
        <v>588</v>
      </c>
      <c r="G149" s="70" t="s">
        <v>128</v>
      </c>
      <c r="H149" s="72">
        <v>31.380710000000001</v>
      </c>
      <c r="I149" s="78">
        <v>720.6</v>
      </c>
      <c r="J149" s="121" t="s">
        <v>2746</v>
      </c>
      <c r="K149" s="72">
        <v>0.22612939600000001</v>
      </c>
      <c r="L149" s="73">
        <v>4.3130204516245982E-7</v>
      </c>
      <c r="M149" s="73">
        <f t="shared" si="2"/>
        <v>3.658912687368801E-4</v>
      </c>
      <c r="N149" s="73">
        <f>K149/'סכום נכסי הקרן'!$C$41</f>
        <v>2.4629438977906562E-6</v>
      </c>
    </row>
    <row r="150" spans="1:14">
      <c r="A150" s="69" t="s">
        <v>1112</v>
      </c>
      <c r="B150" s="54" t="s">
        <v>1113</v>
      </c>
      <c r="C150" s="70" t="s">
        <v>116</v>
      </c>
      <c r="D150" s="70" t="s">
        <v>26</v>
      </c>
      <c r="E150" s="54" t="s">
        <v>1114</v>
      </c>
      <c r="F150" s="70" t="s">
        <v>852</v>
      </c>
      <c r="G150" s="70" t="s">
        <v>128</v>
      </c>
      <c r="H150" s="72">
        <v>46.081223999999999</v>
      </c>
      <c r="I150" s="78">
        <v>293.60000000000002</v>
      </c>
      <c r="J150" s="121" t="s">
        <v>2746</v>
      </c>
      <c r="K150" s="72">
        <v>0.135294474</v>
      </c>
      <c r="L150" s="73">
        <v>3.6901622806659996E-7</v>
      </c>
      <c r="M150" s="73">
        <f t="shared" si="2"/>
        <v>2.1891477897437465E-4</v>
      </c>
      <c r="N150" s="73">
        <f>K150/'סכום נכסי הקרן'!$C$41</f>
        <v>1.4735930181456664E-6</v>
      </c>
    </row>
    <row r="151" spans="1:14">
      <c r="A151" s="69" t="s">
        <v>1115</v>
      </c>
      <c r="B151" s="54" t="s">
        <v>1116</v>
      </c>
      <c r="C151" s="70" t="s">
        <v>116</v>
      </c>
      <c r="D151" s="70" t="s">
        <v>26</v>
      </c>
      <c r="E151" s="54" t="s">
        <v>1117</v>
      </c>
      <c r="F151" s="70" t="s">
        <v>553</v>
      </c>
      <c r="G151" s="70" t="s">
        <v>128</v>
      </c>
      <c r="H151" s="72">
        <v>11.054843999999997</v>
      </c>
      <c r="I151" s="78">
        <v>7000</v>
      </c>
      <c r="J151" s="121" t="s">
        <v>2746</v>
      </c>
      <c r="K151" s="72">
        <v>0.77383908099999998</v>
      </c>
      <c r="L151" s="73">
        <v>1.8630644642546444E-7</v>
      </c>
      <c r="M151" s="73">
        <f t="shared" si="2"/>
        <v>1.252119220913991E-3</v>
      </c>
      <c r="N151" s="73">
        <f>K151/'סכום נכסי הקרן'!$C$41</f>
        <v>8.4284585557415955E-6</v>
      </c>
    </row>
    <row r="152" spans="1:14">
      <c r="A152" s="69" t="s">
        <v>1118</v>
      </c>
      <c r="B152" s="54" t="s">
        <v>1119</v>
      </c>
      <c r="C152" s="70" t="s">
        <v>116</v>
      </c>
      <c r="D152" s="70" t="s">
        <v>26</v>
      </c>
      <c r="E152" s="54" t="s">
        <v>1120</v>
      </c>
      <c r="F152" s="70" t="s">
        <v>124</v>
      </c>
      <c r="G152" s="70" t="s">
        <v>128</v>
      </c>
      <c r="H152" s="72">
        <v>16.082459</v>
      </c>
      <c r="I152" s="78">
        <v>1518</v>
      </c>
      <c r="J152" s="72">
        <v>1.2061844E-2</v>
      </c>
      <c r="K152" s="72">
        <v>0.25619356599999998</v>
      </c>
      <c r="L152" s="73">
        <v>1.3954803588404567E-6</v>
      </c>
      <c r="M152" s="73">
        <f t="shared" si="2"/>
        <v>4.1453694461716787E-4</v>
      </c>
      <c r="N152" s="73">
        <f>K152/'סכום נכסי הקרן'!$C$41</f>
        <v>2.7903951949393067E-6</v>
      </c>
    </row>
    <row r="153" spans="1:14">
      <c r="A153" s="69" t="s">
        <v>1121</v>
      </c>
      <c r="B153" s="54" t="s">
        <v>1122</v>
      </c>
      <c r="C153" s="70" t="s">
        <v>116</v>
      </c>
      <c r="D153" s="70" t="s">
        <v>26</v>
      </c>
      <c r="E153" s="54" t="s">
        <v>1123</v>
      </c>
      <c r="F153" s="70" t="s">
        <v>537</v>
      </c>
      <c r="G153" s="70" t="s">
        <v>128</v>
      </c>
      <c r="H153" s="72">
        <v>6.7461180000000001</v>
      </c>
      <c r="I153" s="78">
        <v>29590</v>
      </c>
      <c r="J153" s="121" t="s">
        <v>2746</v>
      </c>
      <c r="K153" s="72">
        <v>1.996176328</v>
      </c>
      <c r="L153" s="73">
        <v>1.8481542888702841E-6</v>
      </c>
      <c r="M153" s="73">
        <f t="shared" si="2"/>
        <v>3.229936055171025E-3</v>
      </c>
      <c r="N153" s="73">
        <f>K153/'סכום נכסי הקרן'!$C$41</f>
        <v>2.1741845124646064E-5</v>
      </c>
    </row>
    <row r="154" spans="1:14">
      <c r="A154" s="69" t="s">
        <v>1124</v>
      </c>
      <c r="B154" s="54" t="s">
        <v>1125</v>
      </c>
      <c r="C154" s="70" t="s">
        <v>116</v>
      </c>
      <c r="D154" s="70" t="s">
        <v>26</v>
      </c>
      <c r="E154" s="54" t="s">
        <v>1126</v>
      </c>
      <c r="F154" s="70" t="s">
        <v>926</v>
      </c>
      <c r="G154" s="70" t="s">
        <v>128</v>
      </c>
      <c r="H154" s="72">
        <v>18.485759000000002</v>
      </c>
      <c r="I154" s="78">
        <v>565.20000000000005</v>
      </c>
      <c r="J154" s="121" t="s">
        <v>2746</v>
      </c>
      <c r="K154" s="72">
        <v>0.104481509</v>
      </c>
      <c r="L154" s="73">
        <v>8.4515819674008651E-7</v>
      </c>
      <c r="M154" s="73">
        <f t="shared" si="2"/>
        <v>1.6905750673633675E-4</v>
      </c>
      <c r="N154" s="73">
        <f>K154/'סכום נכסי הקרן'!$C$41</f>
        <v>1.1379860362051714E-6</v>
      </c>
    </row>
    <row r="155" spans="1:14">
      <c r="A155" s="69" t="s">
        <v>1127</v>
      </c>
      <c r="B155" s="54" t="s">
        <v>1128</v>
      </c>
      <c r="C155" s="70" t="s">
        <v>116</v>
      </c>
      <c r="D155" s="70" t="s">
        <v>26</v>
      </c>
      <c r="E155" s="54" t="s">
        <v>1129</v>
      </c>
      <c r="F155" s="70" t="s">
        <v>819</v>
      </c>
      <c r="G155" s="70" t="s">
        <v>128</v>
      </c>
      <c r="H155" s="72">
        <v>0.67767100000000002</v>
      </c>
      <c r="I155" s="78">
        <v>14000</v>
      </c>
      <c r="J155" s="121" t="s">
        <v>2746</v>
      </c>
      <c r="K155" s="72">
        <v>9.4873943000000002E-2</v>
      </c>
      <c r="L155" s="73">
        <v>2.0382161582086751E-7</v>
      </c>
      <c r="M155" s="73">
        <f t="shared" si="2"/>
        <v>1.5351187412334681E-4</v>
      </c>
      <c r="N155" s="73">
        <f>K155/'סכום נכסי הקרן'!$C$41</f>
        <v>1.0333428696337584E-6</v>
      </c>
    </row>
    <row r="156" spans="1:14">
      <c r="A156" s="69" t="s">
        <v>1130</v>
      </c>
      <c r="B156" s="54" t="s">
        <v>1131</v>
      </c>
      <c r="C156" s="70" t="s">
        <v>116</v>
      </c>
      <c r="D156" s="70" t="s">
        <v>26</v>
      </c>
      <c r="E156" s="54" t="s">
        <v>1132</v>
      </c>
      <c r="F156" s="70" t="s">
        <v>123</v>
      </c>
      <c r="G156" s="70" t="s">
        <v>128</v>
      </c>
      <c r="H156" s="72">
        <v>43.581336999999991</v>
      </c>
      <c r="I156" s="78">
        <v>776.5</v>
      </c>
      <c r="J156" s="121" t="s">
        <v>2746</v>
      </c>
      <c r="K156" s="72">
        <v>0.338409083</v>
      </c>
      <c r="L156" s="73">
        <v>1.0999802953586166E-6</v>
      </c>
      <c r="M156" s="73">
        <f t="shared" si="2"/>
        <v>5.47566707032438E-4</v>
      </c>
      <c r="N156" s="73">
        <f>K156/'סכום נכסי הקרן'!$C$41</f>
        <v>3.6858657064284632E-6</v>
      </c>
    </row>
    <row r="157" spans="1:14">
      <c r="A157" s="69" t="s">
        <v>1133</v>
      </c>
      <c r="B157" s="54" t="s">
        <v>1134</v>
      </c>
      <c r="C157" s="70" t="s">
        <v>116</v>
      </c>
      <c r="D157" s="70" t="s">
        <v>26</v>
      </c>
      <c r="E157" s="54" t="s">
        <v>1135</v>
      </c>
      <c r="F157" s="70" t="s">
        <v>852</v>
      </c>
      <c r="G157" s="70" t="s">
        <v>128</v>
      </c>
      <c r="H157" s="72">
        <v>61.296377999999997</v>
      </c>
      <c r="I157" s="78">
        <v>705</v>
      </c>
      <c r="J157" s="121" t="s">
        <v>2746</v>
      </c>
      <c r="K157" s="72">
        <v>0.432139461</v>
      </c>
      <c r="L157" s="73">
        <v>4.3994481976459146E-7</v>
      </c>
      <c r="M157" s="73">
        <f t="shared" si="2"/>
        <v>6.992282226613364E-4</v>
      </c>
      <c r="N157" s="73">
        <f>K157/'סכום נכסי הקרן'!$C$41</f>
        <v>4.7067531567832661E-6</v>
      </c>
    </row>
    <row r="158" spans="1:14">
      <c r="A158" s="69" t="s">
        <v>1136</v>
      </c>
      <c r="B158" s="54" t="s">
        <v>1137</v>
      </c>
      <c r="C158" s="70" t="s">
        <v>116</v>
      </c>
      <c r="D158" s="70" t="s">
        <v>26</v>
      </c>
      <c r="E158" s="54" t="s">
        <v>1138</v>
      </c>
      <c r="F158" s="70" t="s">
        <v>124</v>
      </c>
      <c r="G158" s="70" t="s">
        <v>128</v>
      </c>
      <c r="H158" s="72">
        <v>1020.7343080000001</v>
      </c>
      <c r="I158" s="78">
        <v>142.1</v>
      </c>
      <c r="J158" s="121" t="s">
        <v>2746</v>
      </c>
      <c r="K158" s="72">
        <v>1.4504634510000001</v>
      </c>
      <c r="L158" s="73">
        <v>1.9986272964120533E-6</v>
      </c>
      <c r="M158" s="73">
        <f t="shared" si="2"/>
        <v>2.3469390611332262E-3</v>
      </c>
      <c r="N158" s="73">
        <f>K158/'סכום נכסי הקרן'!$C$41</f>
        <v>1.5798079191830621E-5</v>
      </c>
    </row>
    <row r="159" spans="1:14">
      <c r="A159" s="69" t="s">
        <v>1139</v>
      </c>
      <c r="B159" s="54" t="s">
        <v>1140</v>
      </c>
      <c r="C159" s="70" t="s">
        <v>116</v>
      </c>
      <c r="D159" s="70" t="s">
        <v>26</v>
      </c>
      <c r="E159" s="54" t="s">
        <v>1141</v>
      </c>
      <c r="F159" s="70" t="s">
        <v>150</v>
      </c>
      <c r="G159" s="70" t="s">
        <v>128</v>
      </c>
      <c r="H159" s="72">
        <v>9.0472800000000007</v>
      </c>
      <c r="I159" s="78">
        <v>243.2</v>
      </c>
      <c r="J159" s="121" t="s">
        <v>2746</v>
      </c>
      <c r="K159" s="72">
        <v>2.2002984999999999E-2</v>
      </c>
      <c r="L159" s="73">
        <v>1.1935023348230436E-6</v>
      </c>
      <c r="M159" s="73">
        <f t="shared" si="2"/>
        <v>3.5602182821239846E-5</v>
      </c>
      <c r="N159" s="73">
        <f>K159/'סכום נכסי הקרן'!$C$41</f>
        <v>2.3965091932996338E-7</v>
      </c>
    </row>
    <row r="160" spans="1:14">
      <c r="A160" s="69" t="s">
        <v>1142</v>
      </c>
      <c r="B160" s="54" t="s">
        <v>1143</v>
      </c>
      <c r="C160" s="70" t="s">
        <v>116</v>
      </c>
      <c r="D160" s="70" t="s">
        <v>26</v>
      </c>
      <c r="E160" s="54" t="s">
        <v>1144</v>
      </c>
      <c r="F160" s="70" t="s">
        <v>588</v>
      </c>
      <c r="G160" s="70" t="s">
        <v>128</v>
      </c>
      <c r="H160" s="72">
        <v>29.634270000000001</v>
      </c>
      <c r="I160" s="78">
        <v>576.70000000000005</v>
      </c>
      <c r="J160" s="121" t="s">
        <v>2746</v>
      </c>
      <c r="K160" s="72">
        <v>0.17090083300000003</v>
      </c>
      <c r="L160" s="73">
        <v>5.0722214145340535E-7</v>
      </c>
      <c r="M160" s="73">
        <f t="shared" si="2"/>
        <v>2.7652805747802766E-4</v>
      </c>
      <c r="N160" s="73">
        <f>K160/'סכום נכסי הקרן'!$C$41</f>
        <v>1.8614084290248141E-6</v>
      </c>
    </row>
    <row r="161" spans="1:14">
      <c r="A161" s="69" t="s">
        <v>1145</v>
      </c>
      <c r="B161" s="54" t="s">
        <v>1146</v>
      </c>
      <c r="C161" s="70" t="s">
        <v>116</v>
      </c>
      <c r="D161" s="70" t="s">
        <v>26</v>
      </c>
      <c r="E161" s="54" t="s">
        <v>1147</v>
      </c>
      <c r="F161" s="70" t="s">
        <v>152</v>
      </c>
      <c r="G161" s="70" t="s">
        <v>128</v>
      </c>
      <c r="H161" s="72">
        <v>180.84974</v>
      </c>
      <c r="I161" s="78">
        <v>61.7</v>
      </c>
      <c r="J161" s="121" t="s">
        <v>2746</v>
      </c>
      <c r="K161" s="72">
        <v>0.11158429</v>
      </c>
      <c r="L161" s="73">
        <v>1.3111854114829093E-6</v>
      </c>
      <c r="M161" s="73">
        <f t="shared" si="2"/>
        <v>1.8055024318556074E-4</v>
      </c>
      <c r="N161" s="73">
        <f>K161/'סכום נכסי הקרן'!$C$41</f>
        <v>1.2153477212878724E-6</v>
      </c>
    </row>
    <row r="162" spans="1:14">
      <c r="A162" s="69" t="s">
        <v>1148</v>
      </c>
      <c r="B162" s="54" t="s">
        <v>1149</v>
      </c>
      <c r="C162" s="70" t="s">
        <v>116</v>
      </c>
      <c r="D162" s="70" t="s">
        <v>26</v>
      </c>
      <c r="E162" s="54" t="s">
        <v>1150</v>
      </c>
      <c r="F162" s="70" t="s">
        <v>387</v>
      </c>
      <c r="G162" s="70" t="s">
        <v>128</v>
      </c>
      <c r="H162" s="72">
        <v>176.701548</v>
      </c>
      <c r="I162" s="78">
        <v>1100</v>
      </c>
      <c r="J162" s="72">
        <v>2.9763432000000003E-2</v>
      </c>
      <c r="K162" s="72">
        <v>1.9734804639999999</v>
      </c>
      <c r="L162" s="73">
        <v>1.6535229710742038E-6</v>
      </c>
      <c r="M162" s="73">
        <f t="shared" si="2"/>
        <v>3.1932127515186342E-3</v>
      </c>
      <c r="N162" s="73">
        <f>K162/'סכום נכסי הקרן'!$C$41</f>
        <v>2.1494647543382076E-5</v>
      </c>
    </row>
    <row r="163" spans="1:14">
      <c r="A163" s="69" t="s">
        <v>1151</v>
      </c>
      <c r="B163" s="54" t="s">
        <v>1152</v>
      </c>
      <c r="C163" s="70" t="s">
        <v>116</v>
      </c>
      <c r="D163" s="70" t="s">
        <v>26</v>
      </c>
      <c r="E163" s="54" t="s">
        <v>1153</v>
      </c>
      <c r="F163" s="70" t="s">
        <v>150</v>
      </c>
      <c r="G163" s="70" t="s">
        <v>128</v>
      </c>
      <c r="H163" s="72">
        <v>73.750425000000007</v>
      </c>
      <c r="I163" s="78">
        <v>460.1</v>
      </c>
      <c r="J163" s="121" t="s">
        <v>2746</v>
      </c>
      <c r="K163" s="72">
        <v>0.33932570299999998</v>
      </c>
      <c r="L163" s="73">
        <v>9.6420171715818785E-7</v>
      </c>
      <c r="M163" s="73">
        <f t="shared" si="2"/>
        <v>5.4904985456072136E-4</v>
      </c>
      <c r="N163" s="73">
        <f>K163/'סכום נכסי הקרן'!$C$41</f>
        <v>3.6958492984581912E-6</v>
      </c>
    </row>
    <row r="164" spans="1:14">
      <c r="A164" s="69" t="s">
        <v>1154</v>
      </c>
      <c r="B164" s="54" t="s">
        <v>1155</v>
      </c>
      <c r="C164" s="70" t="s">
        <v>116</v>
      </c>
      <c r="D164" s="70" t="s">
        <v>26</v>
      </c>
      <c r="E164" s="54" t="s">
        <v>1156</v>
      </c>
      <c r="F164" s="70" t="s">
        <v>537</v>
      </c>
      <c r="G164" s="70" t="s">
        <v>128</v>
      </c>
      <c r="H164" s="72">
        <v>0.20963699999999999</v>
      </c>
      <c r="I164" s="78">
        <v>164.4</v>
      </c>
      <c r="J164" s="121" t="s">
        <v>2746</v>
      </c>
      <c r="K164" s="72">
        <v>3.4464299999999995E-4</v>
      </c>
      <c r="L164" s="73">
        <v>3.0578929380829083E-8</v>
      </c>
      <c r="M164" s="73">
        <f t="shared" si="2"/>
        <v>5.5765356809817217E-7</v>
      </c>
      <c r="N164" s="73">
        <f>K164/'סכום נכסי הקרן'!$C$41</f>
        <v>3.7537639456935754E-9</v>
      </c>
    </row>
    <row r="165" spans="1:14">
      <c r="A165" s="69" t="s">
        <v>1157</v>
      </c>
      <c r="B165" s="54" t="s">
        <v>1158</v>
      </c>
      <c r="C165" s="70" t="s">
        <v>116</v>
      </c>
      <c r="D165" s="70" t="s">
        <v>26</v>
      </c>
      <c r="E165" s="54" t="s">
        <v>1159</v>
      </c>
      <c r="F165" s="70" t="s">
        <v>1160</v>
      </c>
      <c r="G165" s="70" t="s">
        <v>128</v>
      </c>
      <c r="H165" s="72">
        <v>22.275500000000001</v>
      </c>
      <c r="I165" s="78">
        <v>710.8</v>
      </c>
      <c r="J165" s="121" t="s">
        <v>2746</v>
      </c>
      <c r="K165" s="72">
        <v>0.15833425399999998</v>
      </c>
      <c r="L165" s="73">
        <v>4.4539414407524315E-7</v>
      </c>
      <c r="M165" s="73">
        <f t="shared" si="2"/>
        <v>2.5619455986415597E-4</v>
      </c>
      <c r="N165" s="73">
        <f>K165/'סכום נכסי הקרן'!$C$41</f>
        <v>1.7245364450561561E-6</v>
      </c>
    </row>
    <row r="166" spans="1:14">
      <c r="A166" s="69" t="s">
        <v>1161</v>
      </c>
      <c r="B166" s="54" t="s">
        <v>1162</v>
      </c>
      <c r="C166" s="70" t="s">
        <v>116</v>
      </c>
      <c r="D166" s="70" t="s">
        <v>26</v>
      </c>
      <c r="E166" s="54" t="s">
        <v>1163</v>
      </c>
      <c r="F166" s="70" t="s">
        <v>387</v>
      </c>
      <c r="G166" s="70" t="s">
        <v>128</v>
      </c>
      <c r="H166" s="72">
        <v>10.120711999999999</v>
      </c>
      <c r="I166" s="78">
        <v>417.2</v>
      </c>
      <c r="J166" s="121" t="s">
        <v>2746</v>
      </c>
      <c r="K166" s="72">
        <v>4.2223612000000001E-2</v>
      </c>
      <c r="L166" s="73">
        <v>6.7431525338378163E-7</v>
      </c>
      <c r="M166" s="73">
        <f t="shared" si="2"/>
        <v>6.8320400790942531E-5</v>
      </c>
      <c r="N166" s="73">
        <f>K166/'סכום נכסי הקרן'!$C$41</f>
        <v>4.5988884840996228E-7</v>
      </c>
    </row>
    <row r="167" spans="1:14">
      <c r="A167" s="69" t="s">
        <v>1164</v>
      </c>
      <c r="B167" s="54" t="s">
        <v>1165</v>
      </c>
      <c r="C167" s="70" t="s">
        <v>116</v>
      </c>
      <c r="D167" s="70" t="s">
        <v>26</v>
      </c>
      <c r="E167" s="54" t="s">
        <v>1166</v>
      </c>
      <c r="F167" s="70" t="s">
        <v>387</v>
      </c>
      <c r="G167" s="70" t="s">
        <v>128</v>
      </c>
      <c r="H167" s="72">
        <v>22.204450999999999</v>
      </c>
      <c r="I167" s="78">
        <v>3813</v>
      </c>
      <c r="J167" s="121" t="s">
        <v>2746</v>
      </c>
      <c r="K167" s="72">
        <v>0.84665573300000008</v>
      </c>
      <c r="L167" s="73">
        <v>8.6313044336148036E-7</v>
      </c>
      <c r="M167" s="73">
        <f t="shared" si="2"/>
        <v>1.369941041768507E-3</v>
      </c>
      <c r="N167" s="73">
        <f>K167/'סכום נכסי הקרן'!$C$41</f>
        <v>9.2215590188983006E-6</v>
      </c>
    </row>
    <row r="168" spans="1:14">
      <c r="A168" s="69" t="s">
        <v>1167</v>
      </c>
      <c r="B168" s="54" t="s">
        <v>1168</v>
      </c>
      <c r="C168" s="70" t="s">
        <v>116</v>
      </c>
      <c r="D168" s="70" t="s">
        <v>26</v>
      </c>
      <c r="E168" s="54" t="s">
        <v>1169</v>
      </c>
      <c r="F168" s="70" t="s">
        <v>499</v>
      </c>
      <c r="G168" s="70" t="s">
        <v>128</v>
      </c>
      <c r="H168" s="72">
        <v>306.55056500000001</v>
      </c>
      <c r="I168" s="78">
        <v>145.80000000000001</v>
      </c>
      <c r="J168" s="121" t="s">
        <v>2746</v>
      </c>
      <c r="K168" s="72">
        <v>0.44695072299999999</v>
      </c>
      <c r="L168" s="73">
        <v>1.3722835449964701E-6</v>
      </c>
      <c r="M168" s="73">
        <f t="shared" si="2"/>
        <v>7.2319375540779254E-4</v>
      </c>
      <c r="N168" s="73">
        <f>K168/'סכום נכסי הקרן'!$C$41</f>
        <v>4.8680736573761153E-6</v>
      </c>
    </row>
    <row r="169" spans="1:14">
      <c r="A169" s="69" t="s">
        <v>1170</v>
      </c>
      <c r="B169" s="54" t="s">
        <v>1171</v>
      </c>
      <c r="C169" s="70" t="s">
        <v>116</v>
      </c>
      <c r="D169" s="70" t="s">
        <v>26</v>
      </c>
      <c r="E169" s="54" t="s">
        <v>1172</v>
      </c>
      <c r="F169" s="70" t="s">
        <v>537</v>
      </c>
      <c r="G169" s="70" t="s">
        <v>128</v>
      </c>
      <c r="H169" s="72">
        <v>4.4976500000000001</v>
      </c>
      <c r="I169" s="78">
        <v>2774</v>
      </c>
      <c r="J169" s="121" t="s">
        <v>2746</v>
      </c>
      <c r="K169" s="72">
        <v>0.12476480100000001</v>
      </c>
      <c r="L169" s="73">
        <v>2.246293315119195E-7</v>
      </c>
      <c r="M169" s="73">
        <f t="shared" si="2"/>
        <v>2.0187712052967396E-4</v>
      </c>
      <c r="N169" s="73">
        <f>K169/'סכום נכסי הקרן'!$C$41</f>
        <v>1.3589064965353535E-6</v>
      </c>
    </row>
    <row r="170" spans="1:14">
      <c r="A170" s="69" t="s">
        <v>1173</v>
      </c>
      <c r="B170" s="54" t="s">
        <v>1174</v>
      </c>
      <c r="C170" s="70" t="s">
        <v>116</v>
      </c>
      <c r="D170" s="70" t="s">
        <v>26</v>
      </c>
      <c r="E170" s="54" t="s">
        <v>1175</v>
      </c>
      <c r="F170" s="70" t="s">
        <v>474</v>
      </c>
      <c r="G170" s="70" t="s">
        <v>128</v>
      </c>
      <c r="H170" s="72">
        <v>103.659896</v>
      </c>
      <c r="I170" s="78">
        <v>507.8</v>
      </c>
      <c r="J170" s="121" t="s">
        <v>2746</v>
      </c>
      <c r="K170" s="72">
        <v>0.52638495200000002</v>
      </c>
      <c r="L170" s="73">
        <v>6.7974735065318994E-7</v>
      </c>
      <c r="M170" s="73">
        <f t="shared" si="2"/>
        <v>8.5172322280152265E-4</v>
      </c>
      <c r="N170" s="73">
        <f>K170/'סכום נכסי הקרן'!$C$41</f>
        <v>5.7332510869892723E-6</v>
      </c>
    </row>
    <row r="171" spans="1:14">
      <c r="A171" s="69" t="s">
        <v>1176</v>
      </c>
      <c r="B171" s="54" t="s">
        <v>1177</v>
      </c>
      <c r="C171" s="70" t="s">
        <v>116</v>
      </c>
      <c r="D171" s="70" t="s">
        <v>26</v>
      </c>
      <c r="E171" s="54" t="s">
        <v>1178</v>
      </c>
      <c r="F171" s="70" t="s">
        <v>679</v>
      </c>
      <c r="G171" s="70" t="s">
        <v>128</v>
      </c>
      <c r="H171" s="72">
        <v>1.9245620000000003</v>
      </c>
      <c r="I171" s="78">
        <v>19800</v>
      </c>
      <c r="J171" s="121" t="s">
        <v>2746</v>
      </c>
      <c r="K171" s="72">
        <v>0.38106329100000003</v>
      </c>
      <c r="L171" s="73">
        <v>8.5868073944552752E-7</v>
      </c>
      <c r="M171" s="73">
        <f t="shared" si="2"/>
        <v>6.1658383863122759E-4</v>
      </c>
      <c r="N171" s="73">
        <f>K171/'סכום נכסי הקרן'!$C$41</f>
        <v>4.1504444970103542E-6</v>
      </c>
    </row>
    <row r="172" spans="1:14">
      <c r="A172" s="69" t="s">
        <v>1179</v>
      </c>
      <c r="B172" s="54" t="s">
        <v>1180</v>
      </c>
      <c r="C172" s="70" t="s">
        <v>116</v>
      </c>
      <c r="D172" s="70" t="s">
        <v>26</v>
      </c>
      <c r="E172" s="54" t="s">
        <v>1181</v>
      </c>
      <c r="F172" s="70" t="s">
        <v>1182</v>
      </c>
      <c r="G172" s="70" t="s">
        <v>128</v>
      </c>
      <c r="H172" s="72">
        <v>9.0976569999999999</v>
      </c>
      <c r="I172" s="78">
        <v>2227</v>
      </c>
      <c r="J172" s="121" t="s">
        <v>2746</v>
      </c>
      <c r="K172" s="72">
        <v>0.20260481899999999</v>
      </c>
      <c r="L172" s="73">
        <v>1.5829220112525326E-7</v>
      </c>
      <c r="M172" s="73">
        <f t="shared" si="2"/>
        <v>3.2782705648811778E-4</v>
      </c>
      <c r="N172" s="73">
        <f>K172/'סכום נכסי הקרן'!$C$41</f>
        <v>2.2067201851944557E-6</v>
      </c>
    </row>
    <row r="173" spans="1:14">
      <c r="A173" s="69" t="s">
        <v>1183</v>
      </c>
      <c r="B173" s="54" t="s">
        <v>1184</v>
      </c>
      <c r="C173" s="70" t="s">
        <v>116</v>
      </c>
      <c r="D173" s="70" t="s">
        <v>26</v>
      </c>
      <c r="E173" s="54">
        <v>1154</v>
      </c>
      <c r="F173" s="70" t="s">
        <v>474</v>
      </c>
      <c r="G173" s="70" t="s">
        <v>128</v>
      </c>
      <c r="H173" s="72">
        <v>14.69347</v>
      </c>
      <c r="I173" s="78">
        <v>4.9000000000000004</v>
      </c>
      <c r="J173" s="121" t="s">
        <v>2746</v>
      </c>
      <c r="K173" s="72">
        <v>7.1997999999999995E-4</v>
      </c>
      <c r="L173" s="73">
        <v>5.9778466697404552E-7</v>
      </c>
      <c r="M173" s="73">
        <f t="shared" si="2"/>
        <v>1.1649719157485342E-6</v>
      </c>
      <c r="N173" s="73">
        <f>K173/'סכום נכסי הקרן'!$C$41</f>
        <v>7.8418391367892598E-9</v>
      </c>
    </row>
    <row r="174" spans="1:14">
      <c r="A174" s="69" t="s">
        <v>1185</v>
      </c>
      <c r="B174" s="54" t="s">
        <v>1186</v>
      </c>
      <c r="C174" s="70" t="s">
        <v>116</v>
      </c>
      <c r="D174" s="70" t="s">
        <v>26</v>
      </c>
      <c r="E174" s="54" t="s">
        <v>719</v>
      </c>
      <c r="F174" s="70" t="s">
        <v>537</v>
      </c>
      <c r="G174" s="70" t="s">
        <v>128</v>
      </c>
      <c r="H174" s="72">
        <v>138.39923099999999</v>
      </c>
      <c r="I174" s="78">
        <v>420</v>
      </c>
      <c r="J174" s="121" t="s">
        <v>2746</v>
      </c>
      <c r="K174" s="72">
        <v>0.58127676799999994</v>
      </c>
      <c r="L174" s="73">
        <v>7.4908658288519674E-7</v>
      </c>
      <c r="M174" s="73">
        <f t="shared" si="2"/>
        <v>9.4054155670584769E-4</v>
      </c>
      <c r="N174" s="73">
        <f>K174/'סכום נכסי הקרן'!$C$41</f>
        <v>6.3311187930342101E-6</v>
      </c>
    </row>
    <row r="175" spans="1:14">
      <c r="A175" s="69" t="s">
        <v>1187</v>
      </c>
      <c r="B175" s="54" t="s">
        <v>1188</v>
      </c>
      <c r="C175" s="70" t="s">
        <v>116</v>
      </c>
      <c r="D175" s="70" t="s">
        <v>26</v>
      </c>
      <c r="E175" s="54" t="s">
        <v>1189</v>
      </c>
      <c r="F175" s="70" t="s">
        <v>819</v>
      </c>
      <c r="G175" s="70" t="s">
        <v>128</v>
      </c>
      <c r="H175" s="72">
        <v>11.698928</v>
      </c>
      <c r="I175" s="78">
        <v>6480</v>
      </c>
      <c r="J175" s="121" t="s">
        <v>2746</v>
      </c>
      <c r="K175" s="72">
        <v>0.75809054100000006</v>
      </c>
      <c r="L175" s="73">
        <v>9.3014481217065292E-7</v>
      </c>
      <c r="M175" s="73">
        <f t="shared" si="2"/>
        <v>1.2266371147248714E-3</v>
      </c>
      <c r="N175" s="73">
        <f>K175/'סכום נכסי הקרן'!$C$41</f>
        <v>8.2569294614344065E-6</v>
      </c>
    </row>
    <row r="176" spans="1:14">
      <c r="A176" s="69" t="s">
        <v>1190</v>
      </c>
      <c r="B176" s="54" t="s">
        <v>1191</v>
      </c>
      <c r="C176" s="70" t="s">
        <v>116</v>
      </c>
      <c r="D176" s="70" t="s">
        <v>26</v>
      </c>
      <c r="E176" s="54" t="s">
        <v>1192</v>
      </c>
      <c r="F176" s="70" t="s">
        <v>387</v>
      </c>
      <c r="G176" s="70" t="s">
        <v>128</v>
      </c>
      <c r="H176" s="72">
        <v>113.49870300000001</v>
      </c>
      <c r="I176" s="78">
        <v>311.2</v>
      </c>
      <c r="J176" s="121" t="s">
        <v>2746</v>
      </c>
      <c r="K176" s="72">
        <v>0.35320796499999996</v>
      </c>
      <c r="L176" s="73">
        <v>1.3517858176062075E-6</v>
      </c>
      <c r="M176" s="73">
        <f t="shared" si="2"/>
        <v>5.7151220817757602E-4</v>
      </c>
      <c r="N176" s="73">
        <f>K176/'סכום נכסי הקרן'!$C$41</f>
        <v>3.8470513672083814E-6</v>
      </c>
    </row>
    <row r="177" spans="1:14">
      <c r="A177" s="69" t="s">
        <v>1193</v>
      </c>
      <c r="B177" s="54" t="s">
        <v>1194</v>
      </c>
      <c r="C177" s="70" t="s">
        <v>116</v>
      </c>
      <c r="D177" s="70" t="s">
        <v>26</v>
      </c>
      <c r="E177" s="54" t="s">
        <v>732</v>
      </c>
      <c r="F177" s="70" t="s">
        <v>268</v>
      </c>
      <c r="G177" s="70" t="s">
        <v>128</v>
      </c>
      <c r="H177" s="72">
        <v>208.51391000000001</v>
      </c>
      <c r="I177" s="78">
        <v>394</v>
      </c>
      <c r="J177" s="121" t="s">
        <v>2746</v>
      </c>
      <c r="K177" s="72">
        <v>0.82154480399999996</v>
      </c>
      <c r="L177" s="73">
        <v>2.2040894897462027E-6</v>
      </c>
      <c r="M177" s="73">
        <f t="shared" si="2"/>
        <v>1.3293100144297536E-3</v>
      </c>
      <c r="N177" s="73">
        <f>K177/'סכום נכסי הקרן'!$C$41</f>
        <v>8.9480571635782394E-6</v>
      </c>
    </row>
    <row r="178" spans="1:14">
      <c r="A178" s="69" t="s">
        <v>1195</v>
      </c>
      <c r="B178" s="54" t="s">
        <v>1196</v>
      </c>
      <c r="C178" s="70" t="s">
        <v>116</v>
      </c>
      <c r="D178" s="70" t="s">
        <v>26</v>
      </c>
      <c r="E178" s="54" t="s">
        <v>1197</v>
      </c>
      <c r="F178" s="70" t="s">
        <v>152</v>
      </c>
      <c r="G178" s="70" t="s">
        <v>128</v>
      </c>
      <c r="H178" s="72">
        <v>25.784748</v>
      </c>
      <c r="I178" s="78">
        <v>163.5</v>
      </c>
      <c r="J178" s="121" t="s">
        <v>2746</v>
      </c>
      <c r="K178" s="72">
        <v>4.2158062999999996E-2</v>
      </c>
      <c r="L178" s="73">
        <v>6.5672145248389838E-7</v>
      </c>
      <c r="M178" s="73">
        <f t="shared" si="2"/>
        <v>6.8214338477954101E-5</v>
      </c>
      <c r="N178" s="73">
        <f>K178/'סכום נכסי הקרן'!$C$41</f>
        <v>4.59174905364909E-7</v>
      </c>
    </row>
    <row r="179" spans="1:14">
      <c r="A179" s="69" t="s">
        <v>1198</v>
      </c>
      <c r="B179" s="54" t="s">
        <v>1199</v>
      </c>
      <c r="C179" s="70" t="s">
        <v>116</v>
      </c>
      <c r="D179" s="70" t="s">
        <v>26</v>
      </c>
      <c r="E179" s="54" t="s">
        <v>1200</v>
      </c>
      <c r="F179" s="70" t="s">
        <v>537</v>
      </c>
      <c r="G179" s="70" t="s">
        <v>128</v>
      </c>
      <c r="H179" s="72">
        <v>31.448879999999999</v>
      </c>
      <c r="I179" s="78">
        <v>3575</v>
      </c>
      <c r="J179" s="121" t="s">
        <v>2746</v>
      </c>
      <c r="K179" s="72">
        <v>1.1242974560000001</v>
      </c>
      <c r="L179" s="73">
        <v>8.8116783412720648E-7</v>
      </c>
      <c r="M179" s="73">
        <f t="shared" si="2"/>
        <v>1.8191824233833212E-3</v>
      </c>
      <c r="N179" s="73">
        <f>K179/'סכום נכסי הקרן'!$C$41</f>
        <v>1.2245562087632158E-5</v>
      </c>
    </row>
    <row r="180" spans="1:14">
      <c r="A180" s="69" t="s">
        <v>1201</v>
      </c>
      <c r="B180" s="54" t="s">
        <v>1202</v>
      </c>
      <c r="C180" s="70" t="s">
        <v>116</v>
      </c>
      <c r="D180" s="70" t="s">
        <v>26</v>
      </c>
      <c r="E180" s="54" t="s">
        <v>1203</v>
      </c>
      <c r="F180" s="70" t="s">
        <v>387</v>
      </c>
      <c r="G180" s="70" t="s">
        <v>128</v>
      </c>
      <c r="H180" s="72">
        <v>6.8540000000000001</v>
      </c>
      <c r="I180" s="78">
        <v>5397</v>
      </c>
      <c r="J180" s="121" t="s">
        <v>2746</v>
      </c>
      <c r="K180" s="72">
        <v>0.36991038000000004</v>
      </c>
      <c r="L180" s="73">
        <v>8.1558342654513441E-7</v>
      </c>
      <c r="M180" s="73">
        <f t="shared" si="2"/>
        <v>5.9853774277600531E-4</v>
      </c>
      <c r="N180" s="73">
        <f>K180/'סכום נכסי הקרן'!$C$41</f>
        <v>4.0289698255348581E-6</v>
      </c>
    </row>
    <row r="181" spans="1:14">
      <c r="A181" s="69" t="s">
        <v>1204</v>
      </c>
      <c r="B181" s="54" t="s">
        <v>1205</v>
      </c>
      <c r="C181" s="70" t="s">
        <v>116</v>
      </c>
      <c r="D181" s="70" t="s">
        <v>26</v>
      </c>
      <c r="E181" s="54" t="s">
        <v>1206</v>
      </c>
      <c r="F181" s="70" t="s">
        <v>387</v>
      </c>
      <c r="G181" s="70" t="s">
        <v>128</v>
      </c>
      <c r="H181" s="72">
        <v>26.875794999999997</v>
      </c>
      <c r="I181" s="78">
        <v>1035</v>
      </c>
      <c r="J181" s="121" t="s">
        <v>2746</v>
      </c>
      <c r="K181" s="72">
        <v>0.27816448000000005</v>
      </c>
      <c r="L181" s="73">
        <v>1.611834624362182E-6</v>
      </c>
      <c r="M181" s="73">
        <f t="shared" si="2"/>
        <v>4.5008723458817593E-4</v>
      </c>
      <c r="N181" s="73">
        <f>K181/'סכום נכסי הקרן'!$C$41</f>
        <v>3.0296968050899106E-6</v>
      </c>
    </row>
    <row r="182" spans="1:14">
      <c r="A182" s="69" t="s">
        <v>1207</v>
      </c>
      <c r="B182" s="54" t="s">
        <v>1208</v>
      </c>
      <c r="C182" s="70" t="s">
        <v>116</v>
      </c>
      <c r="D182" s="70" t="s">
        <v>26</v>
      </c>
      <c r="E182" s="54" t="s">
        <v>1209</v>
      </c>
      <c r="F182" s="70" t="s">
        <v>122</v>
      </c>
      <c r="G182" s="70" t="s">
        <v>128</v>
      </c>
      <c r="H182" s="72">
        <v>21.802574</v>
      </c>
      <c r="I182" s="78">
        <v>1336</v>
      </c>
      <c r="J182" s="121" t="s">
        <v>2746</v>
      </c>
      <c r="K182" s="72">
        <v>0.29128238900000003</v>
      </c>
      <c r="L182" s="73">
        <v>1.0900741962901854E-6</v>
      </c>
      <c r="M182" s="73">
        <f t="shared" si="2"/>
        <v>4.7131281804652884E-4</v>
      </c>
      <c r="N182" s="73">
        <f>K182/'סכום נכסי הקרן'!$C$41</f>
        <v>3.1725737352671928E-6</v>
      </c>
    </row>
    <row r="183" spans="1:14">
      <c r="A183" s="69" t="s">
        <v>1210</v>
      </c>
      <c r="B183" s="54" t="s">
        <v>1211</v>
      </c>
      <c r="C183" s="70" t="s">
        <v>116</v>
      </c>
      <c r="D183" s="70" t="s">
        <v>26</v>
      </c>
      <c r="E183" s="54" t="s">
        <v>1212</v>
      </c>
      <c r="F183" s="70" t="s">
        <v>819</v>
      </c>
      <c r="G183" s="70" t="s">
        <v>128</v>
      </c>
      <c r="H183" s="72">
        <v>74.285599000000005</v>
      </c>
      <c r="I183" s="78">
        <v>1411</v>
      </c>
      <c r="J183" s="121" t="s">
        <v>2746</v>
      </c>
      <c r="K183" s="72">
        <v>1.048169795</v>
      </c>
      <c r="L183" s="73">
        <v>7.4222675984207637E-7</v>
      </c>
      <c r="M183" s="73">
        <f t="shared" si="2"/>
        <v>1.6960031863536465E-3</v>
      </c>
      <c r="N183" s="73">
        <f>K183/'סכום נכסי הקרן'!$C$41</f>
        <v>1.1416398956125691E-5</v>
      </c>
    </row>
    <row r="184" spans="1:14">
      <c r="A184" s="122" t="s">
        <v>2746</v>
      </c>
      <c r="B184" s="121" t="s">
        <v>2746</v>
      </c>
      <c r="C184" s="121" t="s">
        <v>2746</v>
      </c>
      <c r="D184" s="121" t="s">
        <v>2746</v>
      </c>
      <c r="E184" s="121" t="s">
        <v>2746</v>
      </c>
      <c r="F184" s="121" t="s">
        <v>2746</v>
      </c>
      <c r="G184" s="121" t="s">
        <v>2746</v>
      </c>
      <c r="H184" s="121" t="s">
        <v>2746</v>
      </c>
      <c r="I184" s="121" t="s">
        <v>2746</v>
      </c>
      <c r="J184" s="121" t="s">
        <v>2746</v>
      </c>
      <c r="K184" s="121" t="s">
        <v>2746</v>
      </c>
      <c r="L184" s="121" t="s">
        <v>2746</v>
      </c>
      <c r="M184" s="121" t="s">
        <v>2746</v>
      </c>
      <c r="N184" s="121" t="s">
        <v>2746</v>
      </c>
    </row>
    <row r="185" spans="1:14">
      <c r="A185" s="63" t="s">
        <v>180</v>
      </c>
      <c r="B185" s="120" t="s">
        <v>2746</v>
      </c>
      <c r="C185" s="120" t="s">
        <v>2746</v>
      </c>
      <c r="D185" s="120" t="s">
        <v>2746</v>
      </c>
      <c r="E185" s="120" t="s">
        <v>2746</v>
      </c>
      <c r="F185" s="120" t="s">
        <v>2746</v>
      </c>
      <c r="G185" s="120" t="s">
        <v>2746</v>
      </c>
      <c r="H185" s="120" t="s">
        <v>2746</v>
      </c>
      <c r="I185" s="120" t="s">
        <v>2746</v>
      </c>
      <c r="J185" s="66">
        <v>6.5605944999999985E-2</v>
      </c>
      <c r="K185" s="66">
        <v>165.464650906</v>
      </c>
      <c r="L185" s="120" t="s">
        <v>2746</v>
      </c>
      <c r="M185" s="67">
        <f t="shared" si="2"/>
        <v>0.26773198054755032</v>
      </c>
      <c r="N185" s="67">
        <f>K185/'סכום נכסי הקרן'!$C$41</f>
        <v>1.8021989155668813E-3</v>
      </c>
    </row>
    <row r="186" spans="1:14">
      <c r="A186" s="68" t="s">
        <v>64</v>
      </c>
      <c r="B186" s="120" t="s">
        <v>2746</v>
      </c>
      <c r="C186" s="120" t="s">
        <v>2746</v>
      </c>
      <c r="D186" s="120" t="s">
        <v>2746</v>
      </c>
      <c r="E186" s="120" t="s">
        <v>2746</v>
      </c>
      <c r="F186" s="120" t="s">
        <v>2746</v>
      </c>
      <c r="G186" s="120" t="s">
        <v>2746</v>
      </c>
      <c r="H186" s="120" t="s">
        <v>2746</v>
      </c>
      <c r="I186" s="120" t="s">
        <v>2746</v>
      </c>
      <c r="J186" s="66">
        <v>1.7401600000000004E-4</v>
      </c>
      <c r="K186" s="66">
        <f>SUM(K187:K214)</f>
        <v>58.554272890000014</v>
      </c>
      <c r="L186" s="120" t="s">
        <v>2746</v>
      </c>
      <c r="M186" s="67">
        <f t="shared" si="2"/>
        <v>9.4744414378074085E-2</v>
      </c>
      <c r="N186" s="67">
        <f>K186/'סכום נכסי הקרן'!$C$41</f>
        <v>6.3775825547243042E-4</v>
      </c>
    </row>
    <row r="187" spans="1:14">
      <c r="A187" s="69" t="s">
        <v>1213</v>
      </c>
      <c r="B187" s="54" t="s">
        <v>1214</v>
      </c>
      <c r="C187" s="70" t="s">
        <v>1215</v>
      </c>
      <c r="D187" s="70" t="s">
        <v>1216</v>
      </c>
      <c r="E187" s="54" t="s">
        <v>1217</v>
      </c>
      <c r="F187" s="70" t="s">
        <v>1218</v>
      </c>
      <c r="G187" s="70" t="s">
        <v>127</v>
      </c>
      <c r="H187" s="72">
        <v>19.191199999999998</v>
      </c>
      <c r="I187" s="78">
        <v>218</v>
      </c>
      <c r="J187" s="121" t="s">
        <v>2746</v>
      </c>
      <c r="K187" s="72">
        <v>0.151742132</v>
      </c>
      <c r="L187" s="73">
        <v>2.4761586252669542E-7</v>
      </c>
      <c r="M187" s="73">
        <f t="shared" si="2"/>
        <v>2.4552810108031747E-4</v>
      </c>
      <c r="N187" s="73">
        <f>K187/'סכום נכסי הקרן'!$C$41</f>
        <v>1.6527367279888913E-6</v>
      </c>
    </row>
    <row r="188" spans="1:14">
      <c r="A188" s="69" t="s">
        <v>1219</v>
      </c>
      <c r="B188" s="54" t="s">
        <v>1220</v>
      </c>
      <c r="C188" s="70" t="s">
        <v>1215</v>
      </c>
      <c r="D188" s="70" t="s">
        <v>1216</v>
      </c>
      <c r="E188" s="54" t="s">
        <v>1221</v>
      </c>
      <c r="F188" s="70" t="s">
        <v>1222</v>
      </c>
      <c r="G188" s="70" t="s">
        <v>127</v>
      </c>
      <c r="H188" s="72">
        <v>1.3251869999999999</v>
      </c>
      <c r="I188" s="78">
        <v>585</v>
      </c>
      <c r="J188" s="121" t="s">
        <v>2746</v>
      </c>
      <c r="K188" s="72">
        <v>2.8117747999999994E-2</v>
      </c>
      <c r="L188" s="73">
        <v>6.1607090556617062E-7</v>
      </c>
      <c r="M188" s="73">
        <f t="shared" si="2"/>
        <v>4.5496245387503143E-5</v>
      </c>
      <c r="N188" s="73">
        <f>K188/'סכום נכסי הקרן'!$C$41</f>
        <v>3.0625136351673367E-7</v>
      </c>
    </row>
    <row r="189" spans="1:14">
      <c r="A189" s="69" t="s">
        <v>1223</v>
      </c>
      <c r="B189" s="54" t="s">
        <v>1224</v>
      </c>
      <c r="C189" s="70" t="s">
        <v>1215</v>
      </c>
      <c r="D189" s="70" t="s">
        <v>1216</v>
      </c>
      <c r="E189" s="54" t="s">
        <v>815</v>
      </c>
      <c r="F189" s="70" t="s">
        <v>1225</v>
      </c>
      <c r="G189" s="70" t="s">
        <v>127</v>
      </c>
      <c r="H189" s="72">
        <v>13.008521999999997</v>
      </c>
      <c r="I189" s="78">
        <v>6938</v>
      </c>
      <c r="J189" s="121" t="s">
        <v>2746</v>
      </c>
      <c r="K189" s="72">
        <v>3.2734808380000002</v>
      </c>
      <c r="L189" s="73">
        <v>2.8985356052917982E-7</v>
      </c>
      <c r="M189" s="73">
        <f t="shared" si="2"/>
        <v>5.2966933012180582E-3</v>
      </c>
      <c r="N189" s="73">
        <f>K189/'סכום נכסי הקרן'!$C$41</f>
        <v>3.5653921149140396E-5</v>
      </c>
    </row>
    <row r="190" spans="1:14">
      <c r="A190" s="69" t="s">
        <v>1226</v>
      </c>
      <c r="B190" s="54" t="s">
        <v>1227</v>
      </c>
      <c r="C190" s="70" t="s">
        <v>1215</v>
      </c>
      <c r="D190" s="70" t="s">
        <v>1216</v>
      </c>
      <c r="E190" s="54" t="s">
        <v>1228</v>
      </c>
      <c r="F190" s="70" t="s">
        <v>1225</v>
      </c>
      <c r="G190" s="70" t="s">
        <v>127</v>
      </c>
      <c r="H190" s="72">
        <v>2.4648349999999999</v>
      </c>
      <c r="I190" s="78">
        <v>2271</v>
      </c>
      <c r="J190" s="121" t="s">
        <v>2746</v>
      </c>
      <c r="K190" s="72">
        <v>0.203026453</v>
      </c>
      <c r="L190" s="73">
        <v>1.0461454450876511E-7</v>
      </c>
      <c r="M190" s="73">
        <f t="shared" si="2"/>
        <v>3.2850928622883934E-4</v>
      </c>
      <c r="N190" s="73">
        <f>K190/'סכום נכסי הקרן'!$C$41</f>
        <v>2.2113125155405778E-6</v>
      </c>
    </row>
    <row r="191" spans="1:14">
      <c r="A191" s="69" t="s">
        <v>1229</v>
      </c>
      <c r="B191" s="54" t="s">
        <v>1230</v>
      </c>
      <c r="C191" s="70" t="s">
        <v>1215</v>
      </c>
      <c r="D191" s="70" t="s">
        <v>1216</v>
      </c>
      <c r="E191" s="54" t="s">
        <v>1231</v>
      </c>
      <c r="F191" s="70" t="s">
        <v>1232</v>
      </c>
      <c r="G191" s="70" t="s">
        <v>127</v>
      </c>
      <c r="H191" s="72">
        <v>1.206304</v>
      </c>
      <c r="I191" s="78">
        <v>21905</v>
      </c>
      <c r="J191" s="121" t="s">
        <v>2746</v>
      </c>
      <c r="K191" s="72">
        <v>0.95840171200000002</v>
      </c>
      <c r="L191" s="73">
        <v>2.8883086165840133E-8</v>
      </c>
      <c r="M191" s="73">
        <f t="shared" si="2"/>
        <v>1.5507529076992624E-3</v>
      </c>
      <c r="N191" s="73">
        <f>K191/'סכום נכסי הקרן'!$C$41</f>
        <v>1.0438667815671864E-5</v>
      </c>
    </row>
    <row r="192" spans="1:14">
      <c r="A192" s="69" t="s">
        <v>1233</v>
      </c>
      <c r="B192" s="54" t="s">
        <v>1234</v>
      </c>
      <c r="C192" s="70" t="s">
        <v>1215</v>
      </c>
      <c r="D192" s="70" t="s">
        <v>1216</v>
      </c>
      <c r="E192" s="54" t="s">
        <v>735</v>
      </c>
      <c r="F192" s="70" t="s">
        <v>1235</v>
      </c>
      <c r="G192" s="70" t="s">
        <v>127</v>
      </c>
      <c r="H192" s="72">
        <v>9.5955999999999986E-2</v>
      </c>
      <c r="I192" s="78">
        <v>21325</v>
      </c>
      <c r="J192" s="72">
        <v>1.7401600000000004E-4</v>
      </c>
      <c r="K192" s="72">
        <v>7.4391927999999996E-2</v>
      </c>
      <c r="L192" s="73">
        <v>2.1585531961798582E-9</v>
      </c>
      <c r="M192" s="73">
        <f t="shared" si="2"/>
        <v>1.2037071429537907E-4</v>
      </c>
      <c r="N192" s="73">
        <f>K192/'סכום נכסי הקרן'!$C$41</f>
        <v>8.1025796890414837E-7</v>
      </c>
    </row>
    <row r="193" spans="1:14">
      <c r="A193" s="69" t="s">
        <v>1239</v>
      </c>
      <c r="B193" s="54" t="s">
        <v>1240</v>
      </c>
      <c r="C193" s="70" t="s">
        <v>1215</v>
      </c>
      <c r="D193" s="70" t="s">
        <v>1216</v>
      </c>
      <c r="E193" s="54" t="s">
        <v>690</v>
      </c>
      <c r="F193" s="70" t="s">
        <v>1241</v>
      </c>
      <c r="G193" s="70" t="s">
        <v>127</v>
      </c>
      <c r="H193" s="72">
        <v>22.353922999999998</v>
      </c>
      <c r="I193" s="78">
        <v>1914</v>
      </c>
      <c r="J193" s="121" t="s">
        <v>2746</v>
      </c>
      <c r="K193" s="72">
        <v>1.5518268030000002</v>
      </c>
      <c r="L193" s="73">
        <v>1.8966909425390093E-7</v>
      </c>
      <c r="M193" s="73">
        <f t="shared" si="2"/>
        <v>2.5109511980899936E-3</v>
      </c>
      <c r="N193" s="73">
        <f>K193/'סכום נכסי הקרן'!$C$41</f>
        <v>1.6902103054645904E-5</v>
      </c>
    </row>
    <row r="194" spans="1:14">
      <c r="A194" s="69" t="s">
        <v>1242</v>
      </c>
      <c r="B194" s="54" t="s">
        <v>1243</v>
      </c>
      <c r="C194" s="70" t="s">
        <v>1244</v>
      </c>
      <c r="D194" s="70" t="s">
        <v>1216</v>
      </c>
      <c r="E194" s="54" t="s">
        <v>1245</v>
      </c>
      <c r="F194" s="70" t="s">
        <v>1246</v>
      </c>
      <c r="G194" s="70" t="s">
        <v>127</v>
      </c>
      <c r="H194" s="72">
        <v>11.829387000000002</v>
      </c>
      <c r="I194" s="78">
        <v>2722</v>
      </c>
      <c r="J194" s="121" t="s">
        <v>2746</v>
      </c>
      <c r="K194" s="72">
        <v>1.1678791940000002</v>
      </c>
      <c r="L194" s="73">
        <v>3.0943080980434334E-7</v>
      </c>
      <c r="M194" s="73">
        <f t="shared" si="2"/>
        <v>1.8897003555613133E-3</v>
      </c>
      <c r="N194" s="73">
        <f>K194/'סכום נכסי הקרן'!$C$41</f>
        <v>1.272024329919039E-5</v>
      </c>
    </row>
    <row r="195" spans="1:14">
      <c r="A195" s="69" t="s">
        <v>1247</v>
      </c>
      <c r="B195" s="54" t="s">
        <v>1248</v>
      </c>
      <c r="C195" s="70" t="s">
        <v>1215</v>
      </c>
      <c r="D195" s="70" t="s">
        <v>1216</v>
      </c>
      <c r="E195" s="54" t="s">
        <v>1249</v>
      </c>
      <c r="F195" s="70" t="s">
        <v>1250</v>
      </c>
      <c r="G195" s="70" t="s">
        <v>127</v>
      </c>
      <c r="H195" s="72">
        <v>7.1829919999999996</v>
      </c>
      <c r="I195" s="78">
        <v>3963</v>
      </c>
      <c r="J195" s="121" t="s">
        <v>2746</v>
      </c>
      <c r="K195" s="72">
        <v>1.0324689760000001</v>
      </c>
      <c r="L195" s="73">
        <v>4.3731122591830538E-8</v>
      </c>
      <c r="M195" s="73">
        <f t="shared" si="2"/>
        <v>1.6705982956771682E-3</v>
      </c>
      <c r="N195" s="73">
        <f>K195/'סכום נכסי הקרן'!$C$41</f>
        <v>1.1245389626819538E-5</v>
      </c>
    </row>
    <row r="196" spans="1:14">
      <c r="A196" s="69" t="s">
        <v>1251</v>
      </c>
      <c r="B196" s="54" t="s">
        <v>1252</v>
      </c>
      <c r="C196" s="70" t="s">
        <v>1215</v>
      </c>
      <c r="D196" s="70" t="s">
        <v>1216</v>
      </c>
      <c r="E196" s="54" t="s">
        <v>1253</v>
      </c>
      <c r="F196" s="70" t="s">
        <v>1254</v>
      </c>
      <c r="G196" s="70" t="s">
        <v>127</v>
      </c>
      <c r="H196" s="72">
        <v>12.325768</v>
      </c>
      <c r="I196" s="78">
        <v>2224</v>
      </c>
      <c r="J196" s="121" t="s">
        <v>2746</v>
      </c>
      <c r="K196" s="72">
        <v>0.99425162799999989</v>
      </c>
      <c r="L196" s="73">
        <v>1.4835830251604817E-7</v>
      </c>
      <c r="M196" s="73">
        <f t="shared" si="2"/>
        <v>1.6087602764066485E-3</v>
      </c>
      <c r="N196" s="73">
        <f>K196/'סכום נכסי הקרן'!$C$41</f>
        <v>1.0829135987481368E-5</v>
      </c>
    </row>
    <row r="197" spans="1:14">
      <c r="A197" s="69" t="s">
        <v>1255</v>
      </c>
      <c r="B197" s="54" t="s">
        <v>1256</v>
      </c>
      <c r="C197" s="70" t="s">
        <v>1215</v>
      </c>
      <c r="D197" s="70" t="s">
        <v>1216</v>
      </c>
      <c r="E197" s="54" t="s">
        <v>1257</v>
      </c>
      <c r="F197" s="70" t="s">
        <v>1218</v>
      </c>
      <c r="G197" s="70" t="s">
        <v>127</v>
      </c>
      <c r="H197" s="72">
        <v>79.437860000000001</v>
      </c>
      <c r="I197" s="78">
        <v>253</v>
      </c>
      <c r="J197" s="121" t="s">
        <v>2746</v>
      </c>
      <c r="K197" s="72">
        <v>0.72894642899999995</v>
      </c>
      <c r="L197" s="73">
        <v>4.8176248504829799E-7</v>
      </c>
      <c r="M197" s="73">
        <f t="shared" si="2"/>
        <v>1.1794801492682892E-3</v>
      </c>
      <c r="N197" s="73">
        <f>K197/'סכום נכסי הקרן'!$C$41</f>
        <v>7.9394992021375211E-6</v>
      </c>
    </row>
    <row r="198" spans="1:14">
      <c r="A198" s="69" t="s">
        <v>1258</v>
      </c>
      <c r="B198" s="54" t="s">
        <v>1259</v>
      </c>
      <c r="C198" s="70" t="s">
        <v>1215</v>
      </c>
      <c r="D198" s="70" t="s">
        <v>1216</v>
      </c>
      <c r="E198" s="54" t="s">
        <v>1260</v>
      </c>
      <c r="F198" s="70" t="s">
        <v>1232</v>
      </c>
      <c r="G198" s="70" t="s">
        <v>127</v>
      </c>
      <c r="H198" s="72">
        <v>6.2240760000000002</v>
      </c>
      <c r="I198" s="78">
        <v>3461</v>
      </c>
      <c r="J198" s="121" t="s">
        <v>2746</v>
      </c>
      <c r="K198" s="72">
        <v>0.78131122000000008</v>
      </c>
      <c r="L198" s="73">
        <v>5.9340761554245999E-8</v>
      </c>
      <c r="M198" s="73">
        <f t="shared" si="2"/>
        <v>1.2642096013211819E-3</v>
      </c>
      <c r="N198" s="73">
        <f>K198/'סכום נכסי הקרן'!$C$41</f>
        <v>8.5098431942672914E-6</v>
      </c>
    </row>
    <row r="199" spans="1:14">
      <c r="A199" s="69" t="s">
        <v>1261</v>
      </c>
      <c r="B199" s="54" t="s">
        <v>1262</v>
      </c>
      <c r="C199" s="70" t="s">
        <v>1215</v>
      </c>
      <c r="D199" s="70" t="s">
        <v>1216</v>
      </c>
      <c r="E199" s="54" t="s">
        <v>1263</v>
      </c>
      <c r="F199" s="70" t="s">
        <v>1264</v>
      </c>
      <c r="G199" s="70" t="s">
        <v>127</v>
      </c>
      <c r="H199" s="72">
        <v>13.073073000000001</v>
      </c>
      <c r="I199" s="78">
        <v>1916</v>
      </c>
      <c r="J199" s="121" t="s">
        <v>2746</v>
      </c>
      <c r="K199" s="72">
        <v>0.90849123499999995</v>
      </c>
      <c r="L199" s="73">
        <v>2.6085745499725207E-7</v>
      </c>
      <c r="M199" s="73">
        <f t="shared" si="2"/>
        <v>1.469994686628381E-3</v>
      </c>
      <c r="N199" s="73">
        <f>K199/'סכום נכסי הקרן'!$C$41</f>
        <v>9.8950555877288366E-6</v>
      </c>
    </row>
    <row r="200" spans="1:14">
      <c r="A200" s="69" t="s">
        <v>1265</v>
      </c>
      <c r="B200" s="54" t="s">
        <v>1266</v>
      </c>
      <c r="C200" s="70" t="s">
        <v>1215</v>
      </c>
      <c r="D200" s="70" t="s">
        <v>1216</v>
      </c>
      <c r="E200" s="54" t="s">
        <v>1267</v>
      </c>
      <c r="F200" s="70" t="s">
        <v>1268</v>
      </c>
      <c r="G200" s="70" t="s">
        <v>127</v>
      </c>
      <c r="H200" s="72">
        <v>5.239198</v>
      </c>
      <c r="I200" s="78">
        <v>4332</v>
      </c>
      <c r="J200" s="121" t="s">
        <v>2746</v>
      </c>
      <c r="K200" s="72">
        <v>0.82319131899999998</v>
      </c>
      <c r="L200" s="73">
        <v>5.5354582730863895E-8</v>
      </c>
      <c r="M200" s="73">
        <f t="shared" si="2"/>
        <v>1.3319741769535164E-3</v>
      </c>
      <c r="N200" s="73">
        <f>K200/'סכום נכסי הקרן'!$C$41</f>
        <v>8.9659905864043055E-6</v>
      </c>
    </row>
    <row r="201" spans="1:14">
      <c r="A201" s="69" t="s">
        <v>1269</v>
      </c>
      <c r="B201" s="54" t="s">
        <v>1270</v>
      </c>
      <c r="C201" s="70" t="s">
        <v>1215</v>
      </c>
      <c r="D201" s="70" t="s">
        <v>1216</v>
      </c>
      <c r="E201" s="54" t="s">
        <v>1271</v>
      </c>
      <c r="F201" s="70" t="s">
        <v>1232</v>
      </c>
      <c r="G201" s="70" t="s">
        <v>127</v>
      </c>
      <c r="H201" s="72">
        <v>2.1467960000000001</v>
      </c>
      <c r="I201" s="78">
        <v>18781</v>
      </c>
      <c r="J201" s="121" t="s">
        <v>2746</v>
      </c>
      <c r="K201" s="72">
        <v>1.462369365</v>
      </c>
      <c r="L201" s="73">
        <v>4.4970504338400707E-8</v>
      </c>
      <c r="M201" s="73">
        <f t="shared" si="2"/>
        <v>2.3662035621489731E-3</v>
      </c>
      <c r="N201" s="73">
        <f>K201/'סכום נכסי הקרן'!$C$41</f>
        <v>1.5927755380564263E-5</v>
      </c>
    </row>
    <row r="202" spans="1:14">
      <c r="A202" s="69" t="s">
        <v>1272</v>
      </c>
      <c r="B202" s="54" t="s">
        <v>1273</v>
      </c>
      <c r="C202" s="70" t="s">
        <v>1215</v>
      </c>
      <c r="D202" s="70" t="s">
        <v>1216</v>
      </c>
      <c r="E202" s="54" t="s">
        <v>808</v>
      </c>
      <c r="F202" s="70" t="s">
        <v>1232</v>
      </c>
      <c r="G202" s="70" t="s">
        <v>127</v>
      </c>
      <c r="H202" s="72">
        <v>15.857002999999999</v>
      </c>
      <c r="I202" s="78">
        <v>19951</v>
      </c>
      <c r="J202" s="121" t="s">
        <v>2746</v>
      </c>
      <c r="K202" s="72">
        <v>11.47448855</v>
      </c>
      <c r="L202" s="73">
        <v>2.5038516627414607E-7</v>
      </c>
      <c r="M202" s="73">
        <f t="shared" ref="M202:M257" si="3">IFERROR(K202/$K$9,0)</f>
        <v>1.8566428106792023E-2</v>
      </c>
      <c r="N202" s="73">
        <f>K202/'סכום נכסי הקרן'!$C$41</f>
        <v>1.2497721240316433E-4</v>
      </c>
    </row>
    <row r="203" spans="1:14">
      <c r="A203" s="69" t="s">
        <v>1274</v>
      </c>
      <c r="B203" s="54" t="s">
        <v>1275</v>
      </c>
      <c r="C203" s="70" t="s">
        <v>1215</v>
      </c>
      <c r="D203" s="70" t="s">
        <v>1216</v>
      </c>
      <c r="E203" s="54" t="s">
        <v>802</v>
      </c>
      <c r="F203" s="70" t="s">
        <v>1225</v>
      </c>
      <c r="G203" s="70" t="s">
        <v>127</v>
      </c>
      <c r="H203" s="72">
        <v>14.674208</v>
      </c>
      <c r="I203" s="78">
        <v>13739</v>
      </c>
      <c r="J203" s="121" t="s">
        <v>2746</v>
      </c>
      <c r="K203" s="72">
        <v>7.3123565780000011</v>
      </c>
      <c r="L203" s="73">
        <v>5.0713253448246726E-7</v>
      </c>
      <c r="M203" s="73">
        <f t="shared" si="3"/>
        <v>1.1831842622446537E-2</v>
      </c>
      <c r="N203" s="73">
        <f>K203/'סכום נכסי הקרן'!$C$41</f>
        <v>7.9644329002915066E-5</v>
      </c>
    </row>
    <row r="204" spans="1:14">
      <c r="A204" s="69" t="s">
        <v>1279</v>
      </c>
      <c r="B204" s="54" t="s">
        <v>1280</v>
      </c>
      <c r="C204" s="70" t="s">
        <v>1215</v>
      </c>
      <c r="D204" s="70" t="s">
        <v>1216</v>
      </c>
      <c r="E204" s="54" t="s">
        <v>976</v>
      </c>
      <c r="F204" s="70" t="s">
        <v>1281</v>
      </c>
      <c r="G204" s="70" t="s">
        <v>127</v>
      </c>
      <c r="H204" s="72">
        <v>31.515226999999999</v>
      </c>
      <c r="I204" s="78">
        <v>3087</v>
      </c>
      <c r="J204" s="121" t="s">
        <v>2746</v>
      </c>
      <c r="K204" s="72">
        <v>3.5286177899999998</v>
      </c>
      <c r="L204" s="73">
        <v>6.6997385260655898E-7</v>
      </c>
      <c r="M204" s="73">
        <f t="shared" si="3"/>
        <v>5.7095205794058983E-3</v>
      </c>
      <c r="N204" s="73">
        <f>K204/'סכום נכסי הקרן'!$C$41</f>
        <v>3.8432807972989282E-5</v>
      </c>
    </row>
    <row r="205" spans="1:14">
      <c r="A205" s="69" t="s">
        <v>1282</v>
      </c>
      <c r="B205" s="54" t="s">
        <v>1283</v>
      </c>
      <c r="C205" s="70" t="s">
        <v>1244</v>
      </c>
      <c r="D205" s="70" t="s">
        <v>1216</v>
      </c>
      <c r="E205" s="54" t="s">
        <v>1284</v>
      </c>
      <c r="F205" s="70" t="s">
        <v>1232</v>
      </c>
      <c r="G205" s="70" t="s">
        <v>127</v>
      </c>
      <c r="H205" s="72">
        <v>10.124029999999999</v>
      </c>
      <c r="I205" s="78">
        <v>468</v>
      </c>
      <c r="J205" s="121" t="s">
        <v>2746</v>
      </c>
      <c r="K205" s="72">
        <v>0.17184892500000001</v>
      </c>
      <c r="L205" s="73">
        <v>8.2804816229224771E-8</v>
      </c>
      <c r="M205" s="73">
        <f t="shared" si="3"/>
        <v>2.7806212863770686E-4</v>
      </c>
      <c r="N205" s="73">
        <f>K205/'סכום נכסי הקרן'!$C$41</f>
        <v>1.8717348060781721E-6</v>
      </c>
    </row>
    <row r="206" spans="1:14">
      <c r="A206" s="69" t="s">
        <v>1285</v>
      </c>
      <c r="B206" s="54" t="s">
        <v>1286</v>
      </c>
      <c r="C206" s="70" t="s">
        <v>1244</v>
      </c>
      <c r="D206" s="70" t="s">
        <v>1216</v>
      </c>
      <c r="E206" s="54" t="s">
        <v>1287</v>
      </c>
      <c r="F206" s="70" t="s">
        <v>1232</v>
      </c>
      <c r="G206" s="70" t="s">
        <v>127</v>
      </c>
      <c r="H206" s="72">
        <v>21.753910999999999</v>
      </c>
      <c r="I206" s="78">
        <v>533</v>
      </c>
      <c r="J206" s="121" t="s">
        <v>2746</v>
      </c>
      <c r="K206" s="72">
        <v>0.42054464200000002</v>
      </c>
      <c r="L206" s="73">
        <v>2.779278090996855E-7</v>
      </c>
      <c r="M206" s="73">
        <f t="shared" si="3"/>
        <v>6.8046709248662678E-4</v>
      </c>
      <c r="N206" s="73">
        <f>K206/'סכום נכסי הקרן'!$C$41</f>
        <v>4.5804653357074205E-6</v>
      </c>
    </row>
    <row r="207" spans="1:14">
      <c r="A207" s="69" t="s">
        <v>1288</v>
      </c>
      <c r="B207" s="54" t="s">
        <v>1289</v>
      </c>
      <c r="C207" s="70" t="s">
        <v>1215</v>
      </c>
      <c r="D207" s="70" t="s">
        <v>1216</v>
      </c>
      <c r="E207" s="54" t="s">
        <v>1290</v>
      </c>
      <c r="F207" s="70" t="s">
        <v>1291</v>
      </c>
      <c r="G207" s="70" t="s">
        <v>127</v>
      </c>
      <c r="H207" s="72">
        <v>16.827228000000002</v>
      </c>
      <c r="I207" s="78">
        <v>110.5</v>
      </c>
      <c r="J207" s="121" t="s">
        <v>2746</v>
      </c>
      <c r="K207" s="72">
        <v>6.7440753000000006E-2</v>
      </c>
      <c r="L207" s="73">
        <v>6.0516636113258341E-7</v>
      </c>
      <c r="M207" s="73">
        <f t="shared" si="3"/>
        <v>1.0912328567728786E-4</v>
      </c>
      <c r="N207" s="73">
        <f>K207/'סכום נכסי הקרן'!$C$41</f>
        <v>7.3454753783429779E-7</v>
      </c>
    </row>
    <row r="208" spans="1:14">
      <c r="A208" s="69" t="s">
        <v>1292</v>
      </c>
      <c r="B208" s="54" t="s">
        <v>1293</v>
      </c>
      <c r="C208" s="70" t="s">
        <v>1215</v>
      </c>
      <c r="D208" s="70" t="s">
        <v>1216</v>
      </c>
      <c r="E208" s="54" t="s">
        <v>1294</v>
      </c>
      <c r="F208" s="70" t="s">
        <v>1218</v>
      </c>
      <c r="G208" s="70" t="s">
        <v>127</v>
      </c>
      <c r="H208" s="72">
        <v>14.099774999999999</v>
      </c>
      <c r="I208" s="78">
        <v>1428</v>
      </c>
      <c r="J208" s="121" t="s">
        <v>2746</v>
      </c>
      <c r="K208" s="72">
        <v>0.73027752400000001</v>
      </c>
      <c r="L208" s="73">
        <v>2.0385708089351549E-7</v>
      </c>
      <c r="M208" s="73">
        <f t="shared" si="3"/>
        <v>1.1816339428350458E-3</v>
      </c>
      <c r="N208" s="73">
        <f>K208/'סכום נכסי הקרן'!$C$41</f>
        <v>7.9539971505052327E-6</v>
      </c>
    </row>
    <row r="209" spans="1:14">
      <c r="A209" s="69" t="s">
        <v>1295</v>
      </c>
      <c r="B209" s="54" t="s">
        <v>1296</v>
      </c>
      <c r="C209" s="70" t="s">
        <v>1215</v>
      </c>
      <c r="D209" s="70" t="s">
        <v>1216</v>
      </c>
      <c r="E209" s="54">
        <v>513870683</v>
      </c>
      <c r="F209" s="70" t="s">
        <v>1281</v>
      </c>
      <c r="G209" s="70" t="s">
        <v>127</v>
      </c>
      <c r="H209" s="72">
        <v>55.424664999999997</v>
      </c>
      <c r="I209" s="78">
        <v>433</v>
      </c>
      <c r="J209" s="121" t="s">
        <v>2746</v>
      </c>
      <c r="K209" s="72">
        <v>0.87043938200000004</v>
      </c>
      <c r="L209" s="73">
        <v>1.8583945117933741E-7</v>
      </c>
      <c r="M209" s="73">
        <f t="shared" si="3"/>
        <v>1.40842444844511E-3</v>
      </c>
      <c r="N209" s="73">
        <f>K209/'סכום נכסי הקרן'!$C$41</f>
        <v>9.4806044778608535E-6</v>
      </c>
    </row>
    <row r="210" spans="1:14">
      <c r="A210" s="69" t="s">
        <v>1297</v>
      </c>
      <c r="B210" s="54" t="s">
        <v>1298</v>
      </c>
      <c r="C210" s="70" t="s">
        <v>1244</v>
      </c>
      <c r="D210" s="70" t="s">
        <v>1216</v>
      </c>
      <c r="E210" s="54" t="s">
        <v>789</v>
      </c>
      <c r="F210" s="70" t="s">
        <v>1291</v>
      </c>
      <c r="G210" s="70" t="s">
        <v>127</v>
      </c>
      <c r="H210" s="72">
        <v>395.92542200000003</v>
      </c>
      <c r="I210" s="78">
        <v>1044</v>
      </c>
      <c r="J210" s="121" t="s">
        <v>2746</v>
      </c>
      <c r="K210" s="72">
        <v>14.992064533000002</v>
      </c>
      <c r="L210" s="73">
        <v>3.531985668263403E-7</v>
      </c>
      <c r="M210" s="73">
        <f t="shared" si="3"/>
        <v>2.4258082363447134E-2</v>
      </c>
      <c r="N210" s="73">
        <f>K210/'סכום נכסי הקרן'!$C$41</f>
        <v>1.6328975582120283E-4</v>
      </c>
    </row>
    <row r="211" spans="1:14">
      <c r="A211" s="69" t="s">
        <v>1299</v>
      </c>
      <c r="B211" s="54" t="s">
        <v>1300</v>
      </c>
      <c r="C211" s="70" t="s">
        <v>1215</v>
      </c>
      <c r="D211" s="70" t="s">
        <v>1216</v>
      </c>
      <c r="E211" s="54" t="s">
        <v>785</v>
      </c>
      <c r="F211" s="70" t="s">
        <v>1225</v>
      </c>
      <c r="G211" s="70" t="s">
        <v>127</v>
      </c>
      <c r="H211" s="72">
        <v>23.904093</v>
      </c>
      <c r="I211" s="78">
        <v>3052</v>
      </c>
      <c r="J211" s="121" t="s">
        <v>2746</v>
      </c>
      <c r="K211" s="72">
        <v>2.6460883960000001</v>
      </c>
      <c r="L211" s="73">
        <v>2.1638169430299016E-7</v>
      </c>
      <c r="M211" s="73">
        <f t="shared" si="3"/>
        <v>4.2815337480597883E-3</v>
      </c>
      <c r="N211" s="73">
        <f>K211/'סכום נכסי הקרן'!$C$41</f>
        <v>2.8820522157777603E-5</v>
      </c>
    </row>
    <row r="212" spans="1:14">
      <c r="A212" s="69" t="s">
        <v>1301</v>
      </c>
      <c r="B212" s="54" t="s">
        <v>1302</v>
      </c>
      <c r="C212" s="70" t="s">
        <v>1215</v>
      </c>
      <c r="D212" s="70" t="s">
        <v>1216</v>
      </c>
      <c r="E212" s="54" t="s">
        <v>1303</v>
      </c>
      <c r="F212" s="70" t="s">
        <v>1291</v>
      </c>
      <c r="G212" s="70" t="s">
        <v>127</v>
      </c>
      <c r="H212" s="72">
        <v>8.8869240000000005</v>
      </c>
      <c r="I212" s="78">
        <v>1500</v>
      </c>
      <c r="J212" s="121" t="s">
        <v>2746</v>
      </c>
      <c r="K212" s="72">
        <v>0.48349309000000001</v>
      </c>
      <c r="L212" s="73">
        <v>2.8791653815550412E-7</v>
      </c>
      <c r="M212" s="73">
        <f t="shared" si="3"/>
        <v>7.8232155241600952E-4</v>
      </c>
      <c r="N212" s="73">
        <f>K212/'סכום נכסי הקרן'!$C$41</f>
        <v>5.266083829452446E-6</v>
      </c>
    </row>
    <row r="213" spans="1:14">
      <c r="A213" s="69" t="s">
        <v>1304</v>
      </c>
      <c r="B213" s="54" t="s">
        <v>1305</v>
      </c>
      <c r="C213" s="70" t="s">
        <v>1215</v>
      </c>
      <c r="D213" s="70" t="s">
        <v>1216</v>
      </c>
      <c r="E213" s="54" t="s">
        <v>1306</v>
      </c>
      <c r="F213" s="70" t="s">
        <v>1232</v>
      </c>
      <c r="G213" s="70" t="s">
        <v>127</v>
      </c>
      <c r="H213" s="72">
        <v>3.6605020000000001</v>
      </c>
      <c r="I213" s="78">
        <v>12302</v>
      </c>
      <c r="J213" s="121" t="s">
        <v>2746</v>
      </c>
      <c r="K213" s="72">
        <v>1.6332923780000002</v>
      </c>
      <c r="L213" s="73">
        <v>6.4038354203474924E-8</v>
      </c>
      <c r="M213" s="73">
        <f t="shared" si="3"/>
        <v>2.6427675082309776E-3</v>
      </c>
      <c r="N213" s="73">
        <f>K213/'סכום נכסי הקרן'!$C$41</f>
        <v>1.778940538851079E-5</v>
      </c>
    </row>
    <row r="214" spans="1:14">
      <c r="A214" s="69" t="s">
        <v>1307</v>
      </c>
      <c r="B214" s="54" t="s">
        <v>1308</v>
      </c>
      <c r="C214" s="70" t="s">
        <v>1244</v>
      </c>
      <c r="D214" s="70" t="s">
        <v>1216</v>
      </c>
      <c r="E214" s="54" t="s">
        <v>1309</v>
      </c>
      <c r="F214" s="70" t="s">
        <v>1310</v>
      </c>
      <c r="G214" s="70" t="s">
        <v>127</v>
      </c>
      <c r="H214" s="72">
        <v>2.3303600000000002</v>
      </c>
      <c r="I214" s="78">
        <v>987</v>
      </c>
      <c r="J214" s="121" t="s">
        <v>2746</v>
      </c>
      <c r="K214" s="72">
        <v>8.3423369000000011E-2</v>
      </c>
      <c r="L214" s="73">
        <v>1.9384407237585136E-8</v>
      </c>
      <c r="M214" s="73">
        <f t="shared" si="3"/>
        <v>1.3498414122909926E-4</v>
      </c>
      <c r="N214" s="73">
        <f>K214/'סכום נכסי הקרן'!$C$41</f>
        <v>9.0862612842997297E-7</v>
      </c>
    </row>
    <row r="215" spans="1:14">
      <c r="A215" s="122" t="s">
        <v>2746</v>
      </c>
      <c r="B215" s="121" t="s">
        <v>2746</v>
      </c>
      <c r="C215" s="121" t="s">
        <v>2746</v>
      </c>
      <c r="D215" s="121" t="s">
        <v>2746</v>
      </c>
      <c r="E215" s="121" t="s">
        <v>2746</v>
      </c>
      <c r="F215" s="121" t="s">
        <v>2746</v>
      </c>
      <c r="G215" s="121" t="s">
        <v>2746</v>
      </c>
      <c r="H215" s="121" t="s">
        <v>2746</v>
      </c>
      <c r="I215" s="121" t="s">
        <v>2746</v>
      </c>
      <c r="J215" s="121" t="s">
        <v>2746</v>
      </c>
      <c r="K215" s="121" t="s">
        <v>2746</v>
      </c>
      <c r="L215" s="121" t="s">
        <v>2746</v>
      </c>
      <c r="M215" s="121" t="s">
        <v>2746</v>
      </c>
      <c r="N215" s="121" t="s">
        <v>2746</v>
      </c>
    </row>
    <row r="216" spans="1:14">
      <c r="A216" s="68" t="s">
        <v>63</v>
      </c>
      <c r="B216" s="120" t="s">
        <v>2746</v>
      </c>
      <c r="C216" s="120" t="s">
        <v>2746</v>
      </c>
      <c r="D216" s="120" t="s">
        <v>2746</v>
      </c>
      <c r="E216" s="120" t="s">
        <v>2746</v>
      </c>
      <c r="F216" s="120" t="s">
        <v>2746</v>
      </c>
      <c r="G216" s="120" t="s">
        <v>2746</v>
      </c>
      <c r="H216" s="120" t="s">
        <v>2746</v>
      </c>
      <c r="I216" s="120" t="s">
        <v>2746</v>
      </c>
      <c r="J216" s="66">
        <v>6.5431929E-2</v>
      </c>
      <c r="K216" s="66">
        <f>SUM(K217:K257)</f>
        <v>106.91037801600002</v>
      </c>
      <c r="L216" s="120" t="s">
        <v>2746</v>
      </c>
      <c r="M216" s="67">
        <f t="shared" si="3"/>
        <v>0.17298756616947628</v>
      </c>
      <c r="N216" s="67">
        <f>K216/'סכום נכסי הקרן'!$C$41</f>
        <v>1.1644406600944514E-3</v>
      </c>
    </row>
    <row r="217" spans="1:14">
      <c r="A217" s="69" t="s">
        <v>1311</v>
      </c>
      <c r="B217" s="54" t="s">
        <v>1312</v>
      </c>
      <c r="C217" s="70" t="s">
        <v>1215</v>
      </c>
      <c r="D217" s="70" t="s">
        <v>1216</v>
      </c>
      <c r="E217" s="121" t="s">
        <v>2746</v>
      </c>
      <c r="F217" s="70" t="s">
        <v>1232</v>
      </c>
      <c r="G217" s="70" t="s">
        <v>127</v>
      </c>
      <c r="H217" s="72">
        <v>1.129788</v>
      </c>
      <c r="I217" s="78">
        <v>59660</v>
      </c>
      <c r="J217" s="121" t="s">
        <v>2746</v>
      </c>
      <c r="K217" s="72">
        <v>2.4447123259999999</v>
      </c>
      <c r="L217" s="73">
        <v>2.481414452009664E-9</v>
      </c>
      <c r="M217" s="73">
        <f t="shared" si="3"/>
        <v>3.9556948830165766E-3</v>
      </c>
      <c r="N217" s="73">
        <f>K217/'סכום נכסי הקרן'!$C$41</f>
        <v>2.6627185194335816E-5</v>
      </c>
    </row>
    <row r="218" spans="1:14">
      <c r="A218" s="69" t="s">
        <v>1313</v>
      </c>
      <c r="B218" s="54" t="s">
        <v>1314</v>
      </c>
      <c r="C218" s="70" t="s">
        <v>1244</v>
      </c>
      <c r="D218" s="70" t="s">
        <v>1216</v>
      </c>
      <c r="E218" s="121" t="s">
        <v>2746</v>
      </c>
      <c r="F218" s="70" t="s">
        <v>1264</v>
      </c>
      <c r="G218" s="70" t="s">
        <v>127</v>
      </c>
      <c r="H218" s="72">
        <v>5.443524</v>
      </c>
      <c r="I218" s="78">
        <v>12141</v>
      </c>
      <c r="J218" s="121" t="s">
        <v>2746</v>
      </c>
      <c r="K218" s="72">
        <v>2.3970779489999998</v>
      </c>
      <c r="L218" s="73">
        <v>7.2696695778470009E-8</v>
      </c>
      <c r="M218" s="73">
        <f t="shared" si="3"/>
        <v>3.8786195317162936E-3</v>
      </c>
      <c r="N218" s="73">
        <f>K218/'סכום נכסי הקרן'!$C$41</f>
        <v>2.6108363668994595E-5</v>
      </c>
    </row>
    <row r="219" spans="1:14">
      <c r="A219" s="69" t="s">
        <v>1315</v>
      </c>
      <c r="B219" s="54" t="s">
        <v>1316</v>
      </c>
      <c r="C219" s="70" t="s">
        <v>1215</v>
      </c>
      <c r="D219" s="70" t="s">
        <v>1216</v>
      </c>
      <c r="E219" s="121" t="s">
        <v>2746</v>
      </c>
      <c r="F219" s="70" t="s">
        <v>1317</v>
      </c>
      <c r="G219" s="70" t="s">
        <v>127</v>
      </c>
      <c r="H219" s="72">
        <v>1.2704439999999999</v>
      </c>
      <c r="I219" s="78">
        <v>170</v>
      </c>
      <c r="J219" s="121" t="s">
        <v>2746</v>
      </c>
      <c r="K219" s="72">
        <v>7.8334289999999994E-3</v>
      </c>
      <c r="L219" s="73">
        <v>4.6572059205905706E-8</v>
      </c>
      <c r="M219" s="73">
        <f t="shared" si="3"/>
        <v>1.2674969845009757E-5</v>
      </c>
      <c r="N219" s="73">
        <f>K219/'סכום נכסי הקרן'!$C$41</f>
        <v>8.5319717363621138E-8</v>
      </c>
    </row>
    <row r="220" spans="1:14">
      <c r="A220" s="69" t="s">
        <v>1318</v>
      </c>
      <c r="B220" s="54" t="s">
        <v>1319</v>
      </c>
      <c r="C220" s="70" t="s">
        <v>1244</v>
      </c>
      <c r="D220" s="70" t="s">
        <v>1216</v>
      </c>
      <c r="E220" s="121" t="s">
        <v>2746</v>
      </c>
      <c r="F220" s="70" t="s">
        <v>1320</v>
      </c>
      <c r="G220" s="70" t="s">
        <v>127</v>
      </c>
      <c r="H220" s="72">
        <v>7.0183799999999996</v>
      </c>
      <c r="I220" s="78">
        <v>7751</v>
      </c>
      <c r="J220" s="72">
        <v>2.5455663999999999E-2</v>
      </c>
      <c r="K220" s="72">
        <v>1.9985242009999999</v>
      </c>
      <c r="L220" s="73">
        <v>2.759421797041561E-9</v>
      </c>
      <c r="M220" s="73">
        <f t="shared" si="3"/>
        <v>3.2337350580693611E-3</v>
      </c>
      <c r="N220" s="73">
        <f>K220/'סכום נכסי הקרן'!$C$41</f>
        <v>2.1767417560518744E-5</v>
      </c>
    </row>
    <row r="221" spans="1:14">
      <c r="A221" s="69" t="s">
        <v>1321</v>
      </c>
      <c r="B221" s="54" t="s">
        <v>1322</v>
      </c>
      <c r="C221" s="70" t="s">
        <v>1215</v>
      </c>
      <c r="D221" s="70" t="s">
        <v>1216</v>
      </c>
      <c r="E221" s="121" t="s">
        <v>2746</v>
      </c>
      <c r="F221" s="70" t="s">
        <v>1323</v>
      </c>
      <c r="G221" s="70" t="s">
        <v>127</v>
      </c>
      <c r="H221" s="72">
        <v>15.532413999999999</v>
      </c>
      <c r="I221" s="78">
        <v>14093</v>
      </c>
      <c r="J221" s="121" t="s">
        <v>2746</v>
      </c>
      <c r="K221" s="72">
        <v>7.9394419460000005</v>
      </c>
      <c r="L221" s="73">
        <v>2.7130854148471616E-9</v>
      </c>
      <c r="M221" s="73">
        <f t="shared" si="3"/>
        <v>1.2846505310989043E-2</v>
      </c>
      <c r="N221" s="73">
        <f>K221/'סכום נכסי הקרן'!$C$41</f>
        <v>8.6474383422329909E-5</v>
      </c>
    </row>
    <row r="222" spans="1:14">
      <c r="A222" s="69" t="s">
        <v>1324</v>
      </c>
      <c r="B222" s="54" t="s">
        <v>1325</v>
      </c>
      <c r="C222" s="70" t="s">
        <v>1215</v>
      </c>
      <c r="D222" s="70" t="s">
        <v>1216</v>
      </c>
      <c r="E222" s="121" t="s">
        <v>2746</v>
      </c>
      <c r="F222" s="70" t="s">
        <v>1320</v>
      </c>
      <c r="G222" s="70" t="s">
        <v>127</v>
      </c>
      <c r="H222" s="72">
        <v>20.404655999999999</v>
      </c>
      <c r="I222" s="78">
        <v>15194</v>
      </c>
      <c r="J222" s="121" t="s">
        <v>2746</v>
      </c>
      <c r="K222" s="72">
        <v>11.244728009999999</v>
      </c>
      <c r="L222" s="73">
        <v>1.9745108968075973E-9</v>
      </c>
      <c r="M222" s="73">
        <f t="shared" si="3"/>
        <v>1.8194661423763026E-2</v>
      </c>
      <c r="N222" s="73">
        <f>K222/'סכום נכסי הקרן'!$C$41</f>
        <v>1.2247471900798411E-4</v>
      </c>
    </row>
    <row r="223" spans="1:14">
      <c r="A223" s="69" t="s">
        <v>1326</v>
      </c>
      <c r="B223" s="54" t="s">
        <v>1327</v>
      </c>
      <c r="C223" s="70" t="s">
        <v>1244</v>
      </c>
      <c r="D223" s="70" t="s">
        <v>1216</v>
      </c>
      <c r="E223" s="121" t="s">
        <v>2746</v>
      </c>
      <c r="F223" s="70" t="s">
        <v>1328</v>
      </c>
      <c r="G223" s="70" t="s">
        <v>127</v>
      </c>
      <c r="H223" s="72">
        <v>2.2253400000000001</v>
      </c>
      <c r="I223" s="78">
        <v>21588</v>
      </c>
      <c r="J223" s="72">
        <v>1.3721223999999999E-2</v>
      </c>
      <c r="K223" s="72">
        <v>1.756155234</v>
      </c>
      <c r="L223" s="73">
        <v>4.7737162521885652E-9</v>
      </c>
      <c r="M223" s="73">
        <f t="shared" si="3"/>
        <v>2.8415671647890155E-3</v>
      </c>
      <c r="N223" s="73">
        <f>K223/'סכום נכסי הקרן'!$C$41</f>
        <v>1.9127596383591906E-5</v>
      </c>
    </row>
    <row r="224" spans="1:14">
      <c r="A224" s="69" t="s">
        <v>1329</v>
      </c>
      <c r="B224" s="54" t="s">
        <v>1330</v>
      </c>
      <c r="C224" s="70" t="s">
        <v>1215</v>
      </c>
      <c r="D224" s="70" t="s">
        <v>1216</v>
      </c>
      <c r="E224" s="121" t="s">
        <v>2746</v>
      </c>
      <c r="F224" s="70" t="s">
        <v>1225</v>
      </c>
      <c r="G224" s="70" t="s">
        <v>127</v>
      </c>
      <c r="H224" s="72">
        <v>2.1055139999999999</v>
      </c>
      <c r="I224" s="78">
        <v>16207</v>
      </c>
      <c r="J224" s="121" t="s">
        <v>2746</v>
      </c>
      <c r="K224" s="72">
        <v>1.2376798520000001</v>
      </c>
      <c r="L224" s="73">
        <v>2.5335066053420557E-9</v>
      </c>
      <c r="M224" s="73">
        <f t="shared" si="3"/>
        <v>2.0026421126528547E-3</v>
      </c>
      <c r="N224" s="73">
        <f>K224/'סכום נכסי הקרן'!$C$41</f>
        <v>1.348049432238276E-5</v>
      </c>
    </row>
    <row r="225" spans="1:14">
      <c r="A225" s="69" t="s">
        <v>1331</v>
      </c>
      <c r="B225" s="54" t="s">
        <v>1332</v>
      </c>
      <c r="C225" s="70" t="s">
        <v>26</v>
      </c>
      <c r="D225" s="70" t="s">
        <v>1216</v>
      </c>
      <c r="E225" s="121" t="s">
        <v>2746</v>
      </c>
      <c r="F225" s="70" t="s">
        <v>1333</v>
      </c>
      <c r="G225" s="70" t="s">
        <v>129</v>
      </c>
      <c r="H225" s="72">
        <v>312.10235899999998</v>
      </c>
      <c r="I225" s="78">
        <v>247.5</v>
      </c>
      <c r="J225" s="121" t="s">
        <v>2746</v>
      </c>
      <c r="K225" s="72">
        <v>3.0987738180000002</v>
      </c>
      <c r="L225" s="73">
        <v>2.0305605656307577E-7</v>
      </c>
      <c r="M225" s="73">
        <f t="shared" si="3"/>
        <v>5.014006599109503E-3</v>
      </c>
      <c r="N225" s="73">
        <f>K225/'סכום נכסי הקרן'!$C$41</f>
        <v>3.3751056698867026E-5</v>
      </c>
    </row>
    <row r="226" spans="1:14">
      <c r="A226" s="69" t="s">
        <v>1334</v>
      </c>
      <c r="B226" s="54" t="s">
        <v>1335</v>
      </c>
      <c r="C226" s="70" t="s">
        <v>26</v>
      </c>
      <c r="D226" s="70" t="s">
        <v>1216</v>
      </c>
      <c r="E226" s="121" t="s">
        <v>2746</v>
      </c>
      <c r="F226" s="70" t="s">
        <v>1225</v>
      </c>
      <c r="G226" s="70" t="s">
        <v>129</v>
      </c>
      <c r="H226" s="72">
        <v>1.3009680000000001</v>
      </c>
      <c r="I226" s="78">
        <v>68170</v>
      </c>
      <c r="J226" s="121" t="s">
        <v>2746</v>
      </c>
      <c r="K226" s="72">
        <v>3.5577672329999999</v>
      </c>
      <c r="L226" s="73">
        <v>3.2271002280847019E-9</v>
      </c>
      <c r="M226" s="73">
        <f t="shared" si="3"/>
        <v>5.7566861707483144E-3</v>
      </c>
      <c r="N226" s="73">
        <f>K226/'סכום נכסי הקרן'!$C$41</f>
        <v>3.8750296296182996E-5</v>
      </c>
    </row>
    <row r="227" spans="1:14">
      <c r="A227" s="69" t="s">
        <v>1336</v>
      </c>
      <c r="B227" s="54" t="s">
        <v>1337</v>
      </c>
      <c r="C227" s="70" t="s">
        <v>1244</v>
      </c>
      <c r="D227" s="70" t="s">
        <v>1216</v>
      </c>
      <c r="E227" s="121" t="s">
        <v>2746</v>
      </c>
      <c r="F227" s="70" t="s">
        <v>1338</v>
      </c>
      <c r="G227" s="70" t="s">
        <v>127</v>
      </c>
      <c r="H227" s="72">
        <v>16.946819999999999</v>
      </c>
      <c r="I227" s="78">
        <v>3367</v>
      </c>
      <c r="J227" s="121" t="s">
        <v>2746</v>
      </c>
      <c r="K227" s="72">
        <v>2.0695641300000003</v>
      </c>
      <c r="L227" s="73">
        <v>2.1414447658853968E-9</v>
      </c>
      <c r="M227" s="73">
        <f t="shared" si="3"/>
        <v>3.3486820318488694E-3</v>
      </c>
      <c r="N227" s="73">
        <f>K227/'סכום נכסי הקרן'!$C$41</f>
        <v>2.2541166408413037E-5</v>
      </c>
    </row>
    <row r="228" spans="1:14">
      <c r="A228" s="69" t="s">
        <v>1339</v>
      </c>
      <c r="B228" s="54" t="s">
        <v>1340</v>
      </c>
      <c r="C228" s="70" t="s">
        <v>1244</v>
      </c>
      <c r="D228" s="70" t="s">
        <v>1216</v>
      </c>
      <c r="E228" s="121" t="s">
        <v>2746</v>
      </c>
      <c r="F228" s="70" t="s">
        <v>1317</v>
      </c>
      <c r="G228" s="70" t="s">
        <v>127</v>
      </c>
      <c r="H228" s="72">
        <v>1.1980000000000001E-3</v>
      </c>
      <c r="I228" s="78">
        <v>54262500</v>
      </c>
      <c r="J228" s="121" t="s">
        <v>2746</v>
      </c>
      <c r="K228" s="72">
        <v>2.3582965539999998</v>
      </c>
      <c r="L228" s="73">
        <v>2.0954093394388223E-9</v>
      </c>
      <c r="M228" s="73">
        <f t="shared" si="3"/>
        <v>3.8158688497132512E-3</v>
      </c>
      <c r="N228" s="73">
        <f>K228/'סכום נכסי הקרן'!$C$41</f>
        <v>2.5685966573116537E-5</v>
      </c>
    </row>
    <row r="229" spans="1:14">
      <c r="A229" s="69" t="s">
        <v>1341</v>
      </c>
      <c r="B229" s="54" t="s">
        <v>1342</v>
      </c>
      <c r="C229" s="70" t="s">
        <v>1215</v>
      </c>
      <c r="D229" s="70" t="s">
        <v>1216</v>
      </c>
      <c r="E229" s="121" t="s">
        <v>2746</v>
      </c>
      <c r="F229" s="70" t="s">
        <v>1232</v>
      </c>
      <c r="G229" s="70" t="s">
        <v>127</v>
      </c>
      <c r="H229" s="72">
        <v>3.1839479999999996</v>
      </c>
      <c r="I229" s="78">
        <v>12138</v>
      </c>
      <c r="J229" s="121" t="s">
        <v>2746</v>
      </c>
      <c r="K229" s="72">
        <v>1.4017180149999999</v>
      </c>
      <c r="L229" s="73">
        <v>1.0537165157038112E-8</v>
      </c>
      <c r="M229" s="73">
        <f t="shared" si="3"/>
        <v>2.2680659480454773E-3</v>
      </c>
      <c r="N229" s="73">
        <f>K229/'סכום נכסי הקרן'!$C$41</f>
        <v>1.5267156294299224E-5</v>
      </c>
    </row>
    <row r="230" spans="1:14">
      <c r="A230" s="69" t="s">
        <v>1343</v>
      </c>
      <c r="B230" s="54" t="s">
        <v>1344</v>
      </c>
      <c r="C230" s="70" t="s">
        <v>1244</v>
      </c>
      <c r="D230" s="70" t="s">
        <v>1216</v>
      </c>
      <c r="E230" s="121" t="s">
        <v>2746</v>
      </c>
      <c r="F230" s="70" t="s">
        <v>1333</v>
      </c>
      <c r="G230" s="70" t="s">
        <v>127</v>
      </c>
      <c r="H230" s="72">
        <v>2.1397499999999998</v>
      </c>
      <c r="I230" s="78">
        <v>13458</v>
      </c>
      <c r="J230" s="72">
        <v>9.468265E-3</v>
      </c>
      <c r="K230" s="72">
        <v>1.0539265869999999</v>
      </c>
      <c r="L230" s="73">
        <v>7.065471613617937E-9</v>
      </c>
      <c r="M230" s="73">
        <f t="shared" si="3"/>
        <v>1.7053180298281954E-3</v>
      </c>
      <c r="N230" s="73">
        <f>K230/'סכום נכסי הקרן'!$C$41</f>
        <v>1.1479100471178824E-5</v>
      </c>
    </row>
    <row r="231" spans="1:14">
      <c r="A231" s="69" t="s">
        <v>1345</v>
      </c>
      <c r="B231" s="54" t="s">
        <v>1346</v>
      </c>
      <c r="C231" s="70" t="s">
        <v>1244</v>
      </c>
      <c r="D231" s="70" t="s">
        <v>1216</v>
      </c>
      <c r="E231" s="121" t="s">
        <v>2746</v>
      </c>
      <c r="F231" s="70" t="s">
        <v>1347</v>
      </c>
      <c r="G231" s="70" t="s">
        <v>127</v>
      </c>
      <c r="H231" s="72">
        <v>0.77031000000000005</v>
      </c>
      <c r="I231" s="78">
        <v>41223</v>
      </c>
      <c r="J231" s="121" t="s">
        <v>2746</v>
      </c>
      <c r="K231" s="72">
        <v>1.1517353210000001</v>
      </c>
      <c r="L231" s="73">
        <v>2.2083953310604807E-8</v>
      </c>
      <c r="M231" s="73">
        <f t="shared" si="3"/>
        <v>1.8635785762668728E-3</v>
      </c>
      <c r="N231" s="73">
        <f>K231/'סכום נכסי הקרן'!$C$41</f>
        <v>1.2544408338343206E-5</v>
      </c>
    </row>
    <row r="232" spans="1:14">
      <c r="A232" s="69" t="s">
        <v>1348</v>
      </c>
      <c r="B232" s="54" t="s">
        <v>1349</v>
      </c>
      <c r="C232" s="70" t="s">
        <v>1244</v>
      </c>
      <c r="D232" s="70" t="s">
        <v>1216</v>
      </c>
      <c r="E232" s="121" t="s">
        <v>2746</v>
      </c>
      <c r="F232" s="70" t="s">
        <v>1232</v>
      </c>
      <c r="G232" s="70" t="s">
        <v>127</v>
      </c>
      <c r="H232" s="72">
        <v>5.7345300000000012</v>
      </c>
      <c r="I232" s="78">
        <v>5469</v>
      </c>
      <c r="J232" s="121" t="s">
        <v>2746</v>
      </c>
      <c r="K232" s="72">
        <v>1.137504984</v>
      </c>
      <c r="L232" s="73">
        <v>1.947906754583804E-8</v>
      </c>
      <c r="M232" s="73">
        <f t="shared" si="3"/>
        <v>1.8405530158948664E-3</v>
      </c>
      <c r="N232" s="73">
        <f>K232/'סכום נכסי הקרן'!$C$41</f>
        <v>1.2389415125175755E-5</v>
      </c>
    </row>
    <row r="233" spans="1:14">
      <c r="A233" s="69" t="s">
        <v>1350</v>
      </c>
      <c r="B233" s="54" t="s">
        <v>1351</v>
      </c>
      <c r="C233" s="70" t="s">
        <v>26</v>
      </c>
      <c r="D233" s="70" t="s">
        <v>1216</v>
      </c>
      <c r="E233" s="121" t="s">
        <v>2746</v>
      </c>
      <c r="F233" s="70" t="s">
        <v>1352</v>
      </c>
      <c r="G233" s="70" t="s">
        <v>129</v>
      </c>
      <c r="H233" s="72">
        <v>5.2209899999999996</v>
      </c>
      <c r="I233" s="78">
        <v>9702</v>
      </c>
      <c r="J233" s="121" t="s">
        <v>2746</v>
      </c>
      <c r="K233" s="72">
        <v>2.0320376680000001</v>
      </c>
      <c r="L233" s="73">
        <v>5.3275408163265299E-8</v>
      </c>
      <c r="M233" s="73">
        <f t="shared" si="3"/>
        <v>3.2879619086129395E-3</v>
      </c>
      <c r="N233" s="73">
        <f>K233/'סכום נכסי הקרן'!$C$41</f>
        <v>2.2132437723759522E-5</v>
      </c>
    </row>
    <row r="234" spans="1:14">
      <c r="A234" s="69" t="s">
        <v>1236</v>
      </c>
      <c r="B234" s="54" t="s">
        <v>1237</v>
      </c>
      <c r="C234" s="70" t="s">
        <v>117</v>
      </c>
      <c r="D234" s="70" t="s">
        <v>1216</v>
      </c>
      <c r="E234" s="121" t="s">
        <v>2746</v>
      </c>
      <c r="F234" s="70" t="s">
        <v>1238</v>
      </c>
      <c r="G234" s="70" t="s">
        <v>130</v>
      </c>
      <c r="H234" s="72">
        <v>75.391574000000006</v>
      </c>
      <c r="I234" s="78">
        <v>1044</v>
      </c>
      <c r="J234" s="121" t="s">
        <v>2746</v>
      </c>
      <c r="K234" s="72">
        <v>3.6370550740000001</v>
      </c>
      <c r="L234" s="73">
        <v>4.1089590119266819E-7</v>
      </c>
      <c r="M234" s="73">
        <f t="shared" si="3"/>
        <v>5.8849787733557977E-3</v>
      </c>
      <c r="N234" s="73">
        <f>K234/'סכום נכסי הקרן'!$C$41</f>
        <v>3.9613879304912853E-5</v>
      </c>
    </row>
    <row r="235" spans="1:14">
      <c r="A235" s="69" t="s">
        <v>1353</v>
      </c>
      <c r="B235" s="54" t="s">
        <v>1354</v>
      </c>
      <c r="C235" s="70" t="s">
        <v>1215</v>
      </c>
      <c r="D235" s="70" t="s">
        <v>1216</v>
      </c>
      <c r="E235" s="121" t="s">
        <v>2746</v>
      </c>
      <c r="F235" s="70" t="s">
        <v>1328</v>
      </c>
      <c r="G235" s="70" t="s">
        <v>127</v>
      </c>
      <c r="H235" s="72">
        <v>0.368037</v>
      </c>
      <c r="I235" s="78">
        <v>80539</v>
      </c>
      <c r="J235" s="121" t="s">
        <v>2746</v>
      </c>
      <c r="K235" s="72">
        <v>1.07509111</v>
      </c>
      <c r="L235" s="73">
        <v>3.9201488859204794E-9</v>
      </c>
      <c r="M235" s="73">
        <f t="shared" si="3"/>
        <v>1.7395635295715411E-3</v>
      </c>
      <c r="N235" s="73">
        <f>K235/'סכום נכסי הקרן'!$C$41</f>
        <v>1.170961907554683E-5</v>
      </c>
    </row>
    <row r="236" spans="1:14">
      <c r="A236" s="69" t="s">
        <v>1355</v>
      </c>
      <c r="B236" s="54" t="s">
        <v>1356</v>
      </c>
      <c r="C236" s="70" t="s">
        <v>1244</v>
      </c>
      <c r="D236" s="70" t="s">
        <v>1216</v>
      </c>
      <c r="E236" s="121" t="s">
        <v>2746</v>
      </c>
      <c r="F236" s="70" t="s">
        <v>1357</v>
      </c>
      <c r="G236" s="70" t="s">
        <v>127</v>
      </c>
      <c r="H236" s="72">
        <v>2.8501470000000002</v>
      </c>
      <c r="I236" s="78">
        <v>38577</v>
      </c>
      <c r="J236" s="121" t="s">
        <v>2746</v>
      </c>
      <c r="K236" s="72">
        <v>3.9878908820000003</v>
      </c>
      <c r="L236" s="73">
        <v>8.7397671497768947E-9</v>
      </c>
      <c r="M236" s="73">
        <f t="shared" si="3"/>
        <v>6.4526526856296734E-3</v>
      </c>
      <c r="N236" s="73">
        <f>K236/'סכום נכסי הקרן'!$C$41</f>
        <v>4.3435093741093697E-5</v>
      </c>
    </row>
    <row r="237" spans="1:14">
      <c r="A237" s="69" t="s">
        <v>1358</v>
      </c>
      <c r="B237" s="54" t="s">
        <v>1359</v>
      </c>
      <c r="C237" s="70" t="s">
        <v>1244</v>
      </c>
      <c r="D237" s="70" t="s">
        <v>1216</v>
      </c>
      <c r="E237" s="121" t="s">
        <v>2746</v>
      </c>
      <c r="F237" s="70" t="s">
        <v>1360</v>
      </c>
      <c r="G237" s="70" t="s">
        <v>127</v>
      </c>
      <c r="H237" s="72">
        <v>1.3951169999999999</v>
      </c>
      <c r="I237" s="78">
        <v>34655</v>
      </c>
      <c r="J237" s="121" t="s">
        <v>2746</v>
      </c>
      <c r="K237" s="72">
        <v>1.7535739670000001</v>
      </c>
      <c r="L237" s="73">
        <v>1.4017587516396338E-9</v>
      </c>
      <c r="M237" s="73">
        <f t="shared" si="3"/>
        <v>2.8373905160459277E-3</v>
      </c>
      <c r="N237" s="73">
        <f>K237/'סכום נכסי הקרן'!$C$41</f>
        <v>1.9099481879601375E-5</v>
      </c>
    </row>
    <row r="238" spans="1:14">
      <c r="A238" s="69" t="s">
        <v>1361</v>
      </c>
      <c r="B238" s="54" t="s">
        <v>1362</v>
      </c>
      <c r="C238" s="70" t="s">
        <v>1244</v>
      </c>
      <c r="D238" s="70" t="s">
        <v>1216</v>
      </c>
      <c r="E238" s="121" t="s">
        <v>2746</v>
      </c>
      <c r="F238" s="70" t="s">
        <v>1338</v>
      </c>
      <c r="G238" s="70" t="s">
        <v>127</v>
      </c>
      <c r="H238" s="72">
        <v>4.091202</v>
      </c>
      <c r="I238" s="78">
        <v>17010</v>
      </c>
      <c r="J238" s="121" t="s">
        <v>2746</v>
      </c>
      <c r="K238" s="72">
        <v>2.52407812</v>
      </c>
      <c r="L238" s="73">
        <v>1.4151470758416605E-9</v>
      </c>
      <c r="M238" s="73">
        <f t="shared" si="3"/>
        <v>4.0841136183718419E-3</v>
      </c>
      <c r="N238" s="73">
        <f>K238/'סכום נכסי הקרן'!$C$41</f>
        <v>2.749161724732556E-5</v>
      </c>
    </row>
    <row r="239" spans="1:14">
      <c r="A239" s="69" t="s">
        <v>1363</v>
      </c>
      <c r="B239" s="54" t="s">
        <v>1364</v>
      </c>
      <c r="C239" s="70" t="s">
        <v>26</v>
      </c>
      <c r="D239" s="70" t="s">
        <v>1216</v>
      </c>
      <c r="E239" s="121" t="s">
        <v>2746</v>
      </c>
      <c r="F239" s="70" t="s">
        <v>1365</v>
      </c>
      <c r="G239" s="70" t="s">
        <v>129</v>
      </c>
      <c r="H239" s="72">
        <v>0.70183799999999996</v>
      </c>
      <c r="I239" s="78">
        <v>73360</v>
      </c>
      <c r="J239" s="121" t="s">
        <v>2746</v>
      </c>
      <c r="K239" s="72">
        <v>2.0654459000000003</v>
      </c>
      <c r="L239" s="73">
        <v>1.3979488830160596E-9</v>
      </c>
      <c r="M239" s="73">
        <f t="shared" si="3"/>
        <v>3.3420184824550069E-3</v>
      </c>
      <c r="N239" s="73">
        <f>K239/'סכום נכסי הקרן'!$C$41</f>
        <v>2.2496311694131666E-5</v>
      </c>
    </row>
    <row r="240" spans="1:14">
      <c r="A240" s="69" t="s">
        <v>1366</v>
      </c>
      <c r="B240" s="54" t="s">
        <v>1367</v>
      </c>
      <c r="C240" s="70" t="s">
        <v>1244</v>
      </c>
      <c r="D240" s="70" t="s">
        <v>1216</v>
      </c>
      <c r="E240" s="121" t="s">
        <v>2746</v>
      </c>
      <c r="F240" s="70" t="s">
        <v>1317</v>
      </c>
      <c r="G240" s="70" t="s">
        <v>127</v>
      </c>
      <c r="H240" s="72">
        <v>1.6262099999999997</v>
      </c>
      <c r="I240" s="78">
        <v>42651</v>
      </c>
      <c r="J240" s="121" t="s">
        <v>2746</v>
      </c>
      <c r="K240" s="72">
        <v>2.5156684380000001</v>
      </c>
      <c r="L240" s="73">
        <v>1.7477891739468115E-9</v>
      </c>
      <c r="M240" s="73">
        <f t="shared" si="3"/>
        <v>4.0705062357356912E-3</v>
      </c>
      <c r="N240" s="73">
        <f>K240/'סכום נכסי הקרן'!$C$41</f>
        <v>2.740002112877289E-5</v>
      </c>
    </row>
    <row r="241" spans="1:14">
      <c r="A241" s="69" t="s">
        <v>1368</v>
      </c>
      <c r="B241" s="54" t="s">
        <v>1369</v>
      </c>
      <c r="C241" s="70" t="s">
        <v>1215</v>
      </c>
      <c r="D241" s="70" t="s">
        <v>1216</v>
      </c>
      <c r="E241" s="121" t="s">
        <v>2746</v>
      </c>
      <c r="F241" s="70" t="s">
        <v>1323</v>
      </c>
      <c r="G241" s="70" t="s">
        <v>127</v>
      </c>
      <c r="H241" s="72">
        <v>4.7949060000000001</v>
      </c>
      <c r="I241" s="78">
        <v>35396</v>
      </c>
      <c r="J241" s="121" t="s">
        <v>2746</v>
      </c>
      <c r="K241" s="72">
        <v>6.1557620960000001</v>
      </c>
      <c r="L241" s="73">
        <v>2.1602499648962637E-9</v>
      </c>
      <c r="M241" s="73">
        <f t="shared" si="3"/>
        <v>9.9604016248636528E-3</v>
      </c>
      <c r="N241" s="73">
        <f>K241/'סכום נכסי הקרן'!$C$41</f>
        <v>6.7046995918187567E-5</v>
      </c>
    </row>
    <row r="242" spans="1:14">
      <c r="A242" s="69" t="s">
        <v>1370</v>
      </c>
      <c r="B242" s="54" t="s">
        <v>1371</v>
      </c>
      <c r="C242" s="70" t="s">
        <v>1215</v>
      </c>
      <c r="D242" s="70" t="s">
        <v>1216</v>
      </c>
      <c r="E242" s="121" t="s">
        <v>2746</v>
      </c>
      <c r="F242" s="70" t="s">
        <v>1232</v>
      </c>
      <c r="G242" s="70" t="s">
        <v>127</v>
      </c>
      <c r="H242" s="72">
        <v>2.5676999999999999</v>
      </c>
      <c r="I242" s="78">
        <v>37604</v>
      </c>
      <c r="J242" s="121" t="s">
        <v>2746</v>
      </c>
      <c r="K242" s="72">
        <v>3.5020785320000001</v>
      </c>
      <c r="L242" s="73">
        <v>3.4548027052019842E-10</v>
      </c>
      <c r="M242" s="73">
        <f t="shared" si="3"/>
        <v>5.6665784279089065E-3</v>
      </c>
      <c r="N242" s="73">
        <f>K242/'סכום נכסי הקרן'!$C$41</f>
        <v>3.8143749121290977E-5</v>
      </c>
    </row>
    <row r="243" spans="1:14">
      <c r="A243" s="69" t="s">
        <v>1372</v>
      </c>
      <c r="B243" s="54" t="s">
        <v>1373</v>
      </c>
      <c r="C243" s="70" t="s">
        <v>1244</v>
      </c>
      <c r="D243" s="70" t="s">
        <v>1216</v>
      </c>
      <c r="E243" s="121" t="s">
        <v>2746</v>
      </c>
      <c r="F243" s="70" t="s">
        <v>1357</v>
      </c>
      <c r="G243" s="70" t="s">
        <v>127</v>
      </c>
      <c r="H243" s="72">
        <v>7.5519479999999994</v>
      </c>
      <c r="I243" s="78">
        <v>9325</v>
      </c>
      <c r="J243" s="121" t="s">
        <v>2746</v>
      </c>
      <c r="K243" s="72">
        <v>2.5542028810000001</v>
      </c>
      <c r="L243" s="73">
        <v>4.6011665865417213E-9</v>
      </c>
      <c r="M243" s="73">
        <f t="shared" si="3"/>
        <v>4.1328573342162217E-3</v>
      </c>
      <c r="N243" s="73">
        <f>K243/'סכום נכסי הקרן'!$C$41</f>
        <v>2.7819728486243621E-5</v>
      </c>
    </row>
    <row r="244" spans="1:14">
      <c r="A244" s="69" t="s">
        <v>1374</v>
      </c>
      <c r="B244" s="54" t="s">
        <v>1375</v>
      </c>
      <c r="C244" s="70" t="s">
        <v>1215</v>
      </c>
      <c r="D244" s="70" t="s">
        <v>1216</v>
      </c>
      <c r="E244" s="121" t="s">
        <v>2746</v>
      </c>
      <c r="F244" s="70" t="s">
        <v>1376</v>
      </c>
      <c r="G244" s="70" t="s">
        <v>127</v>
      </c>
      <c r="H244" s="72">
        <v>0.99284399999999995</v>
      </c>
      <c r="I244" s="78">
        <v>48688</v>
      </c>
      <c r="J244" s="121" t="s">
        <v>2746</v>
      </c>
      <c r="K244" s="72">
        <v>1.7532768809999999</v>
      </c>
      <c r="L244" s="73">
        <v>2.2684261351879243E-9</v>
      </c>
      <c r="M244" s="73">
        <f t="shared" si="3"/>
        <v>2.836909812628385E-3</v>
      </c>
      <c r="N244" s="73">
        <f>K244/'סכום נכסי הקרן'!$C$41</f>
        <v>1.9096246094410409E-5</v>
      </c>
    </row>
    <row r="245" spans="1:14">
      <c r="A245" s="69" t="s">
        <v>1377</v>
      </c>
      <c r="B245" s="54" t="s">
        <v>1378</v>
      </c>
      <c r="C245" s="70" t="s">
        <v>1215</v>
      </c>
      <c r="D245" s="70" t="s">
        <v>1216</v>
      </c>
      <c r="E245" s="121" t="s">
        <v>2746</v>
      </c>
      <c r="F245" s="70" t="s">
        <v>1225</v>
      </c>
      <c r="G245" s="70" t="s">
        <v>127</v>
      </c>
      <c r="H245" s="72">
        <v>0.90725400000000012</v>
      </c>
      <c r="I245" s="78">
        <v>49522</v>
      </c>
      <c r="J245" s="121" t="s">
        <v>2746</v>
      </c>
      <c r="K245" s="72">
        <v>1.629576012</v>
      </c>
      <c r="L245" s="73">
        <v>3.6730931174089075E-10</v>
      </c>
      <c r="M245" s="73">
        <f t="shared" si="3"/>
        <v>2.6367541995020644E-3</v>
      </c>
      <c r="N245" s="73">
        <f>K245/'סכום נכסי הקרן'!$C$41</f>
        <v>1.7748927674761194E-5</v>
      </c>
    </row>
    <row r="246" spans="1:14">
      <c r="A246" s="69" t="s">
        <v>1276</v>
      </c>
      <c r="B246" s="54" t="s">
        <v>1277</v>
      </c>
      <c r="C246" s="70" t="s">
        <v>1244</v>
      </c>
      <c r="D246" s="70" t="s">
        <v>1216</v>
      </c>
      <c r="E246" s="121" t="s">
        <v>2746</v>
      </c>
      <c r="F246" s="70" t="s">
        <v>1278</v>
      </c>
      <c r="G246" s="70" t="s">
        <v>127</v>
      </c>
      <c r="H246" s="72">
        <v>14.332069999999998</v>
      </c>
      <c r="I246" s="78">
        <v>7579</v>
      </c>
      <c r="J246" s="121" t="s">
        <v>2746</v>
      </c>
      <c r="K246" s="72">
        <v>3.9397475639999993</v>
      </c>
      <c r="L246" s="73">
        <v>2.3746645670130477E-7</v>
      </c>
      <c r="M246" s="73">
        <f t="shared" si="3"/>
        <v>6.3747538364936525E-3</v>
      </c>
      <c r="N246" s="73">
        <f>K246/'סכום נכסי הקרן'!$C$41</f>
        <v>4.2910728959756301E-5</v>
      </c>
    </row>
    <row r="247" spans="1:14">
      <c r="A247" s="69" t="s">
        <v>1379</v>
      </c>
      <c r="B247" s="54" t="s">
        <v>1380</v>
      </c>
      <c r="C247" s="70" t="s">
        <v>1215</v>
      </c>
      <c r="D247" s="70" t="s">
        <v>1216</v>
      </c>
      <c r="E247" s="121" t="s">
        <v>2746</v>
      </c>
      <c r="F247" s="70" t="s">
        <v>1232</v>
      </c>
      <c r="G247" s="70" t="s">
        <v>127</v>
      </c>
      <c r="H247" s="72">
        <v>2.960928</v>
      </c>
      <c r="I247" s="78">
        <v>29488</v>
      </c>
      <c r="J247" s="121" t="s">
        <v>2746</v>
      </c>
      <c r="K247" s="72">
        <v>3.1668006129999999</v>
      </c>
      <c r="L247" s="73">
        <v>9.3908277830637491E-9</v>
      </c>
      <c r="M247" s="73">
        <f t="shared" si="3"/>
        <v>5.1240781367819137E-3</v>
      </c>
      <c r="N247" s="73">
        <f>K247/'סכום נכסי הקרן'!$C$41</f>
        <v>3.4491987257189946E-5</v>
      </c>
    </row>
    <row r="248" spans="1:14">
      <c r="A248" s="69" t="s">
        <v>1381</v>
      </c>
      <c r="B248" s="54" t="s">
        <v>1382</v>
      </c>
      <c r="C248" s="70" t="s">
        <v>1215</v>
      </c>
      <c r="D248" s="70" t="s">
        <v>1216</v>
      </c>
      <c r="E248" s="121" t="s">
        <v>2746</v>
      </c>
      <c r="F248" s="70" t="s">
        <v>1317</v>
      </c>
      <c r="G248" s="70" t="s">
        <v>127</v>
      </c>
      <c r="H248" s="72">
        <v>32.8992</v>
      </c>
      <c r="I248" s="78">
        <v>521</v>
      </c>
      <c r="J248" s="121" t="s">
        <v>2746</v>
      </c>
      <c r="K248" s="72">
        <v>0.62168532600000004</v>
      </c>
      <c r="L248" s="73">
        <v>9.0929878150530528E-8</v>
      </c>
      <c r="M248" s="73">
        <f t="shared" si="3"/>
        <v>1.0059250885065864E-3</v>
      </c>
      <c r="N248" s="73">
        <f>K248/'סכום נכסי הקרן'!$C$41</f>
        <v>6.7712385346737265E-6</v>
      </c>
    </row>
    <row r="249" spans="1:14">
      <c r="A249" s="69" t="s">
        <v>1383</v>
      </c>
      <c r="B249" s="54" t="s">
        <v>1384</v>
      </c>
      <c r="C249" s="70" t="s">
        <v>1244</v>
      </c>
      <c r="D249" s="70" t="s">
        <v>1216</v>
      </c>
      <c r="E249" s="121" t="s">
        <v>2746</v>
      </c>
      <c r="F249" s="70" t="s">
        <v>1385</v>
      </c>
      <c r="G249" s="70" t="s">
        <v>127</v>
      </c>
      <c r="H249" s="72">
        <v>5.2723440000000004</v>
      </c>
      <c r="I249" s="78">
        <v>13330</v>
      </c>
      <c r="J249" s="121" t="s">
        <v>2746</v>
      </c>
      <c r="K249" s="72">
        <v>2.5490681319999999</v>
      </c>
      <c r="L249" s="73">
        <v>5.7068523221000544E-9</v>
      </c>
      <c r="M249" s="73">
        <f t="shared" si="3"/>
        <v>4.1245489945687065E-3</v>
      </c>
      <c r="N249" s="73">
        <f>K249/'סכום נכסי הקרן'!$C$41</f>
        <v>2.7763802105419443E-5</v>
      </c>
    </row>
    <row r="250" spans="1:14">
      <c r="A250" s="69" t="s">
        <v>1386</v>
      </c>
      <c r="B250" s="54" t="s">
        <v>1387</v>
      </c>
      <c r="C250" s="70" t="s">
        <v>26</v>
      </c>
      <c r="D250" s="70" t="s">
        <v>1216</v>
      </c>
      <c r="E250" s="121" t="s">
        <v>2746</v>
      </c>
      <c r="F250" s="70" t="s">
        <v>1388</v>
      </c>
      <c r="G250" s="70" t="s">
        <v>129</v>
      </c>
      <c r="H250" s="72">
        <v>5.6489399999999996</v>
      </c>
      <c r="I250" s="78">
        <v>5052</v>
      </c>
      <c r="J250" s="121" t="s">
        <v>2746</v>
      </c>
      <c r="K250" s="72">
        <v>1.1448482550000001</v>
      </c>
      <c r="L250" s="73">
        <v>3.7453694568738897E-8</v>
      </c>
      <c r="M250" s="73">
        <f t="shared" si="3"/>
        <v>1.8524348799532162E-3</v>
      </c>
      <c r="N250" s="73">
        <f>K250/'סכום נכסי הקרן'!$C$41</f>
        <v>1.2469396166204465E-5</v>
      </c>
    </row>
    <row r="251" spans="1:14">
      <c r="A251" s="69" t="s">
        <v>1389</v>
      </c>
      <c r="B251" s="54" t="s">
        <v>1390</v>
      </c>
      <c r="C251" s="70" t="s">
        <v>1244</v>
      </c>
      <c r="D251" s="70" t="s">
        <v>1216</v>
      </c>
      <c r="E251" s="121" t="s">
        <v>2746</v>
      </c>
      <c r="F251" s="70" t="s">
        <v>1218</v>
      </c>
      <c r="G251" s="70" t="s">
        <v>127</v>
      </c>
      <c r="H251" s="72">
        <v>13.266449999999999</v>
      </c>
      <c r="I251" s="78">
        <v>3566</v>
      </c>
      <c r="J251" s="121" t="s">
        <v>2746</v>
      </c>
      <c r="K251" s="72">
        <v>1.715866989</v>
      </c>
      <c r="L251" s="73">
        <v>4.19860480404612E-8</v>
      </c>
      <c r="M251" s="73">
        <f t="shared" si="3"/>
        <v>2.7763783068210216E-3</v>
      </c>
      <c r="N251" s="73">
        <f>K251/'סכום נכסי הקרן'!$C$41</f>
        <v>1.8688787060564107E-5</v>
      </c>
    </row>
    <row r="252" spans="1:14">
      <c r="A252" s="69" t="s">
        <v>1391</v>
      </c>
      <c r="B252" s="54" t="s">
        <v>1392</v>
      </c>
      <c r="C252" s="70" t="s">
        <v>26</v>
      </c>
      <c r="D252" s="70" t="s">
        <v>1216</v>
      </c>
      <c r="E252" s="121" t="s">
        <v>2746</v>
      </c>
      <c r="F252" s="70" t="s">
        <v>1218</v>
      </c>
      <c r="G252" s="70" t="s">
        <v>127</v>
      </c>
      <c r="H252" s="72">
        <v>0.62651900000000005</v>
      </c>
      <c r="I252" s="78">
        <v>149800</v>
      </c>
      <c r="J252" s="121" t="s">
        <v>2746</v>
      </c>
      <c r="K252" s="72">
        <v>3.4040307640000003</v>
      </c>
      <c r="L252" s="73">
        <v>2.6237094682787068E-9</v>
      </c>
      <c r="M252" s="73">
        <f t="shared" si="3"/>
        <v>5.507931109758642E-3</v>
      </c>
      <c r="N252" s="73">
        <f>K252/'סכום נכסי הקרן'!$C$41</f>
        <v>3.7075837756562466E-5</v>
      </c>
    </row>
    <row r="253" spans="1:14">
      <c r="A253" s="69" t="s">
        <v>1393</v>
      </c>
      <c r="B253" s="54" t="s">
        <v>1394</v>
      </c>
      <c r="C253" s="70" t="s">
        <v>1244</v>
      </c>
      <c r="D253" s="70" t="s">
        <v>1216</v>
      </c>
      <c r="E253" s="121" t="s">
        <v>2746</v>
      </c>
      <c r="F253" s="70" t="s">
        <v>1232</v>
      </c>
      <c r="G253" s="70" t="s">
        <v>127</v>
      </c>
      <c r="H253" s="72">
        <v>6.8540000000000001</v>
      </c>
      <c r="I253" s="78">
        <v>2744</v>
      </c>
      <c r="J253" s="121" t="s">
        <v>2746</v>
      </c>
      <c r="K253" s="72">
        <v>0.682143528</v>
      </c>
      <c r="L253" s="73">
        <v>2.755379288109771E-8</v>
      </c>
      <c r="M253" s="73">
        <f t="shared" si="3"/>
        <v>1.1037501772682907E-3</v>
      </c>
      <c r="N253" s="73">
        <f>K253/'סכום נכסי הקרן'!$C$41</f>
        <v>7.4297339020221395E-6</v>
      </c>
    </row>
    <row r="254" spans="1:14">
      <c r="A254" s="69" t="s">
        <v>1395</v>
      </c>
      <c r="B254" s="54" t="s">
        <v>1396</v>
      </c>
      <c r="C254" s="70" t="s">
        <v>1215</v>
      </c>
      <c r="D254" s="70" t="s">
        <v>1216</v>
      </c>
      <c r="E254" s="121" t="s">
        <v>2746</v>
      </c>
      <c r="F254" s="70" t="s">
        <v>1225</v>
      </c>
      <c r="G254" s="70" t="s">
        <v>127</v>
      </c>
      <c r="H254" s="72">
        <v>6.9166179999999997</v>
      </c>
      <c r="I254" s="78">
        <v>9360</v>
      </c>
      <c r="J254" s="121" t="s">
        <v>2746</v>
      </c>
      <c r="K254" s="72">
        <v>2.348103327</v>
      </c>
      <c r="L254" s="73">
        <v>1.2174737497757705E-7</v>
      </c>
      <c r="M254" s="73">
        <f t="shared" si="3"/>
        <v>3.7993755815865678E-3</v>
      </c>
      <c r="N254" s="73">
        <f>K254/'סכום נכסי הקרן'!$C$41</f>
        <v>2.5574944535811645E-5</v>
      </c>
    </row>
    <row r="255" spans="1:14">
      <c r="A255" s="69" t="s">
        <v>1397</v>
      </c>
      <c r="B255" s="54" t="s">
        <v>1398</v>
      </c>
      <c r="C255" s="70" t="s">
        <v>1244</v>
      </c>
      <c r="D255" s="70" t="s">
        <v>1216</v>
      </c>
      <c r="E255" s="121" t="s">
        <v>2746</v>
      </c>
      <c r="F255" s="70" t="s">
        <v>1225</v>
      </c>
      <c r="G255" s="70" t="s">
        <v>127</v>
      </c>
      <c r="H255" s="72">
        <v>12.239369999999999</v>
      </c>
      <c r="I255" s="78">
        <v>10400</v>
      </c>
      <c r="J255" s="72">
        <v>1.6786776E-2</v>
      </c>
      <c r="K255" s="72">
        <v>4.6335750550000006</v>
      </c>
      <c r="L255" s="73">
        <v>2.3598905781030332E-9</v>
      </c>
      <c r="M255" s="73">
        <f t="shared" si="3"/>
        <v>7.497409384410637E-3</v>
      </c>
      <c r="N255" s="73">
        <f>K255/'סכום נכסי הקרן'!$C$41</f>
        <v>5.0467721616641363E-5</v>
      </c>
    </row>
    <row r="256" spans="1:14">
      <c r="A256" s="69" t="s">
        <v>1399</v>
      </c>
      <c r="B256" s="54" t="s">
        <v>1400</v>
      </c>
      <c r="C256" s="70" t="s">
        <v>1215</v>
      </c>
      <c r="D256" s="70" t="s">
        <v>1216</v>
      </c>
      <c r="E256" s="121" t="s">
        <v>2746</v>
      </c>
      <c r="F256" s="70" t="s">
        <v>1254</v>
      </c>
      <c r="G256" s="70" t="s">
        <v>127</v>
      </c>
      <c r="H256" s="72">
        <v>17.135000000000002</v>
      </c>
      <c r="I256" s="78">
        <v>254</v>
      </c>
      <c r="J256" s="121" t="s">
        <v>2746</v>
      </c>
      <c r="K256" s="72">
        <v>0.15785755800000001</v>
      </c>
      <c r="L256" s="73">
        <v>1.0254644394875709E-7</v>
      </c>
      <c r="M256" s="73">
        <f t="shared" si="3"/>
        <v>2.554232364213525E-4</v>
      </c>
      <c r="N256" s="73">
        <f>K256/'סכום נכסי הקרן'!$C$41</f>
        <v>1.7193443934031231E-6</v>
      </c>
    </row>
    <row r="257" spans="1:14">
      <c r="A257" s="69" t="s">
        <v>1401</v>
      </c>
      <c r="B257" s="54" t="s">
        <v>1402</v>
      </c>
      <c r="C257" s="70" t="s">
        <v>1244</v>
      </c>
      <c r="D257" s="70" t="s">
        <v>1216</v>
      </c>
      <c r="E257" s="121" t="s">
        <v>2746</v>
      </c>
      <c r="F257" s="70" t="s">
        <v>1317</v>
      </c>
      <c r="G257" s="70" t="s">
        <v>127</v>
      </c>
      <c r="H257" s="72">
        <v>2.6532900000000001</v>
      </c>
      <c r="I257" s="78">
        <v>26035</v>
      </c>
      <c r="J257" s="121" t="s">
        <v>2746</v>
      </c>
      <c r="K257" s="72">
        <v>2.5054737550000001</v>
      </c>
      <c r="L257" s="73">
        <v>1.6766189253046905E-9</v>
      </c>
      <c r="M257" s="73">
        <f t="shared" si="3"/>
        <v>4.0540106117114699E-3</v>
      </c>
      <c r="N257" s="73">
        <f>K257/'סכום נכסי הקרן'!$C$41</f>
        <v>2.7288983233086123E-5</v>
      </c>
    </row>
    <row r="258" spans="1:14">
      <c r="A258" s="123" t="s">
        <v>2746</v>
      </c>
      <c r="B258" s="123" t="s">
        <v>2746</v>
      </c>
      <c r="C258" s="123" t="s">
        <v>2746</v>
      </c>
      <c r="D258" s="124" t="s">
        <v>2746</v>
      </c>
      <c r="E258" s="124" t="s">
        <v>2746</v>
      </c>
      <c r="F258" s="124" t="s">
        <v>2746</v>
      </c>
      <c r="G258" s="124" t="s">
        <v>2746</v>
      </c>
      <c r="H258" s="124" t="s">
        <v>2746</v>
      </c>
      <c r="I258" s="124" t="s">
        <v>2746</v>
      </c>
      <c r="J258" s="124" t="s">
        <v>2746</v>
      </c>
      <c r="K258" s="124" t="s">
        <v>2746</v>
      </c>
      <c r="L258" s="124" t="s">
        <v>2746</v>
      </c>
      <c r="M258" s="124" t="s">
        <v>2746</v>
      </c>
      <c r="N258" s="124" t="s">
        <v>2746</v>
      </c>
    </row>
    <row r="259" spans="1:14">
      <c r="A259" s="85" t="s">
        <v>202</v>
      </c>
      <c r="B259" s="123" t="s">
        <v>2746</v>
      </c>
      <c r="C259" s="123" t="s">
        <v>2746</v>
      </c>
      <c r="D259" s="124" t="s">
        <v>2746</v>
      </c>
      <c r="E259" s="124" t="s">
        <v>2746</v>
      </c>
      <c r="F259" s="124" t="s">
        <v>2746</v>
      </c>
      <c r="G259" s="124" t="s">
        <v>2746</v>
      </c>
      <c r="H259" s="124" t="s">
        <v>2746</v>
      </c>
      <c r="I259" s="124" t="s">
        <v>2746</v>
      </c>
      <c r="J259" s="124" t="s">
        <v>2746</v>
      </c>
      <c r="K259" s="124" t="s">
        <v>2746</v>
      </c>
      <c r="L259" s="124" t="s">
        <v>2746</v>
      </c>
      <c r="M259" s="124" t="s">
        <v>2746</v>
      </c>
      <c r="N259" s="124" t="s">
        <v>2746</v>
      </c>
    </row>
    <row r="260" spans="1:14">
      <c r="A260" s="85" t="s">
        <v>108</v>
      </c>
      <c r="B260" s="123" t="s">
        <v>2746</v>
      </c>
      <c r="C260" s="123" t="s">
        <v>2746</v>
      </c>
      <c r="D260" s="124" t="s">
        <v>2746</v>
      </c>
      <c r="E260" s="124" t="s">
        <v>2746</v>
      </c>
      <c r="F260" s="124" t="s">
        <v>2746</v>
      </c>
      <c r="G260" s="124" t="s">
        <v>2746</v>
      </c>
      <c r="H260" s="124" t="s">
        <v>2746</v>
      </c>
      <c r="I260" s="124" t="s">
        <v>2746</v>
      </c>
      <c r="J260" s="124" t="s">
        <v>2746</v>
      </c>
      <c r="K260" s="124" t="s">
        <v>2746</v>
      </c>
      <c r="L260" s="124" t="s">
        <v>2746</v>
      </c>
      <c r="M260" s="124" t="s">
        <v>2746</v>
      </c>
      <c r="N260" s="124" t="s">
        <v>2746</v>
      </c>
    </row>
    <row r="261" spans="1:14">
      <c r="A261" s="85" t="s">
        <v>185</v>
      </c>
      <c r="B261" s="123" t="s">
        <v>2746</v>
      </c>
      <c r="C261" s="123" t="s">
        <v>2746</v>
      </c>
      <c r="D261" s="124" t="s">
        <v>2746</v>
      </c>
      <c r="E261" s="124" t="s">
        <v>2746</v>
      </c>
      <c r="F261" s="124" t="s">
        <v>2746</v>
      </c>
      <c r="G261" s="124" t="s">
        <v>2746</v>
      </c>
      <c r="H261" s="124" t="s">
        <v>2746</v>
      </c>
      <c r="I261" s="124" t="s">
        <v>2746</v>
      </c>
      <c r="J261" s="124" t="s">
        <v>2746</v>
      </c>
      <c r="K261" s="124" t="s">
        <v>2746</v>
      </c>
      <c r="L261" s="124" t="s">
        <v>2746</v>
      </c>
      <c r="M261" s="124" t="s">
        <v>2746</v>
      </c>
      <c r="N261" s="124" t="s">
        <v>2746</v>
      </c>
    </row>
    <row r="262" spans="1:14">
      <c r="A262" s="85" t="s">
        <v>193</v>
      </c>
      <c r="B262" s="123" t="s">
        <v>2746</v>
      </c>
      <c r="C262" s="123" t="s">
        <v>2746</v>
      </c>
      <c r="D262" s="124" t="s">
        <v>2746</v>
      </c>
      <c r="E262" s="124" t="s">
        <v>2746</v>
      </c>
      <c r="F262" s="124" t="s">
        <v>2746</v>
      </c>
      <c r="G262" s="124" t="s">
        <v>2746</v>
      </c>
      <c r="H262" s="124" t="s">
        <v>2746</v>
      </c>
      <c r="I262" s="124" t="s">
        <v>2746</v>
      </c>
      <c r="J262" s="124" t="s">
        <v>2746</v>
      </c>
      <c r="K262" s="124" t="s">
        <v>2746</v>
      </c>
      <c r="L262" s="124" t="s">
        <v>2746</v>
      </c>
      <c r="M262" s="124" t="s">
        <v>2746</v>
      </c>
      <c r="N262" s="124" t="s">
        <v>2746</v>
      </c>
    </row>
    <row r="263" spans="1:14">
      <c r="A263" s="85" t="s">
        <v>199</v>
      </c>
      <c r="B263" s="123" t="s">
        <v>2746</v>
      </c>
      <c r="C263" s="123" t="s">
        <v>2746</v>
      </c>
      <c r="D263" s="124" t="s">
        <v>2746</v>
      </c>
      <c r="E263" s="124" t="s">
        <v>2746</v>
      </c>
      <c r="F263" s="124" t="s">
        <v>2746</v>
      </c>
      <c r="G263" s="124" t="s">
        <v>2746</v>
      </c>
      <c r="H263" s="124" t="s">
        <v>2746</v>
      </c>
      <c r="I263" s="124" t="s">
        <v>2746</v>
      </c>
      <c r="J263" s="124" t="s">
        <v>2746</v>
      </c>
      <c r="K263" s="124" t="s">
        <v>2746</v>
      </c>
      <c r="L263" s="124" t="s">
        <v>2746</v>
      </c>
      <c r="M263" s="124" t="s">
        <v>2746</v>
      </c>
      <c r="N263" s="124" t="s">
        <v>2746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7.140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141</v>
      </c>
      <c r="B1" s="36" t="s" vm="1">
        <v>210</v>
      </c>
    </row>
    <row r="2" spans="1:13">
      <c r="A2" s="36" t="s">
        <v>140</v>
      </c>
      <c r="B2" s="36" t="s">
        <v>211</v>
      </c>
    </row>
    <row r="3" spans="1:13">
      <c r="A3" s="36" t="s">
        <v>142</v>
      </c>
      <c r="B3" s="36" t="s">
        <v>212</v>
      </c>
    </row>
    <row r="4" spans="1:13">
      <c r="A4" s="36" t="s">
        <v>143</v>
      </c>
      <c r="B4" s="36">
        <v>2208</v>
      </c>
    </row>
    <row r="5" spans="1:13" ht="18.75">
      <c r="A5" s="150" t="s">
        <v>208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 s="3" customFormat="1">
      <c r="A6" s="37" t="s">
        <v>111</v>
      </c>
      <c r="B6" s="38" t="s">
        <v>44</v>
      </c>
      <c r="C6" s="38" t="s">
        <v>115</v>
      </c>
      <c r="D6" s="38" t="s">
        <v>113</v>
      </c>
      <c r="E6" s="38" t="s">
        <v>65</v>
      </c>
      <c r="F6" s="38" t="s">
        <v>99</v>
      </c>
      <c r="G6" s="38" t="s">
        <v>187</v>
      </c>
      <c r="H6" s="38" t="s">
        <v>186</v>
      </c>
      <c r="I6" s="38" t="s">
        <v>201</v>
      </c>
      <c r="J6" s="38" t="s">
        <v>62</v>
      </c>
      <c r="K6" s="38" t="s">
        <v>59</v>
      </c>
      <c r="L6" s="38" t="s">
        <v>144</v>
      </c>
      <c r="M6" s="41" t="s">
        <v>146</v>
      </c>
    </row>
    <row r="7" spans="1:13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26" t="s">
        <v>194</v>
      </c>
      <c r="H7" s="117" t="s">
        <v>2746</v>
      </c>
      <c r="I7" s="12" t="s">
        <v>190</v>
      </c>
      <c r="J7" s="12" t="s">
        <v>190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204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119" t="s">
        <v>2746</v>
      </c>
      <c r="H9" s="119" t="s">
        <v>2746</v>
      </c>
      <c r="I9" s="61">
        <v>7.9861099999999996E-4</v>
      </c>
      <c r="J9" s="61">
        <v>758.79351180000003</v>
      </c>
      <c r="K9" s="119" t="s">
        <v>2746</v>
      </c>
      <c r="L9" s="62">
        <f>IFERROR(J9/$J$9,0)</f>
        <v>1</v>
      </c>
      <c r="M9" s="62">
        <f>J9/'סכום נכסי הקרן'!$C$41</f>
        <v>8.2645860406886339E-3</v>
      </c>
    </row>
    <row r="10" spans="1:13">
      <c r="A10" s="63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120" t="s">
        <v>2746</v>
      </c>
      <c r="J10" s="66">
        <v>316.02380963799999</v>
      </c>
      <c r="K10" s="120" t="s">
        <v>2746</v>
      </c>
      <c r="L10" s="67">
        <f t="shared" ref="L10:L73" si="0">IFERROR(J10/$J$9,0)</f>
        <v>0.41648196080160521</v>
      </c>
      <c r="M10" s="67">
        <f>J10/'סכום נכסי הקרן'!$C$41</f>
        <v>3.4420509994395779E-3</v>
      </c>
    </row>
    <row r="11" spans="1:13">
      <c r="A11" s="68" t="s">
        <v>205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120" t="s">
        <v>2746</v>
      </c>
      <c r="I11" s="120" t="s">
        <v>2746</v>
      </c>
      <c r="J11" s="66">
        <v>164.33629770599998</v>
      </c>
      <c r="K11" s="120" t="s">
        <v>2746</v>
      </c>
      <c r="L11" s="67">
        <f t="shared" si="0"/>
        <v>0.21657578135606823</v>
      </c>
      <c r="M11" s="67">
        <f>J11/'סכום נכסי הקרן'!$C$41</f>
        <v>1.7899091793465954E-3</v>
      </c>
    </row>
    <row r="12" spans="1:13">
      <c r="A12" s="69" t="s">
        <v>1403</v>
      </c>
      <c r="B12" s="54" t="s">
        <v>1404</v>
      </c>
      <c r="C12" s="70" t="s">
        <v>116</v>
      </c>
      <c r="D12" s="54" t="s">
        <v>1405</v>
      </c>
      <c r="E12" s="70" t="s">
        <v>1406</v>
      </c>
      <c r="F12" s="70" t="s">
        <v>128</v>
      </c>
      <c r="G12" s="72">
        <v>556.73671200000001</v>
      </c>
      <c r="H12" s="78">
        <v>1855</v>
      </c>
      <c r="I12" s="121" t="s">
        <v>2746</v>
      </c>
      <c r="J12" s="72">
        <v>10.327466008</v>
      </c>
      <c r="K12" s="73">
        <v>5.4444386106094741E-6</v>
      </c>
      <c r="L12" s="73">
        <f t="shared" si="0"/>
        <v>1.3610377325843654E-2</v>
      </c>
      <c r="M12" s="73">
        <f>J12/'סכום נכסי הקרן'!$C$41</f>
        <v>1.1248413445567258E-4</v>
      </c>
    </row>
    <row r="13" spans="1:13">
      <c r="A13" s="69" t="s">
        <v>1407</v>
      </c>
      <c r="B13" s="54" t="s">
        <v>1408</v>
      </c>
      <c r="C13" s="70" t="s">
        <v>116</v>
      </c>
      <c r="D13" s="54" t="s">
        <v>1405</v>
      </c>
      <c r="E13" s="70" t="s">
        <v>1406</v>
      </c>
      <c r="F13" s="70" t="s">
        <v>128</v>
      </c>
      <c r="G13" s="72">
        <v>1407</v>
      </c>
      <c r="H13" s="78">
        <v>1850</v>
      </c>
      <c r="I13" s="121" t="s">
        <v>2746</v>
      </c>
      <c r="J13" s="72">
        <v>26.029499999999999</v>
      </c>
      <c r="K13" s="73">
        <v>2.8865004630504759E-5</v>
      </c>
      <c r="L13" s="73">
        <f t="shared" si="0"/>
        <v>3.4303798853331208E-2</v>
      </c>
      <c r="M13" s="73">
        <f>J13/'סכום נכסי הקרן'!$C$41</f>
        <v>2.8350669714583189E-4</v>
      </c>
    </row>
    <row r="14" spans="1:13">
      <c r="A14" s="69" t="s">
        <v>1409</v>
      </c>
      <c r="B14" s="54" t="s">
        <v>1410</v>
      </c>
      <c r="C14" s="70" t="s">
        <v>116</v>
      </c>
      <c r="D14" s="54" t="s">
        <v>1405</v>
      </c>
      <c r="E14" s="70" t="s">
        <v>1406</v>
      </c>
      <c r="F14" s="70" t="s">
        <v>128</v>
      </c>
      <c r="G14" s="72">
        <v>250.77108100000001</v>
      </c>
      <c r="H14" s="78">
        <v>3429</v>
      </c>
      <c r="I14" s="121" t="s">
        <v>2746</v>
      </c>
      <c r="J14" s="72">
        <v>8.5989403810000002</v>
      </c>
      <c r="K14" s="73">
        <v>3.6569146252724245E-6</v>
      </c>
      <c r="L14" s="73">
        <f t="shared" si="0"/>
        <v>1.1332385223750407E-2</v>
      </c>
      <c r="M14" s="73">
        <f>J14/'סכום נכסי הקרן'!$C$41</f>
        <v>9.3657472727913768E-5</v>
      </c>
    </row>
    <row r="15" spans="1:13">
      <c r="A15" s="69" t="s">
        <v>1411</v>
      </c>
      <c r="B15" s="54" t="s">
        <v>1412</v>
      </c>
      <c r="C15" s="70" t="s">
        <v>116</v>
      </c>
      <c r="D15" s="54" t="s">
        <v>1413</v>
      </c>
      <c r="E15" s="70" t="s">
        <v>1406</v>
      </c>
      <c r="F15" s="70" t="s">
        <v>128</v>
      </c>
      <c r="G15" s="72">
        <v>128.03272000000001</v>
      </c>
      <c r="H15" s="78">
        <v>1848</v>
      </c>
      <c r="I15" s="121" t="s">
        <v>2746</v>
      </c>
      <c r="J15" s="72">
        <v>2.3660446659999996</v>
      </c>
      <c r="K15" s="73">
        <v>1.8987512938981812E-6</v>
      </c>
      <c r="L15" s="73">
        <f t="shared" si="0"/>
        <v>3.1181667070232315E-3</v>
      </c>
      <c r="M15" s="73">
        <f>J15/'סכום נכסי הקרן'!$C$41</f>
        <v>2.5770357039404246E-5</v>
      </c>
    </row>
    <row r="16" spans="1:13">
      <c r="A16" s="69" t="s">
        <v>1414</v>
      </c>
      <c r="B16" s="54" t="s">
        <v>1415</v>
      </c>
      <c r="C16" s="70" t="s">
        <v>116</v>
      </c>
      <c r="D16" s="54" t="s">
        <v>1413</v>
      </c>
      <c r="E16" s="70" t="s">
        <v>1406</v>
      </c>
      <c r="F16" s="70" t="s">
        <v>128</v>
      </c>
      <c r="G16" s="72">
        <v>244.573229</v>
      </c>
      <c r="H16" s="78">
        <v>3393</v>
      </c>
      <c r="I16" s="121" t="s">
        <v>2746</v>
      </c>
      <c r="J16" s="72">
        <v>8.298369644000001</v>
      </c>
      <c r="K16" s="73">
        <v>1.915423623505099E-6</v>
      </c>
      <c r="L16" s="73">
        <f t="shared" si="0"/>
        <v>1.093626858289117E-2</v>
      </c>
      <c r="M16" s="73">
        <f>J16/'סכום נכסי הקרן'!$C$41</f>
        <v>9.0383732667384043E-5</v>
      </c>
    </row>
    <row r="17" spans="1:13">
      <c r="A17" s="69" t="s">
        <v>1416</v>
      </c>
      <c r="B17" s="54" t="s">
        <v>1417</v>
      </c>
      <c r="C17" s="70" t="s">
        <v>116</v>
      </c>
      <c r="D17" s="54" t="s">
        <v>1418</v>
      </c>
      <c r="E17" s="70" t="s">
        <v>1406</v>
      </c>
      <c r="F17" s="70" t="s">
        <v>128</v>
      </c>
      <c r="G17" s="72">
        <v>256</v>
      </c>
      <c r="H17" s="78">
        <v>17740</v>
      </c>
      <c r="I17" s="121" t="s">
        <v>2746</v>
      </c>
      <c r="J17" s="72">
        <v>45.413879999999999</v>
      </c>
      <c r="K17" s="73">
        <v>2.3503290277019329E-5</v>
      </c>
      <c r="L17" s="73">
        <f t="shared" si="0"/>
        <v>5.9850116393681055E-2</v>
      </c>
      <c r="M17" s="73">
        <f>J17/'סכום נכסי הקרן'!$C$41</f>
        <v>4.9463643648080648E-4</v>
      </c>
    </row>
    <row r="18" spans="1:13">
      <c r="A18" s="69" t="s">
        <v>1419</v>
      </c>
      <c r="B18" s="54" t="s">
        <v>1420</v>
      </c>
      <c r="C18" s="70" t="s">
        <v>116</v>
      </c>
      <c r="D18" s="54" t="s">
        <v>1418</v>
      </c>
      <c r="E18" s="70" t="s">
        <v>1406</v>
      </c>
      <c r="F18" s="70" t="s">
        <v>128</v>
      </c>
      <c r="G18" s="72">
        <v>12.163107999999999</v>
      </c>
      <c r="H18" s="78">
        <v>18340</v>
      </c>
      <c r="I18" s="121" t="s">
        <v>2746</v>
      </c>
      <c r="J18" s="72">
        <v>2.2307140809999999</v>
      </c>
      <c r="K18" s="73">
        <v>1.1690365966814379E-6</v>
      </c>
      <c r="L18" s="73">
        <f t="shared" si="0"/>
        <v>2.9398170204543912E-3</v>
      </c>
      <c r="M18" s="73">
        <f>J18/'סכום נכסי הקרן'!$C$41</f>
        <v>2.4296370709426215E-5</v>
      </c>
    </row>
    <row r="19" spans="1:13">
      <c r="A19" s="69" t="s">
        <v>1421</v>
      </c>
      <c r="B19" s="54" t="s">
        <v>1422</v>
      </c>
      <c r="C19" s="70" t="s">
        <v>116</v>
      </c>
      <c r="D19" s="54" t="s">
        <v>1418</v>
      </c>
      <c r="E19" s="70" t="s">
        <v>1406</v>
      </c>
      <c r="F19" s="70" t="s">
        <v>128</v>
      </c>
      <c r="G19" s="72">
        <v>17.420538000000001</v>
      </c>
      <c r="H19" s="78">
        <v>33260</v>
      </c>
      <c r="I19" s="121" t="s">
        <v>2746</v>
      </c>
      <c r="J19" s="72">
        <v>5.7940708189999999</v>
      </c>
      <c r="K19" s="73">
        <v>2.0851744723636136E-6</v>
      </c>
      <c r="L19" s="73">
        <f t="shared" si="0"/>
        <v>7.6358992649467718E-3</v>
      </c>
      <c r="M19" s="73">
        <f>J19/'סכום נכסי הקרן'!$C$41</f>
        <v>6.3107546473183698E-5</v>
      </c>
    </row>
    <row r="20" spans="1:13">
      <c r="A20" s="69" t="s">
        <v>1423</v>
      </c>
      <c r="B20" s="54" t="s">
        <v>1424</v>
      </c>
      <c r="C20" s="70" t="s">
        <v>116</v>
      </c>
      <c r="D20" s="54" t="s">
        <v>1418</v>
      </c>
      <c r="E20" s="70" t="s">
        <v>1406</v>
      </c>
      <c r="F20" s="70" t="s">
        <v>128</v>
      </c>
      <c r="G20" s="72">
        <v>53.248725999999998</v>
      </c>
      <c r="H20" s="78">
        <v>18500</v>
      </c>
      <c r="I20" s="121" t="s">
        <v>2746</v>
      </c>
      <c r="J20" s="72">
        <v>9.8510143100000001</v>
      </c>
      <c r="K20" s="73">
        <v>1.6997373021079385E-6</v>
      </c>
      <c r="L20" s="73">
        <f t="shared" si="0"/>
        <v>1.2982470404407588E-2</v>
      </c>
      <c r="M20" s="73">
        <f>J20/'סכום נכסי הקרן'!$C$41</f>
        <v>1.0729474367792028E-4</v>
      </c>
    </row>
    <row r="21" spans="1:13">
      <c r="A21" s="69" t="s">
        <v>1425</v>
      </c>
      <c r="B21" s="54" t="s">
        <v>1426</v>
      </c>
      <c r="C21" s="70" t="s">
        <v>116</v>
      </c>
      <c r="D21" s="54" t="s">
        <v>1427</v>
      </c>
      <c r="E21" s="70" t="s">
        <v>1406</v>
      </c>
      <c r="F21" s="70" t="s">
        <v>128</v>
      </c>
      <c r="G21" s="72">
        <v>901</v>
      </c>
      <c r="H21" s="78">
        <v>1833</v>
      </c>
      <c r="I21" s="121" t="s">
        <v>2746</v>
      </c>
      <c r="J21" s="72">
        <v>16.515330000000002</v>
      </c>
      <c r="K21" s="73">
        <v>1.4007701064030259E-5</v>
      </c>
      <c r="L21" s="73">
        <f t="shared" si="0"/>
        <v>2.1765249363852036E-2</v>
      </c>
      <c r="M21" s="73">
        <f>J21/'סכום נכסי הקרן'!$C$41</f>
        <v>1.7988077606459873E-4</v>
      </c>
    </row>
    <row r="22" spans="1:13">
      <c r="A22" s="69" t="s">
        <v>1428</v>
      </c>
      <c r="B22" s="54" t="s">
        <v>1429</v>
      </c>
      <c r="C22" s="70" t="s">
        <v>116</v>
      </c>
      <c r="D22" s="54" t="s">
        <v>1427</v>
      </c>
      <c r="E22" s="70" t="s">
        <v>1406</v>
      </c>
      <c r="F22" s="70" t="s">
        <v>128</v>
      </c>
      <c r="G22" s="72">
        <v>55.044474000000001</v>
      </c>
      <c r="H22" s="78">
        <v>2759</v>
      </c>
      <c r="I22" s="121" t="s">
        <v>2746</v>
      </c>
      <c r="J22" s="72">
        <v>1.5186770380000003</v>
      </c>
      <c r="K22" s="73">
        <v>8.2837498498842862E-6</v>
      </c>
      <c r="L22" s="73">
        <f t="shared" si="0"/>
        <v>2.0014365099108645E-3</v>
      </c>
      <c r="M22" s="73">
        <f>J22/'סכום נכסי הקרן'!$C$41</f>
        <v>1.6541044241133909E-5</v>
      </c>
    </row>
    <row r="23" spans="1:13">
      <c r="A23" s="69" t="s">
        <v>1430</v>
      </c>
      <c r="B23" s="54" t="s">
        <v>1431</v>
      </c>
      <c r="C23" s="70" t="s">
        <v>116</v>
      </c>
      <c r="D23" s="54" t="s">
        <v>1427</v>
      </c>
      <c r="E23" s="70" t="s">
        <v>1406</v>
      </c>
      <c r="F23" s="70" t="s">
        <v>128</v>
      </c>
      <c r="G23" s="72">
        <v>538.02529200000004</v>
      </c>
      <c r="H23" s="78">
        <v>1860</v>
      </c>
      <c r="I23" s="121" t="s">
        <v>2746</v>
      </c>
      <c r="J23" s="72">
        <v>10.007270431</v>
      </c>
      <c r="K23" s="73">
        <v>2.6247402434258958E-6</v>
      </c>
      <c r="L23" s="73">
        <f t="shared" si="0"/>
        <v>1.3188397469636877E-2</v>
      </c>
      <c r="M23" s="73">
        <f>J23/'סכום נכסי הקרן'!$C$41</f>
        <v>1.0899664562661425E-4</v>
      </c>
    </row>
    <row r="24" spans="1:13">
      <c r="A24" s="69" t="s">
        <v>1432</v>
      </c>
      <c r="B24" s="54" t="s">
        <v>1433</v>
      </c>
      <c r="C24" s="70" t="s">
        <v>116</v>
      </c>
      <c r="D24" s="54" t="s">
        <v>1427</v>
      </c>
      <c r="E24" s="70" t="s">
        <v>1406</v>
      </c>
      <c r="F24" s="70" t="s">
        <v>128</v>
      </c>
      <c r="G24" s="72">
        <v>113.33092200000002</v>
      </c>
      <c r="H24" s="78">
        <v>1841</v>
      </c>
      <c r="I24" s="121" t="s">
        <v>2746</v>
      </c>
      <c r="J24" s="72">
        <v>2.0864222809999999</v>
      </c>
      <c r="K24" s="73">
        <v>1.5413358135948958E-6</v>
      </c>
      <c r="L24" s="73">
        <f t="shared" si="0"/>
        <v>2.7496575136108062E-3</v>
      </c>
      <c r="M24" s="73">
        <f>J24/'סכום נכסי הקרן'!$C$41</f>
        <v>2.2724781103662488E-5</v>
      </c>
    </row>
    <row r="25" spans="1:13">
      <c r="A25" s="69" t="s">
        <v>1434</v>
      </c>
      <c r="B25" s="54" t="s">
        <v>1435</v>
      </c>
      <c r="C25" s="70" t="s">
        <v>116</v>
      </c>
      <c r="D25" s="54" t="s">
        <v>1427</v>
      </c>
      <c r="E25" s="70" t="s">
        <v>1406</v>
      </c>
      <c r="F25" s="70" t="s">
        <v>128</v>
      </c>
      <c r="G25" s="72">
        <v>452.48737199999994</v>
      </c>
      <c r="H25" s="78">
        <v>3381</v>
      </c>
      <c r="I25" s="121" t="s">
        <v>2746</v>
      </c>
      <c r="J25" s="72">
        <v>15.298598046999999</v>
      </c>
      <c r="K25" s="73">
        <v>2.8569606235184662E-6</v>
      </c>
      <c r="L25" s="73">
        <f t="shared" si="0"/>
        <v>2.0161740722728198E-2</v>
      </c>
      <c r="M25" s="73">
        <f>J25/'סכום נכסי הקרן'!$C$41</f>
        <v>1.6662844093304303E-4</v>
      </c>
    </row>
    <row r="26" spans="1:13">
      <c r="A26" s="122" t="s">
        <v>2746</v>
      </c>
      <c r="B26" s="121" t="s">
        <v>2746</v>
      </c>
      <c r="C26" s="121" t="s">
        <v>2746</v>
      </c>
      <c r="D26" s="121" t="s">
        <v>2746</v>
      </c>
      <c r="E26" s="121" t="s">
        <v>2746</v>
      </c>
      <c r="F26" s="121" t="s">
        <v>2746</v>
      </c>
      <c r="G26" s="121" t="s">
        <v>2746</v>
      </c>
      <c r="H26" s="121" t="s">
        <v>2746</v>
      </c>
      <c r="I26" s="121" t="s">
        <v>2746</v>
      </c>
      <c r="J26" s="121" t="s">
        <v>2746</v>
      </c>
      <c r="K26" s="121" t="s">
        <v>2746</v>
      </c>
      <c r="L26" s="121" t="s">
        <v>2746</v>
      </c>
      <c r="M26" s="121" t="s">
        <v>2746</v>
      </c>
    </row>
    <row r="27" spans="1:13">
      <c r="A27" s="68" t="s">
        <v>206</v>
      </c>
      <c r="B27" s="120" t="s">
        <v>2746</v>
      </c>
      <c r="C27" s="120" t="s">
        <v>2746</v>
      </c>
      <c r="D27" s="120" t="s">
        <v>2746</v>
      </c>
      <c r="E27" s="120" t="s">
        <v>2746</v>
      </c>
      <c r="F27" s="120" t="s">
        <v>2746</v>
      </c>
      <c r="G27" s="120" t="s">
        <v>2746</v>
      </c>
      <c r="H27" s="120" t="s">
        <v>2746</v>
      </c>
      <c r="I27" s="120" t="s">
        <v>2746</v>
      </c>
      <c r="J27" s="66">
        <v>151.68751193200001</v>
      </c>
      <c r="K27" s="120" t="s">
        <v>2746</v>
      </c>
      <c r="L27" s="67">
        <f t="shared" si="0"/>
        <v>0.19990617944553701</v>
      </c>
      <c r="M27" s="67">
        <f>J27/'סכום נכסי הקרן'!$C$41</f>
        <v>1.6521418200929824E-3</v>
      </c>
    </row>
    <row r="28" spans="1:13">
      <c r="A28" s="69" t="s">
        <v>1436</v>
      </c>
      <c r="B28" s="54" t="s">
        <v>1437</v>
      </c>
      <c r="C28" s="70" t="s">
        <v>116</v>
      </c>
      <c r="D28" s="54" t="s">
        <v>1405</v>
      </c>
      <c r="E28" s="70" t="s">
        <v>1438</v>
      </c>
      <c r="F28" s="70" t="s">
        <v>128</v>
      </c>
      <c r="G28" s="72">
        <v>11336.772999999997</v>
      </c>
      <c r="H28" s="78">
        <v>381.09</v>
      </c>
      <c r="I28" s="121" t="s">
        <v>2746</v>
      </c>
      <c r="J28" s="72">
        <v>43.203308226000011</v>
      </c>
      <c r="K28" s="73">
        <v>1.2493772274780061E-4</v>
      </c>
      <c r="L28" s="73">
        <f t="shared" si="0"/>
        <v>5.6936844548807077E-2</v>
      </c>
      <c r="M28" s="73">
        <f>J28/'סכום נכסי הקרן'!$C$41</f>
        <v>4.7055945065892978E-4</v>
      </c>
    </row>
    <row r="29" spans="1:13">
      <c r="A29" s="69" t="s">
        <v>1439</v>
      </c>
      <c r="B29" s="54" t="s">
        <v>1440</v>
      </c>
      <c r="C29" s="70" t="s">
        <v>116</v>
      </c>
      <c r="D29" s="54" t="s">
        <v>1405</v>
      </c>
      <c r="E29" s="70" t="s">
        <v>1438</v>
      </c>
      <c r="F29" s="70" t="s">
        <v>128</v>
      </c>
      <c r="G29" s="72">
        <v>19.679303999999998</v>
      </c>
      <c r="H29" s="78">
        <v>352.49</v>
      </c>
      <c r="I29" s="121" t="s">
        <v>2746</v>
      </c>
      <c r="J29" s="72">
        <v>6.9367579999999998E-2</v>
      </c>
      <c r="K29" s="73">
        <v>1.2550810577615617E-7</v>
      </c>
      <c r="L29" s="73">
        <f t="shared" si="0"/>
        <v>9.1418256641977782E-5</v>
      </c>
      <c r="M29" s="73">
        <f>J29/'סכום נכסי הקרן'!$C$41</f>
        <v>7.5553404770738067E-7</v>
      </c>
    </row>
    <row r="30" spans="1:13">
      <c r="A30" s="69" t="s">
        <v>1441</v>
      </c>
      <c r="B30" s="54" t="s">
        <v>1442</v>
      </c>
      <c r="C30" s="70" t="s">
        <v>116</v>
      </c>
      <c r="D30" s="54" t="s">
        <v>1418</v>
      </c>
      <c r="E30" s="70" t="s">
        <v>1438</v>
      </c>
      <c r="F30" s="70" t="s">
        <v>128</v>
      </c>
      <c r="G30" s="72">
        <v>1301.0560840000001</v>
      </c>
      <c r="H30" s="78">
        <v>3822.41</v>
      </c>
      <c r="I30" s="121" t="s">
        <v>2746</v>
      </c>
      <c r="J30" s="72">
        <v>49.731697864000012</v>
      </c>
      <c r="K30" s="73">
        <v>1.2023280021949627E-4</v>
      </c>
      <c r="L30" s="73">
        <f t="shared" si="0"/>
        <v>6.5540489066685789E-2</v>
      </c>
      <c r="M30" s="73">
        <f>J30/'סכום נכסי הקרן'!$C$41</f>
        <v>5.4166501104043743E-4</v>
      </c>
    </row>
    <row r="31" spans="1:13">
      <c r="A31" s="69" t="s">
        <v>1443</v>
      </c>
      <c r="B31" s="54" t="s">
        <v>1444</v>
      </c>
      <c r="C31" s="70" t="s">
        <v>116</v>
      </c>
      <c r="D31" s="54" t="s">
        <v>1427</v>
      </c>
      <c r="E31" s="70" t="s">
        <v>1438</v>
      </c>
      <c r="F31" s="70" t="s">
        <v>128</v>
      </c>
      <c r="G31" s="72">
        <v>1533.7987000000001</v>
      </c>
      <c r="H31" s="78">
        <v>3826</v>
      </c>
      <c r="I31" s="121" t="s">
        <v>2746</v>
      </c>
      <c r="J31" s="72">
        <v>58.683138262</v>
      </c>
      <c r="K31" s="73">
        <v>9.0288178943340153E-5</v>
      </c>
      <c r="L31" s="73">
        <f t="shared" si="0"/>
        <v>7.7337427573402187E-2</v>
      </c>
      <c r="M31" s="73">
        <f>J31/'סכום נכסי הקרן'!$C$41</f>
        <v>6.3916182434590801E-4</v>
      </c>
    </row>
    <row r="32" spans="1:13">
      <c r="A32" s="122" t="s">
        <v>2746</v>
      </c>
      <c r="B32" s="121" t="s">
        <v>2746</v>
      </c>
      <c r="C32" s="121" t="s">
        <v>2746</v>
      </c>
      <c r="D32" s="121" t="s">
        <v>2746</v>
      </c>
      <c r="E32" s="121" t="s">
        <v>2746</v>
      </c>
      <c r="F32" s="121" t="s">
        <v>2746</v>
      </c>
      <c r="G32" s="121" t="s">
        <v>2746</v>
      </c>
      <c r="H32" s="121" t="s">
        <v>2746</v>
      </c>
      <c r="I32" s="121" t="s">
        <v>2746</v>
      </c>
      <c r="J32" s="121" t="s">
        <v>2746</v>
      </c>
      <c r="K32" s="121" t="s">
        <v>2746</v>
      </c>
      <c r="L32" s="121" t="s">
        <v>2746</v>
      </c>
      <c r="M32" s="121" t="s">
        <v>2746</v>
      </c>
    </row>
    <row r="33" spans="1:13">
      <c r="A33" s="63" t="s">
        <v>180</v>
      </c>
      <c r="B33" s="120" t="s">
        <v>2746</v>
      </c>
      <c r="C33" s="120" t="s">
        <v>2746</v>
      </c>
      <c r="D33" s="120" t="s">
        <v>2746</v>
      </c>
      <c r="E33" s="120" t="s">
        <v>2746</v>
      </c>
      <c r="F33" s="120" t="s">
        <v>2746</v>
      </c>
      <c r="G33" s="120" t="s">
        <v>2746</v>
      </c>
      <c r="H33" s="120" t="s">
        <v>2746</v>
      </c>
      <c r="I33" s="66">
        <v>7.9861099999999996E-4</v>
      </c>
      <c r="J33" s="66">
        <v>442.76970216199987</v>
      </c>
      <c r="K33" s="120" t="s">
        <v>2746</v>
      </c>
      <c r="L33" s="67">
        <f t="shared" si="0"/>
        <v>0.58351803919839451</v>
      </c>
      <c r="M33" s="67">
        <f>J33/'סכום נכסי הקרן'!$C$41</f>
        <v>4.8225350412490547E-3</v>
      </c>
    </row>
    <row r="34" spans="1:13">
      <c r="A34" s="68" t="s">
        <v>207</v>
      </c>
      <c r="B34" s="120" t="s">
        <v>2746</v>
      </c>
      <c r="C34" s="120" t="s">
        <v>2746</v>
      </c>
      <c r="D34" s="120" t="s">
        <v>2746</v>
      </c>
      <c r="E34" s="120" t="s">
        <v>2746</v>
      </c>
      <c r="F34" s="120" t="s">
        <v>2746</v>
      </c>
      <c r="G34" s="120" t="s">
        <v>2746</v>
      </c>
      <c r="H34" s="120" t="s">
        <v>2746</v>
      </c>
      <c r="I34" s="66">
        <v>7.9861099999999996E-4</v>
      </c>
      <c r="J34" s="66">
        <v>442.76970216199987</v>
      </c>
      <c r="K34" s="120" t="s">
        <v>2746</v>
      </c>
      <c r="L34" s="67">
        <f t="shared" si="0"/>
        <v>0.58351803919839451</v>
      </c>
      <c r="M34" s="67">
        <f>J34/'סכום נכסי הקרן'!$C$41</f>
        <v>4.8225350412490547E-3</v>
      </c>
    </row>
    <row r="35" spans="1:13">
      <c r="A35" s="69" t="s">
        <v>1445</v>
      </c>
      <c r="B35" s="54" t="s">
        <v>1446</v>
      </c>
      <c r="C35" s="70" t="s">
        <v>26</v>
      </c>
      <c r="D35" s="121" t="s">
        <v>2746</v>
      </c>
      <c r="E35" s="70" t="s">
        <v>1406</v>
      </c>
      <c r="F35" s="70" t="s">
        <v>127</v>
      </c>
      <c r="G35" s="72">
        <v>136.05918800000001</v>
      </c>
      <c r="H35" s="78">
        <v>6579.6</v>
      </c>
      <c r="I35" s="121" t="s">
        <v>2746</v>
      </c>
      <c r="J35" s="72">
        <v>32.469449188000006</v>
      </c>
      <c r="K35" s="73">
        <v>3.0430502253896935E-6</v>
      </c>
      <c r="L35" s="73">
        <f t="shared" si="0"/>
        <v>4.2790889330321769E-2</v>
      </c>
      <c r="M35" s="73">
        <f>J35/'סכום נכסי הקרן'!$C$41</f>
        <v>3.5364898662802952E-4</v>
      </c>
    </row>
    <row r="36" spans="1:13">
      <c r="A36" s="69" t="s">
        <v>1447</v>
      </c>
      <c r="B36" s="54" t="s">
        <v>1448</v>
      </c>
      <c r="C36" s="70" t="s">
        <v>26</v>
      </c>
      <c r="D36" s="121" t="s">
        <v>2746</v>
      </c>
      <c r="E36" s="70" t="s">
        <v>1406</v>
      </c>
      <c r="F36" s="70" t="s">
        <v>127</v>
      </c>
      <c r="G36" s="72">
        <v>103.56390000000002</v>
      </c>
      <c r="H36" s="78">
        <v>1866.48</v>
      </c>
      <c r="I36" s="121" t="s">
        <v>2746</v>
      </c>
      <c r="J36" s="72">
        <v>7.0109891170000012</v>
      </c>
      <c r="K36" s="73">
        <v>6.8332173172912304E-6</v>
      </c>
      <c r="L36" s="73">
        <f t="shared" si="0"/>
        <v>9.2396534867155416E-3</v>
      </c>
      <c r="M36" s="73">
        <f>J36/'סכום נכסי הקרן'!$C$41</f>
        <v>7.6361911227109335E-5</v>
      </c>
    </row>
    <row r="37" spans="1:13">
      <c r="A37" s="69" t="s">
        <v>1449</v>
      </c>
      <c r="B37" s="54" t="s">
        <v>1450</v>
      </c>
      <c r="C37" s="70" t="s">
        <v>26</v>
      </c>
      <c r="D37" s="121" t="s">
        <v>2746</v>
      </c>
      <c r="E37" s="70" t="s">
        <v>1406</v>
      </c>
      <c r="F37" s="70" t="s">
        <v>127</v>
      </c>
      <c r="G37" s="72">
        <v>14.72148</v>
      </c>
      <c r="H37" s="78">
        <v>4831.8</v>
      </c>
      <c r="I37" s="121" t="s">
        <v>2746</v>
      </c>
      <c r="J37" s="72">
        <v>2.5799303309999999</v>
      </c>
      <c r="K37" s="73">
        <v>7.975483920180366E-7</v>
      </c>
      <c r="L37" s="73">
        <f t="shared" si="0"/>
        <v>3.4000426873444438E-3</v>
      </c>
      <c r="M37" s="73">
        <f>J37/'סכום נכסי הקרן'!$C$41</f>
        <v>2.809994533157236E-5</v>
      </c>
    </row>
    <row r="38" spans="1:13">
      <c r="A38" s="69" t="s">
        <v>1451</v>
      </c>
      <c r="B38" s="54" t="s">
        <v>1452</v>
      </c>
      <c r="C38" s="70" t="s">
        <v>1244</v>
      </c>
      <c r="D38" s="121" t="s">
        <v>2746</v>
      </c>
      <c r="E38" s="70" t="s">
        <v>1406</v>
      </c>
      <c r="F38" s="70" t="s">
        <v>127</v>
      </c>
      <c r="G38" s="72">
        <v>36.582416000000002</v>
      </c>
      <c r="H38" s="78">
        <v>7266</v>
      </c>
      <c r="I38" s="121" t="s">
        <v>2746</v>
      </c>
      <c r="J38" s="72">
        <v>9.6408500609999983</v>
      </c>
      <c r="K38" s="73">
        <v>1.6226398758039477E-7</v>
      </c>
      <c r="L38" s="73">
        <f t="shared" si="0"/>
        <v>1.2705498809722424E-2</v>
      </c>
      <c r="M38" s="73">
        <f>J38/'סכום נכסי הקרן'!$C$41</f>
        <v>1.0500568810281801E-4</v>
      </c>
    </row>
    <row r="39" spans="1:13">
      <c r="A39" s="69" t="s">
        <v>1453</v>
      </c>
      <c r="B39" s="54" t="s">
        <v>1454</v>
      </c>
      <c r="C39" s="70" t="s">
        <v>1244</v>
      </c>
      <c r="D39" s="121" t="s">
        <v>2746</v>
      </c>
      <c r="E39" s="70" t="s">
        <v>1406</v>
      </c>
      <c r="F39" s="70" t="s">
        <v>127</v>
      </c>
      <c r="G39" s="72">
        <v>11.501823999999999</v>
      </c>
      <c r="H39" s="78">
        <v>17881</v>
      </c>
      <c r="I39" s="121" t="s">
        <v>2746</v>
      </c>
      <c r="J39" s="72">
        <v>7.4594373530000002</v>
      </c>
      <c r="K39" s="73">
        <v>1.0513237760062195E-7</v>
      </c>
      <c r="L39" s="73">
        <f t="shared" si="0"/>
        <v>9.8306551611186295E-3</v>
      </c>
      <c r="M39" s="73">
        <f>J39/'סכום נכסי הקרן'!$C$41</f>
        <v>8.1246295415404705E-5</v>
      </c>
    </row>
    <row r="40" spans="1:13">
      <c r="A40" s="69" t="s">
        <v>1455</v>
      </c>
      <c r="B40" s="54" t="s">
        <v>1456</v>
      </c>
      <c r="C40" s="70" t="s">
        <v>1244</v>
      </c>
      <c r="D40" s="121" t="s">
        <v>2746</v>
      </c>
      <c r="E40" s="70" t="s">
        <v>1406</v>
      </c>
      <c r="F40" s="70" t="s">
        <v>127</v>
      </c>
      <c r="G40" s="72">
        <v>43.437849</v>
      </c>
      <c r="H40" s="78">
        <v>3760</v>
      </c>
      <c r="I40" s="121" t="s">
        <v>2746</v>
      </c>
      <c r="J40" s="72">
        <v>5.9238453960000008</v>
      </c>
      <c r="K40" s="73">
        <v>4.8005822545865614E-8</v>
      </c>
      <c r="L40" s="73">
        <f t="shared" si="0"/>
        <v>7.8069267908571494E-3</v>
      </c>
      <c r="M40" s="73">
        <f>J40/'סכום נכסי הקרן'!$C$41</f>
        <v>6.4521018176396113E-5</v>
      </c>
    </row>
    <row r="41" spans="1:13">
      <c r="A41" s="69" t="s">
        <v>1457</v>
      </c>
      <c r="B41" s="54" t="s">
        <v>1458</v>
      </c>
      <c r="C41" s="70" t="s">
        <v>1244</v>
      </c>
      <c r="D41" s="121" t="s">
        <v>2746</v>
      </c>
      <c r="E41" s="70" t="s">
        <v>1406</v>
      </c>
      <c r="F41" s="70" t="s">
        <v>127</v>
      </c>
      <c r="G41" s="72">
        <v>47.331270000000004</v>
      </c>
      <c r="H41" s="78">
        <v>3487.98</v>
      </c>
      <c r="I41" s="72">
        <v>7.9861099999999996E-4</v>
      </c>
      <c r="J41" s="72">
        <v>5.9886318849999984</v>
      </c>
      <c r="K41" s="73">
        <v>2.4460604651162792E-6</v>
      </c>
      <c r="L41" s="73">
        <f t="shared" si="0"/>
        <v>7.8923077120069789E-3</v>
      </c>
      <c r="M41" s="73">
        <f>J41/'סכום נכסי הקרן'!$C$41</f>
        <v>6.5226656145472132E-5</v>
      </c>
    </row>
    <row r="42" spans="1:13">
      <c r="A42" s="69" t="s">
        <v>1459</v>
      </c>
      <c r="B42" s="54" t="s">
        <v>1460</v>
      </c>
      <c r="C42" s="70" t="s">
        <v>26</v>
      </c>
      <c r="D42" s="121" t="s">
        <v>2746</v>
      </c>
      <c r="E42" s="70" t="s">
        <v>1406</v>
      </c>
      <c r="F42" s="70" t="s">
        <v>135</v>
      </c>
      <c r="G42" s="72">
        <v>66.135306999999997</v>
      </c>
      <c r="H42" s="78">
        <v>5340</v>
      </c>
      <c r="I42" s="121" t="s">
        <v>2746</v>
      </c>
      <c r="J42" s="72">
        <v>9.6734751760000002</v>
      </c>
      <c r="K42" s="73">
        <v>9.4719757855401674E-7</v>
      </c>
      <c r="L42" s="73">
        <f t="shared" si="0"/>
        <v>1.2748494848160614E-2</v>
      </c>
      <c r="M42" s="73">
        <f>J42/'סכום נכסי הקרן'!$C$41</f>
        <v>1.0536103256189918E-4</v>
      </c>
    </row>
    <row r="43" spans="1:13">
      <c r="A43" s="69" t="s">
        <v>1461</v>
      </c>
      <c r="B43" s="54" t="s">
        <v>1462</v>
      </c>
      <c r="C43" s="70" t="s">
        <v>117</v>
      </c>
      <c r="D43" s="121" t="s">
        <v>2746</v>
      </c>
      <c r="E43" s="70" t="s">
        <v>1406</v>
      </c>
      <c r="F43" s="70" t="s">
        <v>127</v>
      </c>
      <c r="G43" s="72">
        <v>160.05378200000001</v>
      </c>
      <c r="H43" s="78">
        <v>1022.25</v>
      </c>
      <c r="I43" s="121" t="s">
        <v>2746</v>
      </c>
      <c r="J43" s="72">
        <v>5.934315207</v>
      </c>
      <c r="K43" s="73">
        <v>8.2616336486833562E-7</v>
      </c>
      <c r="L43" s="73">
        <f t="shared" si="0"/>
        <v>7.8207247620274128E-3</v>
      </c>
      <c r="M43" s="73">
        <f>J43/'סכום נכסי הקרן'!$C$41</f>
        <v>6.46350526963197E-5</v>
      </c>
    </row>
    <row r="44" spans="1:13">
      <c r="A44" s="69" t="s">
        <v>1463</v>
      </c>
      <c r="B44" s="54" t="s">
        <v>1464</v>
      </c>
      <c r="C44" s="70" t="s">
        <v>1244</v>
      </c>
      <c r="D44" s="121" t="s">
        <v>2746</v>
      </c>
      <c r="E44" s="70" t="s">
        <v>1406</v>
      </c>
      <c r="F44" s="70" t="s">
        <v>127</v>
      </c>
      <c r="G44" s="72">
        <v>52.158546000000008</v>
      </c>
      <c r="H44" s="78">
        <v>11399</v>
      </c>
      <c r="I44" s="121" t="s">
        <v>2746</v>
      </c>
      <c r="J44" s="72">
        <v>21.564519492999999</v>
      </c>
      <c r="K44" s="73">
        <v>3.8571388638279626E-7</v>
      </c>
      <c r="L44" s="73">
        <f t="shared" si="0"/>
        <v>2.8419483242344716E-2</v>
      </c>
      <c r="M44" s="73">
        <f>J44/'סכום נכסי הקרן'!$C$41</f>
        <v>2.3487526448826671E-4</v>
      </c>
    </row>
    <row r="45" spans="1:13">
      <c r="A45" s="69" t="s">
        <v>1465</v>
      </c>
      <c r="B45" s="54" t="s">
        <v>1466</v>
      </c>
      <c r="C45" s="70" t="s">
        <v>26</v>
      </c>
      <c r="D45" s="121" t="s">
        <v>2746</v>
      </c>
      <c r="E45" s="70" t="s">
        <v>1406</v>
      </c>
      <c r="F45" s="70" t="s">
        <v>127</v>
      </c>
      <c r="G45" s="72">
        <v>22.681352999999994</v>
      </c>
      <c r="H45" s="78">
        <v>4819</v>
      </c>
      <c r="I45" s="121" t="s">
        <v>2746</v>
      </c>
      <c r="J45" s="72">
        <v>3.9643627079999999</v>
      </c>
      <c r="K45" s="73">
        <v>2.694550952190136E-6</v>
      </c>
      <c r="L45" s="73">
        <f t="shared" si="0"/>
        <v>5.224560629934474E-3</v>
      </c>
      <c r="M45" s="73">
        <f>J45/'סכום נכסי הקרן'!$C$41</f>
        <v>4.3178830850887872E-5</v>
      </c>
    </row>
    <row r="46" spans="1:13">
      <c r="A46" s="69" t="s">
        <v>1467</v>
      </c>
      <c r="B46" s="54" t="s">
        <v>1468</v>
      </c>
      <c r="C46" s="70" t="s">
        <v>26</v>
      </c>
      <c r="D46" s="121" t="s">
        <v>2746</v>
      </c>
      <c r="E46" s="70" t="s">
        <v>1406</v>
      </c>
      <c r="F46" s="70" t="s">
        <v>127</v>
      </c>
      <c r="G46" s="72">
        <v>64.089792000000003</v>
      </c>
      <c r="H46" s="78">
        <v>6526.5</v>
      </c>
      <c r="I46" s="121" t="s">
        <v>2746</v>
      </c>
      <c r="J46" s="72">
        <v>15.171089137000001</v>
      </c>
      <c r="K46" s="73">
        <v>1.6651484468159889E-6</v>
      </c>
      <c r="L46" s="73">
        <f t="shared" si="0"/>
        <v>1.9993699077646754E-2</v>
      </c>
      <c r="M46" s="73">
        <f>J46/'סכום נכסי הקרן'!$C$41</f>
        <v>1.6523964629884858E-4</v>
      </c>
    </row>
    <row r="47" spans="1:13">
      <c r="A47" s="69" t="s">
        <v>1469</v>
      </c>
      <c r="B47" s="54" t="s">
        <v>1470</v>
      </c>
      <c r="C47" s="70" t="s">
        <v>1244</v>
      </c>
      <c r="D47" s="121" t="s">
        <v>2746</v>
      </c>
      <c r="E47" s="70" t="s">
        <v>1406</v>
      </c>
      <c r="F47" s="70" t="s">
        <v>127</v>
      </c>
      <c r="G47" s="72">
        <v>18.889713</v>
      </c>
      <c r="H47" s="78">
        <v>5335</v>
      </c>
      <c r="I47" s="121" t="s">
        <v>2746</v>
      </c>
      <c r="J47" s="72">
        <v>3.655167966</v>
      </c>
      <c r="K47" s="73">
        <v>5.7436490513257116E-7</v>
      </c>
      <c r="L47" s="73">
        <f t="shared" si="0"/>
        <v>4.8170785716515402E-3</v>
      </c>
      <c r="M47" s="73">
        <f>J47/'סכום נכסי הקרן'!$C$41</f>
        <v>3.9811160320171664E-5</v>
      </c>
    </row>
    <row r="48" spans="1:13">
      <c r="A48" s="69" t="s">
        <v>1471</v>
      </c>
      <c r="B48" s="54" t="s">
        <v>1472</v>
      </c>
      <c r="C48" s="70" t="s">
        <v>117</v>
      </c>
      <c r="D48" s="121" t="s">
        <v>2746</v>
      </c>
      <c r="E48" s="70" t="s">
        <v>1406</v>
      </c>
      <c r="F48" s="70" t="s">
        <v>127</v>
      </c>
      <c r="G48" s="72">
        <v>877.05528000000004</v>
      </c>
      <c r="H48" s="78">
        <v>855.35</v>
      </c>
      <c r="I48" s="121" t="s">
        <v>2746</v>
      </c>
      <c r="J48" s="72">
        <v>27.209363518</v>
      </c>
      <c r="K48" s="73">
        <v>8.7588574567511566E-7</v>
      </c>
      <c r="L48" s="73">
        <f t="shared" si="0"/>
        <v>3.5858719262707325E-2</v>
      </c>
      <c r="M48" s="73">
        <f>J48/'סכום נכסי הקרן'!$C$41</f>
        <v>2.9635747065554364E-4</v>
      </c>
    </row>
    <row r="49" spans="1:13">
      <c r="A49" s="69" t="s">
        <v>1473</v>
      </c>
      <c r="B49" s="54" t="s">
        <v>1474</v>
      </c>
      <c r="C49" s="70" t="s">
        <v>26</v>
      </c>
      <c r="D49" s="121" t="s">
        <v>2746</v>
      </c>
      <c r="E49" s="70" t="s">
        <v>1406</v>
      </c>
      <c r="F49" s="70" t="s">
        <v>129</v>
      </c>
      <c r="G49" s="72">
        <v>293.11902800000001</v>
      </c>
      <c r="H49" s="78">
        <v>2972.5</v>
      </c>
      <c r="I49" s="121" t="s">
        <v>2746</v>
      </c>
      <c r="J49" s="72">
        <v>34.952922897999997</v>
      </c>
      <c r="K49" s="73">
        <v>1.2139089965205316E-6</v>
      </c>
      <c r="L49" s="73">
        <f t="shared" si="0"/>
        <v>4.6063813612592881E-2</v>
      </c>
      <c r="M49" s="73">
        <f>J49/'סכום נכסי הקרן'!$C$41</f>
        <v>3.8069835096351824E-4</v>
      </c>
    </row>
    <row r="50" spans="1:13">
      <c r="A50" s="69" t="s">
        <v>1475</v>
      </c>
      <c r="B50" s="54" t="s">
        <v>1476</v>
      </c>
      <c r="C50" s="70" t="s">
        <v>1244</v>
      </c>
      <c r="D50" s="121" t="s">
        <v>2746</v>
      </c>
      <c r="E50" s="70" t="s">
        <v>1406</v>
      </c>
      <c r="F50" s="70" t="s">
        <v>127</v>
      </c>
      <c r="G50" s="72">
        <v>5.9912999999999998</v>
      </c>
      <c r="H50" s="78">
        <v>5397</v>
      </c>
      <c r="I50" s="121" t="s">
        <v>2746</v>
      </c>
      <c r="J50" s="72">
        <v>1.1727921220000002</v>
      </c>
      <c r="K50" s="73">
        <v>6.0093279839518548E-8</v>
      </c>
      <c r="L50" s="73">
        <f t="shared" si="0"/>
        <v>1.5456011467703751E-3</v>
      </c>
      <c r="M50" s="73">
        <f>J50/'סכום נכסי הקרן'!$C$41</f>
        <v>1.2773753662070787E-5</v>
      </c>
    </row>
    <row r="51" spans="1:13">
      <c r="A51" s="69" t="s">
        <v>1477</v>
      </c>
      <c r="B51" s="54" t="s">
        <v>1478</v>
      </c>
      <c r="C51" s="70" t="s">
        <v>26</v>
      </c>
      <c r="D51" s="121" t="s">
        <v>2746</v>
      </c>
      <c r="E51" s="70" t="s">
        <v>1406</v>
      </c>
      <c r="F51" s="70" t="s">
        <v>127</v>
      </c>
      <c r="G51" s="72">
        <v>44.742686000000006</v>
      </c>
      <c r="H51" s="78">
        <v>4281.5</v>
      </c>
      <c r="I51" s="121" t="s">
        <v>2746</v>
      </c>
      <c r="J51" s="72">
        <v>6.9480919390000002</v>
      </c>
      <c r="K51" s="73">
        <v>5.789685041407868E-7</v>
      </c>
      <c r="L51" s="73">
        <f t="shared" si="0"/>
        <v>9.1567624537508604E-3</v>
      </c>
      <c r="M51" s="73">
        <f>J51/'סכום נכסי הקרן'!$C$41</f>
        <v>7.5676851153171163E-5</v>
      </c>
    </row>
    <row r="52" spans="1:13">
      <c r="A52" s="69" t="s">
        <v>1479</v>
      </c>
      <c r="B52" s="54" t="s">
        <v>1480</v>
      </c>
      <c r="C52" s="70" t="s">
        <v>117</v>
      </c>
      <c r="D52" s="121" t="s">
        <v>2746</v>
      </c>
      <c r="E52" s="70" t="s">
        <v>1406</v>
      </c>
      <c r="F52" s="70" t="s">
        <v>127</v>
      </c>
      <c r="G52" s="72">
        <v>279.28504999999996</v>
      </c>
      <c r="H52" s="78">
        <v>491.97</v>
      </c>
      <c r="I52" s="121" t="s">
        <v>2746</v>
      </c>
      <c r="J52" s="72">
        <v>4.9834931149999999</v>
      </c>
      <c r="K52" s="73">
        <v>1.9349577728805952E-6</v>
      </c>
      <c r="L52" s="73">
        <f t="shared" si="0"/>
        <v>6.5676538313805856E-3</v>
      </c>
      <c r="M52" s="73">
        <f>J52/'סכום נכסי הקרן'!$C$41</f>
        <v>5.4278940174903219E-5</v>
      </c>
    </row>
    <row r="53" spans="1:13">
      <c r="A53" s="69" t="s">
        <v>1481</v>
      </c>
      <c r="B53" s="54" t="s">
        <v>1482</v>
      </c>
      <c r="C53" s="70" t="s">
        <v>117</v>
      </c>
      <c r="D53" s="121" t="s">
        <v>2746</v>
      </c>
      <c r="E53" s="70" t="s">
        <v>1406</v>
      </c>
      <c r="F53" s="70" t="s">
        <v>127</v>
      </c>
      <c r="G53" s="72">
        <v>32.626907000000003</v>
      </c>
      <c r="H53" s="78">
        <v>3962.75</v>
      </c>
      <c r="I53" s="121" t="s">
        <v>2746</v>
      </c>
      <c r="J53" s="72">
        <v>4.6894309810000001</v>
      </c>
      <c r="K53" s="73">
        <v>3.1855016002341194E-7</v>
      </c>
      <c r="L53" s="73">
        <f t="shared" si="0"/>
        <v>6.1801147585932746E-3</v>
      </c>
      <c r="M53" s="73">
        <f>J53/'סכום נכסי הקרן'!$C$41</f>
        <v>5.1076090163723788E-5</v>
      </c>
    </row>
    <row r="54" spans="1:13">
      <c r="A54" s="69" t="s">
        <v>1483</v>
      </c>
      <c r="B54" s="54" t="s">
        <v>1484</v>
      </c>
      <c r="C54" s="70" t="s">
        <v>26</v>
      </c>
      <c r="D54" s="121" t="s">
        <v>2746</v>
      </c>
      <c r="E54" s="70" t="s">
        <v>1406</v>
      </c>
      <c r="F54" s="70" t="s">
        <v>129</v>
      </c>
      <c r="G54" s="72">
        <v>248.21099900000002</v>
      </c>
      <c r="H54" s="78">
        <v>690</v>
      </c>
      <c r="I54" s="121" t="s">
        <v>2746</v>
      </c>
      <c r="J54" s="72">
        <v>6.8704904070000001</v>
      </c>
      <c r="K54" s="73">
        <v>1.1764836320317555E-6</v>
      </c>
      <c r="L54" s="73">
        <f t="shared" si="0"/>
        <v>9.0544928233531052E-3</v>
      </c>
      <c r="M54" s="73">
        <f>J54/'סכום נכסי הקרן'!$C$41</f>
        <v>7.4831634993399498E-5</v>
      </c>
    </row>
    <row r="55" spans="1:13">
      <c r="A55" s="69" t="s">
        <v>1485</v>
      </c>
      <c r="B55" s="54" t="s">
        <v>1486</v>
      </c>
      <c r="C55" s="70" t="s">
        <v>117</v>
      </c>
      <c r="D55" s="121" t="s">
        <v>2746</v>
      </c>
      <c r="E55" s="70" t="s">
        <v>1406</v>
      </c>
      <c r="F55" s="70" t="s">
        <v>127</v>
      </c>
      <c r="G55" s="72">
        <v>253.34639999999999</v>
      </c>
      <c r="H55" s="78">
        <v>1064</v>
      </c>
      <c r="I55" s="121" t="s">
        <v>2746</v>
      </c>
      <c r="J55" s="72">
        <v>9.7769618589999983</v>
      </c>
      <c r="K55" s="73">
        <v>1.2980321900776918E-6</v>
      </c>
      <c r="L55" s="73">
        <f t="shared" si="0"/>
        <v>1.2884878042522026E-2</v>
      </c>
      <c r="M55" s="73">
        <f>J55/'סכום נכסי הקרן'!$C$41</f>
        <v>1.0648818320620303E-4</v>
      </c>
    </row>
    <row r="56" spans="1:13">
      <c r="A56" s="69" t="s">
        <v>1487</v>
      </c>
      <c r="B56" s="54" t="s">
        <v>1488</v>
      </c>
      <c r="C56" s="70" t="s">
        <v>1244</v>
      </c>
      <c r="D56" s="121" t="s">
        <v>2746</v>
      </c>
      <c r="E56" s="70" t="s">
        <v>1406</v>
      </c>
      <c r="F56" s="70" t="s">
        <v>127</v>
      </c>
      <c r="G56" s="72">
        <v>11.747894999999998</v>
      </c>
      <c r="H56" s="78">
        <v>40564</v>
      </c>
      <c r="I56" s="121" t="s">
        <v>2746</v>
      </c>
      <c r="J56" s="72">
        <v>17.284164445999998</v>
      </c>
      <c r="K56" s="73">
        <v>6.3674227642276412E-7</v>
      </c>
      <c r="L56" s="73">
        <f t="shared" si="0"/>
        <v>2.2778482126183091E-2</v>
      </c>
      <c r="M56" s="73">
        <f>J56/'סכום נכסי הקרן'!$C$41</f>
        <v>1.8825472540812835E-4</v>
      </c>
    </row>
    <row r="57" spans="1:13">
      <c r="A57" s="69" t="s">
        <v>1489</v>
      </c>
      <c r="B57" s="54" t="s">
        <v>1490</v>
      </c>
      <c r="C57" s="70" t="s">
        <v>26</v>
      </c>
      <c r="D57" s="121" t="s">
        <v>2746</v>
      </c>
      <c r="E57" s="70" t="s">
        <v>1406</v>
      </c>
      <c r="F57" s="70" t="s">
        <v>127</v>
      </c>
      <c r="G57" s="72">
        <v>160.9092</v>
      </c>
      <c r="H57" s="78">
        <v>772.45</v>
      </c>
      <c r="I57" s="121" t="s">
        <v>2746</v>
      </c>
      <c r="J57" s="72">
        <v>4.5081546799999996</v>
      </c>
      <c r="K57" s="73">
        <v>3.4183217620941253E-7</v>
      </c>
      <c r="L57" s="73">
        <f t="shared" si="0"/>
        <v>5.9412140587573213E-3</v>
      </c>
      <c r="M57" s="73">
        <f>J57/'סכום נכסי הקרן'!$C$41</f>
        <v>4.9101674774748823E-5</v>
      </c>
    </row>
    <row r="58" spans="1:13">
      <c r="A58" s="69" t="s">
        <v>1491</v>
      </c>
      <c r="B58" s="54" t="s">
        <v>1492</v>
      </c>
      <c r="C58" s="70" t="s">
        <v>26</v>
      </c>
      <c r="D58" s="121" t="s">
        <v>2746</v>
      </c>
      <c r="E58" s="70" t="s">
        <v>1406</v>
      </c>
      <c r="F58" s="70" t="s">
        <v>127</v>
      </c>
      <c r="G58" s="72">
        <v>166.0446</v>
      </c>
      <c r="H58" s="78">
        <v>567.15</v>
      </c>
      <c r="I58" s="121" t="s">
        <v>2746</v>
      </c>
      <c r="J58" s="72">
        <v>3.4156255089999994</v>
      </c>
      <c r="K58" s="73">
        <v>5.6864589041095888E-6</v>
      </c>
      <c r="L58" s="73">
        <f t="shared" si="0"/>
        <v>4.5013899774887338E-3</v>
      </c>
      <c r="M58" s="73">
        <f>J58/'סכום נכסי הקרן'!$C$41</f>
        <v>3.7202124771649115E-5</v>
      </c>
    </row>
    <row r="59" spans="1:13">
      <c r="A59" s="69" t="s">
        <v>1493</v>
      </c>
      <c r="B59" s="54" t="s">
        <v>1494</v>
      </c>
      <c r="C59" s="70" t="s">
        <v>26</v>
      </c>
      <c r="D59" s="121" t="s">
        <v>2746</v>
      </c>
      <c r="E59" s="70" t="s">
        <v>1406</v>
      </c>
      <c r="F59" s="70" t="s">
        <v>129</v>
      </c>
      <c r="G59" s="72">
        <v>55.469664000000002</v>
      </c>
      <c r="H59" s="78">
        <v>21775</v>
      </c>
      <c r="I59" s="121" t="s">
        <v>2746</v>
      </c>
      <c r="J59" s="72">
        <v>48.454187839999996</v>
      </c>
      <c r="K59" s="73">
        <v>1.8021750796241642E-6</v>
      </c>
      <c r="L59" s="73">
        <f t="shared" si="0"/>
        <v>6.3856882124700309E-2</v>
      </c>
      <c r="M59" s="73">
        <f>J59/'סכום נכסי הקרן'!$C$41</f>
        <v>5.2775069660969778E-4</v>
      </c>
    </row>
    <row r="60" spans="1:13">
      <c r="A60" s="69" t="s">
        <v>1495</v>
      </c>
      <c r="B60" s="54" t="s">
        <v>1496</v>
      </c>
      <c r="C60" s="70" t="s">
        <v>26</v>
      </c>
      <c r="D60" s="121" t="s">
        <v>2746</v>
      </c>
      <c r="E60" s="70" t="s">
        <v>1406</v>
      </c>
      <c r="F60" s="70" t="s">
        <v>129</v>
      </c>
      <c r="G60" s="72">
        <v>34.150408999999989</v>
      </c>
      <c r="H60" s="78">
        <v>9116.7000000000007</v>
      </c>
      <c r="I60" s="121" t="s">
        <v>2746</v>
      </c>
      <c r="J60" s="72">
        <v>12.489677042999999</v>
      </c>
      <c r="K60" s="73">
        <v>7.5222358151935425E-6</v>
      </c>
      <c r="L60" s="73">
        <f t="shared" si="0"/>
        <v>1.645991544309881E-2</v>
      </c>
      <c r="M60" s="73">
        <f>J60/'סכום נכסי הקרן'!$C$41</f>
        <v>1.360343874019497E-4</v>
      </c>
    </row>
    <row r="61" spans="1:13">
      <c r="A61" s="69" t="s">
        <v>1497</v>
      </c>
      <c r="B61" s="54" t="s">
        <v>1498</v>
      </c>
      <c r="C61" s="70" t="s">
        <v>26</v>
      </c>
      <c r="D61" s="121" t="s">
        <v>2746</v>
      </c>
      <c r="E61" s="70" t="s">
        <v>1406</v>
      </c>
      <c r="F61" s="70" t="s">
        <v>129</v>
      </c>
      <c r="G61" s="72">
        <v>53.349943000000003</v>
      </c>
      <c r="H61" s="78">
        <v>2553.8000000000002</v>
      </c>
      <c r="I61" s="121" t="s">
        <v>2746</v>
      </c>
      <c r="J61" s="72">
        <v>5.4656076729999992</v>
      </c>
      <c r="K61" s="73">
        <v>2.6115974730478939E-6</v>
      </c>
      <c r="L61" s="73">
        <f t="shared" si="0"/>
        <v>7.203023731758797E-3</v>
      </c>
      <c r="M61" s="73">
        <f>J61/'סכום נכסי הקרן'!$C$41</f>
        <v>5.9530009384242712E-5</v>
      </c>
    </row>
    <row r="62" spans="1:13">
      <c r="A62" s="69" t="s">
        <v>1499</v>
      </c>
      <c r="B62" s="54" t="s">
        <v>1500</v>
      </c>
      <c r="C62" s="70" t="s">
        <v>118</v>
      </c>
      <c r="D62" s="121" t="s">
        <v>2746</v>
      </c>
      <c r="E62" s="70" t="s">
        <v>1406</v>
      </c>
      <c r="F62" s="70" t="s">
        <v>136</v>
      </c>
      <c r="G62" s="72">
        <v>381.21544599999999</v>
      </c>
      <c r="H62" s="78">
        <v>247450</v>
      </c>
      <c r="I62" s="121" t="s">
        <v>2746</v>
      </c>
      <c r="J62" s="72">
        <v>24.183833876000001</v>
      </c>
      <c r="K62" s="73">
        <v>4.7317938753182743E-8</v>
      </c>
      <c r="L62" s="73">
        <f t="shared" si="0"/>
        <v>3.1871429446769288E-2</v>
      </c>
      <c r="M62" s="73">
        <f>J62/'סכום נכסי הקרן'!$C$41</f>
        <v>2.6340417090256219E-4</v>
      </c>
    </row>
    <row r="63" spans="1:13">
      <c r="A63" s="69" t="s">
        <v>1501</v>
      </c>
      <c r="B63" s="54" t="s">
        <v>1502</v>
      </c>
      <c r="C63" s="70" t="s">
        <v>1244</v>
      </c>
      <c r="D63" s="121" t="s">
        <v>2746</v>
      </c>
      <c r="E63" s="70" t="s">
        <v>1406</v>
      </c>
      <c r="F63" s="70" t="s">
        <v>127</v>
      </c>
      <c r="G63" s="72">
        <v>94.149000000000001</v>
      </c>
      <c r="H63" s="78">
        <v>4006</v>
      </c>
      <c r="I63" s="121" t="s">
        <v>2746</v>
      </c>
      <c r="J63" s="72">
        <v>13.679625625</v>
      </c>
      <c r="K63" s="73">
        <v>6.5815449143656066E-7</v>
      </c>
      <c r="L63" s="73">
        <f t="shared" si="0"/>
        <v>1.8028126772656992E-2</v>
      </c>
      <c r="M63" s="73">
        <f>J63/'סכום נכסי הקרן'!$C$41</f>
        <v>1.4899500486506602E-4</v>
      </c>
    </row>
    <row r="64" spans="1:13">
      <c r="A64" s="69" t="s">
        <v>1503</v>
      </c>
      <c r="B64" s="54" t="s">
        <v>1504</v>
      </c>
      <c r="C64" s="70" t="s">
        <v>117</v>
      </c>
      <c r="D64" s="121" t="s">
        <v>2746</v>
      </c>
      <c r="E64" s="70" t="s">
        <v>1406</v>
      </c>
      <c r="F64" s="70" t="s">
        <v>127</v>
      </c>
      <c r="G64" s="72">
        <v>3.8583970000000001</v>
      </c>
      <c r="H64" s="78">
        <v>93137</v>
      </c>
      <c r="I64" s="121" t="s">
        <v>2746</v>
      </c>
      <c r="J64" s="72">
        <v>13.033970516</v>
      </c>
      <c r="K64" s="73">
        <v>2.0228322704071268E-7</v>
      </c>
      <c r="L64" s="73">
        <f t="shared" si="0"/>
        <v>1.7177229790857049E-2</v>
      </c>
      <c r="M64" s="73">
        <f>J64/'סכום נכסי הקרן'!$C$41</f>
        <v>1.4196269354721812E-4</v>
      </c>
    </row>
    <row r="65" spans="1:13">
      <c r="A65" s="69" t="s">
        <v>1505</v>
      </c>
      <c r="B65" s="54" t="s">
        <v>1506</v>
      </c>
      <c r="C65" s="70" t="s">
        <v>117</v>
      </c>
      <c r="D65" s="121" t="s">
        <v>2746</v>
      </c>
      <c r="E65" s="70" t="s">
        <v>1406</v>
      </c>
      <c r="F65" s="70" t="s">
        <v>127</v>
      </c>
      <c r="G65" s="72">
        <v>33.251714999999997</v>
      </c>
      <c r="H65" s="78">
        <v>5893.5</v>
      </c>
      <c r="I65" s="121" t="s">
        <v>2746</v>
      </c>
      <c r="J65" s="72">
        <v>7.1077949900000004</v>
      </c>
      <c r="K65" s="73">
        <v>4.7165553191489356E-6</v>
      </c>
      <c r="L65" s="73">
        <f t="shared" si="0"/>
        <v>9.3672321645700187E-3</v>
      </c>
      <c r="M65" s="73">
        <f>J65/'סכום נכסי הקרן'!$C$41</f>
        <v>7.7416296187194961E-5</v>
      </c>
    </row>
    <row r="66" spans="1:13">
      <c r="A66" s="69" t="s">
        <v>1507</v>
      </c>
      <c r="B66" s="54" t="s">
        <v>1508</v>
      </c>
      <c r="C66" s="70" t="s">
        <v>26</v>
      </c>
      <c r="D66" s="121" t="s">
        <v>2746</v>
      </c>
      <c r="E66" s="70" t="s">
        <v>1406</v>
      </c>
      <c r="F66" s="70" t="s">
        <v>129</v>
      </c>
      <c r="G66" s="72">
        <v>6.5493129999999997</v>
      </c>
      <c r="H66" s="78">
        <v>19498</v>
      </c>
      <c r="I66" s="121" t="s">
        <v>2746</v>
      </c>
      <c r="J66" s="72">
        <v>5.1227528800000002</v>
      </c>
      <c r="K66" s="73">
        <v>1.257186486227085E-6</v>
      </c>
      <c r="L66" s="73">
        <f t="shared" si="0"/>
        <v>6.7511817119361934E-3</v>
      </c>
      <c r="M66" s="73">
        <f>J66/'סכום נכסי הקרן'!$C$41</f>
        <v>5.579572213462026E-5</v>
      </c>
    </row>
    <row r="67" spans="1:13">
      <c r="A67" s="69" t="s">
        <v>1509</v>
      </c>
      <c r="B67" s="54" t="s">
        <v>1510</v>
      </c>
      <c r="C67" s="70" t="s">
        <v>1244</v>
      </c>
      <c r="D67" s="121" t="s">
        <v>2746</v>
      </c>
      <c r="E67" s="70" t="s">
        <v>1406</v>
      </c>
      <c r="F67" s="70" t="s">
        <v>127</v>
      </c>
      <c r="G67" s="72">
        <v>13.352039999999999</v>
      </c>
      <c r="H67" s="78">
        <v>4602</v>
      </c>
      <c r="I67" s="121" t="s">
        <v>2746</v>
      </c>
      <c r="J67" s="72">
        <v>2.2286496149999997</v>
      </c>
      <c r="K67" s="73">
        <v>3.0275280656588873E-7</v>
      </c>
      <c r="L67" s="73">
        <f t="shared" si="0"/>
        <v>2.9370962987193003E-3</v>
      </c>
      <c r="M67" s="73">
        <f>J67/'סכום נכסי הקרן'!$C$41</f>
        <v>2.4273885070553786E-5</v>
      </c>
    </row>
    <row r="68" spans="1:13">
      <c r="A68" s="69" t="s">
        <v>1511</v>
      </c>
      <c r="B68" s="54" t="s">
        <v>1512</v>
      </c>
      <c r="C68" s="70" t="s">
        <v>26</v>
      </c>
      <c r="D68" s="121" t="s">
        <v>2746</v>
      </c>
      <c r="E68" s="70" t="s">
        <v>1406</v>
      </c>
      <c r="F68" s="70" t="s">
        <v>129</v>
      </c>
      <c r="G68" s="72">
        <v>15.217902999999996</v>
      </c>
      <c r="H68" s="78">
        <v>20075</v>
      </c>
      <c r="I68" s="121" t="s">
        <v>2746</v>
      </c>
      <c r="J68" s="72">
        <v>12.255413234000001</v>
      </c>
      <c r="K68" s="73">
        <v>3.7103262221138598E-6</v>
      </c>
      <c r="L68" s="73">
        <f t="shared" si="0"/>
        <v>1.6151183481956599E-2</v>
      </c>
      <c r="M68" s="73">
        <f>J68/'סכום נכסי הקרן'!$C$41</f>
        <v>1.3348284554557936E-4</v>
      </c>
    </row>
    <row r="69" spans="1:13">
      <c r="A69" s="69" t="s">
        <v>1513</v>
      </c>
      <c r="B69" s="54" t="s">
        <v>1514</v>
      </c>
      <c r="C69" s="70" t="s">
        <v>1244</v>
      </c>
      <c r="D69" s="121" t="s">
        <v>2746</v>
      </c>
      <c r="E69" s="70" t="s">
        <v>1406</v>
      </c>
      <c r="F69" s="70" t="s">
        <v>127</v>
      </c>
      <c r="G69" s="72">
        <v>10.253802</v>
      </c>
      <c r="H69" s="78">
        <v>8929</v>
      </c>
      <c r="I69" s="121" t="s">
        <v>2746</v>
      </c>
      <c r="J69" s="72">
        <v>3.3207432469999998</v>
      </c>
      <c r="K69" s="73">
        <v>1.3095532567049808E-7</v>
      </c>
      <c r="L69" s="73">
        <f t="shared" si="0"/>
        <v>4.376346391157953E-3</v>
      </c>
      <c r="M69" s="73">
        <f>J69/'סכום נכסי הקרן'!$C$41</f>
        <v>3.6168691293582101E-5</v>
      </c>
    </row>
    <row r="70" spans="1:13">
      <c r="A70" s="69" t="s">
        <v>1515</v>
      </c>
      <c r="B70" s="54" t="s">
        <v>1516</v>
      </c>
      <c r="C70" s="70" t="s">
        <v>117</v>
      </c>
      <c r="D70" s="121" t="s">
        <v>2746</v>
      </c>
      <c r="E70" s="70" t="s">
        <v>1406</v>
      </c>
      <c r="F70" s="70" t="s">
        <v>127</v>
      </c>
      <c r="G70" s="72">
        <v>70.868520000000004</v>
      </c>
      <c r="H70" s="78">
        <v>3163.375</v>
      </c>
      <c r="I70" s="121" t="s">
        <v>2746</v>
      </c>
      <c r="J70" s="72">
        <v>8.1311429610000001</v>
      </c>
      <c r="K70" s="73">
        <v>2.8347408000000003E-6</v>
      </c>
      <c r="L70" s="73">
        <f t="shared" si="0"/>
        <v>1.0715883615967418E-2</v>
      </c>
      <c r="M70" s="73">
        <f>J70/'סכום נכסי הקרן'!$C$41</f>
        <v>8.8562342146168368E-5</v>
      </c>
    </row>
    <row r="71" spans="1:13">
      <c r="A71" s="69" t="s">
        <v>1517</v>
      </c>
      <c r="B71" s="54" t="s">
        <v>1518</v>
      </c>
      <c r="C71" s="70" t="s">
        <v>1244</v>
      </c>
      <c r="D71" s="121" t="s">
        <v>2746</v>
      </c>
      <c r="E71" s="70" t="s">
        <v>1406</v>
      </c>
      <c r="F71" s="70" t="s">
        <v>127</v>
      </c>
      <c r="G71" s="72">
        <v>15.970272</v>
      </c>
      <c r="H71" s="78">
        <v>19248</v>
      </c>
      <c r="I71" s="121" t="s">
        <v>2746</v>
      </c>
      <c r="J71" s="72">
        <v>11.149245736000001</v>
      </c>
      <c r="K71" s="73">
        <v>5.2576006450337324E-8</v>
      </c>
      <c r="L71" s="73">
        <f t="shared" si="0"/>
        <v>1.4693385700612946E-2</v>
      </c>
      <c r="M71" s="73">
        <f>J71/'סכום נכסי הקרן'!$C$41</f>
        <v>1.2143475035173974E-4</v>
      </c>
    </row>
    <row r="72" spans="1:13">
      <c r="A72" s="69" t="s">
        <v>1519</v>
      </c>
      <c r="B72" s="54" t="s">
        <v>1520</v>
      </c>
      <c r="C72" s="70" t="s">
        <v>1244</v>
      </c>
      <c r="D72" s="121" t="s">
        <v>2746</v>
      </c>
      <c r="E72" s="70" t="s">
        <v>1406</v>
      </c>
      <c r="F72" s="70" t="s">
        <v>127</v>
      </c>
      <c r="G72" s="72">
        <v>45.705060000000003</v>
      </c>
      <c r="H72" s="78">
        <v>6333</v>
      </c>
      <c r="I72" s="121" t="s">
        <v>2746</v>
      </c>
      <c r="J72" s="72">
        <v>10.498356758000002</v>
      </c>
      <c r="K72" s="73">
        <v>2.0338293844328977E-7</v>
      </c>
      <c r="L72" s="73">
        <f t="shared" si="0"/>
        <v>1.383559109921214E-2</v>
      </c>
      <c r="M72" s="73">
        <f>J72/'סכום נכסי הקרן'!$C$41</f>
        <v>1.1434543306322457E-4</v>
      </c>
    </row>
    <row r="73" spans="1:13">
      <c r="A73" s="69" t="s">
        <v>1521</v>
      </c>
      <c r="B73" s="54" t="s">
        <v>1522</v>
      </c>
      <c r="C73" s="70" t="s">
        <v>119</v>
      </c>
      <c r="D73" s="121" t="s">
        <v>2746</v>
      </c>
      <c r="E73" s="70" t="s">
        <v>1406</v>
      </c>
      <c r="F73" s="70" t="s">
        <v>131</v>
      </c>
      <c r="G73" s="72">
        <v>54.7776</v>
      </c>
      <c r="H73" s="78">
        <v>9441</v>
      </c>
      <c r="I73" s="121" t="s">
        <v>2746</v>
      </c>
      <c r="J73" s="72">
        <v>12.801145676000001</v>
      </c>
      <c r="K73" s="73">
        <v>3.6602190466459631E-7</v>
      </c>
      <c r="L73" s="73">
        <f t="shared" si="0"/>
        <v>1.6870394220468873E-2</v>
      </c>
      <c r="M73" s="73">
        <f>J73/'סכום נכסי הקרן'!$C$41</f>
        <v>1.3942682457540129E-4</v>
      </c>
    </row>
    <row r="74" spans="1:13">
      <c r="A74" s="123" t="s">
        <v>2746</v>
      </c>
      <c r="B74" s="123" t="s">
        <v>2746</v>
      </c>
      <c r="C74" s="124" t="s">
        <v>2746</v>
      </c>
      <c r="D74" s="124" t="s">
        <v>2746</v>
      </c>
      <c r="E74" s="124" t="s">
        <v>2746</v>
      </c>
      <c r="F74" s="124" t="s">
        <v>2746</v>
      </c>
      <c r="G74" s="124" t="s">
        <v>2746</v>
      </c>
      <c r="H74" s="124" t="s">
        <v>2746</v>
      </c>
      <c r="I74" s="124" t="s">
        <v>2746</v>
      </c>
      <c r="J74" s="124" t="s">
        <v>2746</v>
      </c>
      <c r="K74" s="124" t="s">
        <v>2746</v>
      </c>
      <c r="L74" s="124" t="s">
        <v>2746</v>
      </c>
      <c r="M74" s="124" t="s">
        <v>2746</v>
      </c>
    </row>
    <row r="75" spans="1:13">
      <c r="A75" s="123" t="s">
        <v>2746</v>
      </c>
      <c r="B75" s="123" t="s">
        <v>2746</v>
      </c>
      <c r="C75" s="124" t="s">
        <v>2746</v>
      </c>
      <c r="D75" s="124" t="s">
        <v>2746</v>
      </c>
      <c r="E75" s="124" t="s">
        <v>2746</v>
      </c>
      <c r="F75" s="124" t="s">
        <v>2746</v>
      </c>
      <c r="G75" s="124" t="s">
        <v>2746</v>
      </c>
      <c r="H75" s="124" t="s">
        <v>2746</v>
      </c>
      <c r="I75" s="124" t="s">
        <v>2746</v>
      </c>
      <c r="J75" s="124" t="s">
        <v>2746</v>
      </c>
      <c r="K75" s="124" t="s">
        <v>2746</v>
      </c>
      <c r="L75" s="124" t="s">
        <v>2746</v>
      </c>
      <c r="M75" s="124" t="s">
        <v>2746</v>
      </c>
    </row>
    <row r="76" spans="1:13">
      <c r="A76" s="123" t="s">
        <v>2746</v>
      </c>
      <c r="B76" s="123" t="s">
        <v>2746</v>
      </c>
      <c r="C76" s="124" t="s">
        <v>2746</v>
      </c>
      <c r="D76" s="124" t="s">
        <v>2746</v>
      </c>
      <c r="E76" s="124" t="s">
        <v>2746</v>
      </c>
      <c r="F76" s="124" t="s">
        <v>2746</v>
      </c>
      <c r="G76" s="124" t="s">
        <v>2746</v>
      </c>
      <c r="H76" s="124" t="s">
        <v>2746</v>
      </c>
      <c r="I76" s="124" t="s">
        <v>2746</v>
      </c>
      <c r="J76" s="124" t="s">
        <v>2746</v>
      </c>
      <c r="K76" s="124" t="s">
        <v>2746</v>
      </c>
      <c r="L76" s="124" t="s">
        <v>2746</v>
      </c>
      <c r="M76" s="124" t="s">
        <v>2746</v>
      </c>
    </row>
    <row r="77" spans="1:13">
      <c r="A77" s="85" t="s">
        <v>202</v>
      </c>
      <c r="B77" s="123" t="s">
        <v>2746</v>
      </c>
      <c r="C77" s="124" t="s">
        <v>2746</v>
      </c>
      <c r="D77" s="124" t="s">
        <v>2746</v>
      </c>
      <c r="E77" s="124" t="s">
        <v>2746</v>
      </c>
      <c r="F77" s="124" t="s">
        <v>2746</v>
      </c>
      <c r="G77" s="124" t="s">
        <v>2746</v>
      </c>
      <c r="H77" s="124" t="s">
        <v>2746</v>
      </c>
      <c r="I77" s="124" t="s">
        <v>2746</v>
      </c>
      <c r="J77" s="124" t="s">
        <v>2746</v>
      </c>
      <c r="K77" s="124" t="s">
        <v>2746</v>
      </c>
      <c r="L77" s="124" t="s">
        <v>2746</v>
      </c>
      <c r="M77" s="124" t="s">
        <v>2746</v>
      </c>
    </row>
    <row r="78" spans="1:13">
      <c r="A78" s="85" t="s">
        <v>108</v>
      </c>
      <c r="B78" s="123" t="s">
        <v>2746</v>
      </c>
      <c r="C78" s="124" t="s">
        <v>2746</v>
      </c>
      <c r="D78" s="124" t="s">
        <v>2746</v>
      </c>
      <c r="E78" s="124" t="s">
        <v>2746</v>
      </c>
      <c r="F78" s="124" t="s">
        <v>2746</v>
      </c>
      <c r="G78" s="124" t="s">
        <v>2746</v>
      </c>
      <c r="H78" s="124" t="s">
        <v>2746</v>
      </c>
      <c r="I78" s="124" t="s">
        <v>2746</v>
      </c>
      <c r="J78" s="124" t="s">
        <v>2746</v>
      </c>
      <c r="K78" s="124" t="s">
        <v>2746</v>
      </c>
      <c r="L78" s="124" t="s">
        <v>2746</v>
      </c>
      <c r="M78" s="124" t="s">
        <v>2746</v>
      </c>
    </row>
    <row r="79" spans="1:13">
      <c r="A79" s="85" t="s">
        <v>185</v>
      </c>
      <c r="B79" s="123" t="s">
        <v>2746</v>
      </c>
      <c r="C79" s="124" t="s">
        <v>2746</v>
      </c>
      <c r="D79" s="124" t="s">
        <v>2746</v>
      </c>
      <c r="E79" s="124" t="s">
        <v>2746</v>
      </c>
      <c r="F79" s="124" t="s">
        <v>2746</v>
      </c>
      <c r="G79" s="124" t="s">
        <v>2746</v>
      </c>
      <c r="H79" s="124" t="s">
        <v>2746</v>
      </c>
      <c r="I79" s="124" t="s">
        <v>2746</v>
      </c>
      <c r="J79" s="124" t="s">
        <v>2746</v>
      </c>
      <c r="K79" s="124" t="s">
        <v>2746</v>
      </c>
      <c r="L79" s="124" t="s">
        <v>2746</v>
      </c>
      <c r="M79" s="124" t="s">
        <v>2746</v>
      </c>
    </row>
    <row r="80" spans="1:13">
      <c r="A80" s="85" t="s">
        <v>193</v>
      </c>
      <c r="B80" s="123" t="s">
        <v>2746</v>
      </c>
      <c r="C80" s="124" t="s">
        <v>2746</v>
      </c>
      <c r="D80" s="124" t="s">
        <v>2746</v>
      </c>
      <c r="E80" s="124" t="s">
        <v>2746</v>
      </c>
      <c r="F80" s="124" t="s">
        <v>2746</v>
      </c>
      <c r="G80" s="124" t="s">
        <v>2746</v>
      </c>
      <c r="H80" s="124" t="s">
        <v>2746</v>
      </c>
      <c r="I80" s="124" t="s">
        <v>2746</v>
      </c>
      <c r="J80" s="124" t="s">
        <v>2746</v>
      </c>
      <c r="K80" s="124" t="s">
        <v>2746</v>
      </c>
      <c r="L80" s="124" t="s">
        <v>2746</v>
      </c>
      <c r="M80" s="124" t="s">
        <v>2746</v>
      </c>
    </row>
    <row r="81" spans="1:13">
      <c r="A81" s="85" t="s">
        <v>200</v>
      </c>
      <c r="B81" s="123" t="s">
        <v>2746</v>
      </c>
      <c r="C81" s="124" t="s">
        <v>2746</v>
      </c>
      <c r="D81" s="124" t="s">
        <v>2746</v>
      </c>
      <c r="E81" s="124" t="s">
        <v>2746</v>
      </c>
      <c r="F81" s="124" t="s">
        <v>2746</v>
      </c>
      <c r="G81" s="124" t="s">
        <v>2746</v>
      </c>
      <c r="H81" s="124" t="s">
        <v>2746</v>
      </c>
      <c r="I81" s="124" t="s">
        <v>2746</v>
      </c>
      <c r="J81" s="124" t="s">
        <v>2746</v>
      </c>
      <c r="K81" s="124" t="s">
        <v>2746</v>
      </c>
      <c r="L81" s="124" t="s">
        <v>2746</v>
      </c>
      <c r="M81" s="124" t="s">
        <v>2746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52.4257812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141</v>
      </c>
      <c r="B1" s="36" t="s" vm="1">
        <v>210</v>
      </c>
    </row>
    <row r="2" spans="1:14">
      <c r="A2" s="36" t="s">
        <v>140</v>
      </c>
      <c r="B2" s="36" t="s">
        <v>211</v>
      </c>
    </row>
    <row r="3" spans="1:14">
      <c r="A3" s="36" t="s">
        <v>142</v>
      </c>
      <c r="B3" s="36" t="s">
        <v>212</v>
      </c>
    </row>
    <row r="4" spans="1:14">
      <c r="A4" s="36" t="s">
        <v>143</v>
      </c>
      <c r="B4" s="36">
        <v>2208</v>
      </c>
    </row>
    <row r="5" spans="1:14" ht="18.75">
      <c r="A5" s="150" t="s">
        <v>89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s="3" customFormat="1">
      <c r="A6" s="37" t="s">
        <v>111</v>
      </c>
      <c r="B6" s="38" t="s">
        <v>44</v>
      </c>
      <c r="C6" s="38" t="s">
        <v>115</v>
      </c>
      <c r="D6" s="38" t="s">
        <v>113</v>
      </c>
      <c r="E6" s="38" t="s">
        <v>65</v>
      </c>
      <c r="F6" s="38" t="s">
        <v>14</v>
      </c>
      <c r="G6" s="38" t="s">
        <v>66</v>
      </c>
      <c r="H6" s="38" t="s">
        <v>99</v>
      </c>
      <c r="I6" s="38" t="s">
        <v>187</v>
      </c>
      <c r="J6" s="38" t="s">
        <v>186</v>
      </c>
      <c r="K6" s="38" t="s">
        <v>62</v>
      </c>
      <c r="L6" s="38" t="s">
        <v>59</v>
      </c>
      <c r="M6" s="38" t="s">
        <v>144</v>
      </c>
      <c r="N6" s="133" t="s">
        <v>146</v>
      </c>
    </row>
    <row r="7" spans="1:14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117" t="s">
        <v>2746</v>
      </c>
      <c r="I7" s="26" t="s">
        <v>194</v>
      </c>
      <c r="J7" s="117" t="s">
        <v>2746</v>
      </c>
      <c r="K7" s="26" t="s">
        <v>190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29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72">
        <v>22.824453930000004</v>
      </c>
      <c r="L9" s="121" t="s">
        <v>2746</v>
      </c>
      <c r="M9" s="73">
        <f>IFERROR(K9/$K$9,0)</f>
        <v>1</v>
      </c>
      <c r="N9" s="73">
        <f>K9/'סכום נכסי הקרן'!$C$41</f>
        <v>2.4859815009322127E-4</v>
      </c>
    </row>
    <row r="10" spans="1:14" s="4" customFormat="1" ht="20.25">
      <c r="A10" s="88" t="s">
        <v>180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72">
        <v>22.824453930000004</v>
      </c>
      <c r="L10" s="121" t="s">
        <v>2746</v>
      </c>
      <c r="M10" s="73">
        <f t="shared" ref="M10:M15" si="0">IFERROR(K10/$K$9,0)</f>
        <v>1</v>
      </c>
      <c r="N10" s="73">
        <f>K10/'סכום נכסי הקרן'!$C$41</f>
        <v>2.4859815009322127E-4</v>
      </c>
    </row>
    <row r="11" spans="1:14">
      <c r="A11" s="68" t="s">
        <v>28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120" t="s">
        <v>2746</v>
      </c>
      <c r="I11" s="120" t="s">
        <v>2746</v>
      </c>
      <c r="J11" s="120" t="s">
        <v>2746</v>
      </c>
      <c r="K11" s="66">
        <v>22.824453930000004</v>
      </c>
      <c r="L11" s="120" t="s">
        <v>2746</v>
      </c>
      <c r="M11" s="67">
        <f t="shared" si="0"/>
        <v>1</v>
      </c>
      <c r="N11" s="67">
        <f>K11/'סכום נכסי הקרן'!$C$41</f>
        <v>2.4859815009322127E-4</v>
      </c>
    </row>
    <row r="12" spans="1:14">
      <c r="A12" s="69" t="s">
        <v>1523</v>
      </c>
      <c r="B12" s="54" t="s">
        <v>1524</v>
      </c>
      <c r="C12" s="70" t="s">
        <v>26</v>
      </c>
      <c r="D12" s="121" t="s">
        <v>2746</v>
      </c>
      <c r="E12" s="70" t="s">
        <v>1406</v>
      </c>
      <c r="F12" s="54" t="s">
        <v>581</v>
      </c>
      <c r="G12" s="121" t="s">
        <v>2746</v>
      </c>
      <c r="H12" s="70" t="s">
        <v>127</v>
      </c>
      <c r="I12" s="72">
        <v>3.8892099999999998</v>
      </c>
      <c r="J12" s="78">
        <v>22796</v>
      </c>
      <c r="K12" s="72">
        <v>3.2156409669999997</v>
      </c>
      <c r="L12" s="73">
        <v>4.5621015695033186E-7</v>
      </c>
      <c r="M12" s="73">
        <f t="shared" si="0"/>
        <v>0.14088577877315284</v>
      </c>
      <c r="N12" s="73">
        <f>K12/'סכום נכסי הקרן'!$C$41</f>
        <v>3.5023943977448617E-5</v>
      </c>
    </row>
    <row r="13" spans="1:14">
      <c r="A13" s="69" t="s">
        <v>1525</v>
      </c>
      <c r="B13" s="54" t="s">
        <v>1526</v>
      </c>
      <c r="C13" s="70" t="s">
        <v>26</v>
      </c>
      <c r="D13" s="121" t="s">
        <v>2746</v>
      </c>
      <c r="E13" s="70" t="s">
        <v>1406</v>
      </c>
      <c r="F13" s="54" t="s">
        <v>581</v>
      </c>
      <c r="G13" s="121" t="s">
        <v>2746</v>
      </c>
      <c r="H13" s="70" t="s">
        <v>127</v>
      </c>
      <c r="I13" s="72">
        <v>21.863793999999999</v>
      </c>
      <c r="J13" s="78">
        <v>4107</v>
      </c>
      <c r="K13" s="72">
        <v>3.2568502609999999</v>
      </c>
      <c r="L13" s="73">
        <v>3.0268728057543856E-7</v>
      </c>
      <c r="M13" s="73">
        <f t="shared" si="0"/>
        <v>0.14269126748829952</v>
      </c>
      <c r="N13" s="73">
        <f>K13/'סכום נכסי הקרן'!$C$41</f>
        <v>3.5472785132048272E-5</v>
      </c>
    </row>
    <row r="14" spans="1:14">
      <c r="A14" s="69" t="s">
        <v>1527</v>
      </c>
      <c r="B14" s="54" t="s">
        <v>1528</v>
      </c>
      <c r="C14" s="70" t="s">
        <v>26</v>
      </c>
      <c r="D14" s="121" t="s">
        <v>2746</v>
      </c>
      <c r="E14" s="70" t="s">
        <v>1406</v>
      </c>
      <c r="F14" s="54" t="s">
        <v>581</v>
      </c>
      <c r="G14" s="121" t="s">
        <v>2746</v>
      </c>
      <c r="H14" s="70" t="s">
        <v>127</v>
      </c>
      <c r="I14" s="72">
        <v>57.516480000000001</v>
      </c>
      <c r="J14" s="78">
        <v>1264.03</v>
      </c>
      <c r="K14" s="72">
        <v>2.6369217140000001</v>
      </c>
      <c r="L14" s="73">
        <v>1.8802582979905336E-7</v>
      </c>
      <c r="M14" s="73">
        <f t="shared" si="0"/>
        <v>0.11553054991313869</v>
      </c>
      <c r="N14" s="73">
        <f>K14/'סכום נכסי הקרן'!$C$41</f>
        <v>2.8720680987658848E-5</v>
      </c>
    </row>
    <row r="15" spans="1:14">
      <c r="A15" s="69" t="s">
        <v>1529</v>
      </c>
      <c r="B15" s="54" t="s">
        <v>1530</v>
      </c>
      <c r="C15" s="70" t="s">
        <v>120</v>
      </c>
      <c r="D15" s="121" t="s">
        <v>2746</v>
      </c>
      <c r="E15" s="70" t="s">
        <v>1406</v>
      </c>
      <c r="F15" s="54" t="s">
        <v>581</v>
      </c>
      <c r="G15" s="121" t="s">
        <v>2746</v>
      </c>
      <c r="H15" s="70" t="s">
        <v>127</v>
      </c>
      <c r="I15" s="72">
        <v>29.667370999999992</v>
      </c>
      <c r="J15" s="78">
        <v>12745.9</v>
      </c>
      <c r="K15" s="72">
        <v>13.715040988</v>
      </c>
      <c r="L15" s="73">
        <v>3.242257255961287E-7</v>
      </c>
      <c r="M15" s="73">
        <f t="shared" si="0"/>
        <v>0.60089240382540876</v>
      </c>
      <c r="N15" s="73">
        <f>K15/'סכום נכסי הקרן'!$C$41</f>
        <v>1.4938073999606549E-4</v>
      </c>
    </row>
    <row r="16" spans="1:14">
      <c r="A16" s="122" t="s">
        <v>2746</v>
      </c>
      <c r="B16" s="121" t="s">
        <v>2746</v>
      </c>
      <c r="C16" s="121" t="s">
        <v>2746</v>
      </c>
      <c r="D16" s="121" t="s">
        <v>2746</v>
      </c>
      <c r="E16" s="121" t="s">
        <v>2746</v>
      </c>
      <c r="F16" s="121" t="s">
        <v>2746</v>
      </c>
      <c r="G16" s="121" t="s">
        <v>2746</v>
      </c>
      <c r="H16" s="121" t="s">
        <v>2746</v>
      </c>
      <c r="I16" s="121" t="s">
        <v>2746</v>
      </c>
      <c r="J16" s="121" t="s">
        <v>2746</v>
      </c>
      <c r="K16" s="121" t="s">
        <v>2746</v>
      </c>
      <c r="L16" s="121" t="s">
        <v>2746</v>
      </c>
      <c r="M16" s="121" t="s">
        <v>2746</v>
      </c>
      <c r="N16" s="121" t="s">
        <v>2746</v>
      </c>
    </row>
    <row r="17" spans="1:14">
      <c r="A17" s="121" t="s">
        <v>2746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121" t="s">
        <v>2746</v>
      </c>
      <c r="I17" s="121" t="s">
        <v>2746</v>
      </c>
      <c r="J17" s="121" t="s">
        <v>2746</v>
      </c>
      <c r="K17" s="121" t="s">
        <v>2746</v>
      </c>
      <c r="L17" s="121" t="s">
        <v>2746</v>
      </c>
      <c r="M17" s="121" t="s">
        <v>2746</v>
      </c>
      <c r="N17" s="121" t="s">
        <v>2746</v>
      </c>
    </row>
    <row r="18" spans="1:14">
      <c r="A18" s="121" t="s">
        <v>2746</v>
      </c>
      <c r="B18" s="121" t="s">
        <v>2746</v>
      </c>
      <c r="C18" s="121" t="s">
        <v>2746</v>
      </c>
      <c r="D18" s="121" t="s">
        <v>2746</v>
      </c>
      <c r="E18" s="121" t="s">
        <v>2746</v>
      </c>
      <c r="F18" s="121" t="s">
        <v>2746</v>
      </c>
      <c r="G18" s="121" t="s">
        <v>2746</v>
      </c>
      <c r="H18" s="121" t="s">
        <v>2746</v>
      </c>
      <c r="I18" s="121" t="s">
        <v>2746</v>
      </c>
      <c r="J18" s="121" t="s">
        <v>2746</v>
      </c>
      <c r="K18" s="121" t="s">
        <v>2746</v>
      </c>
      <c r="L18" s="121" t="s">
        <v>2746</v>
      </c>
      <c r="M18" s="121" t="s">
        <v>2746</v>
      </c>
      <c r="N18" s="121" t="s">
        <v>2746</v>
      </c>
    </row>
    <row r="19" spans="1:14">
      <c r="A19" s="85" t="s">
        <v>202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  <c r="K19" s="121" t="s">
        <v>2746</v>
      </c>
      <c r="L19" s="121" t="s">
        <v>2746</v>
      </c>
      <c r="M19" s="121" t="s">
        <v>2746</v>
      </c>
      <c r="N19" s="121" t="s">
        <v>2746</v>
      </c>
    </row>
    <row r="20" spans="1:14">
      <c r="A20" s="85" t="s">
        <v>108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  <c r="K20" s="121" t="s">
        <v>2746</v>
      </c>
      <c r="L20" s="121" t="s">
        <v>2746</v>
      </c>
      <c r="M20" s="121" t="s">
        <v>2746</v>
      </c>
      <c r="N20" s="121" t="s">
        <v>2746</v>
      </c>
    </row>
    <row r="21" spans="1:14">
      <c r="A21" s="85" t="s">
        <v>185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  <c r="K21" s="121" t="s">
        <v>2746</v>
      </c>
      <c r="L21" s="121" t="s">
        <v>2746</v>
      </c>
      <c r="M21" s="121" t="s">
        <v>2746</v>
      </c>
      <c r="N21" s="121" t="s">
        <v>2746</v>
      </c>
    </row>
    <row r="22" spans="1:14">
      <c r="A22" s="85" t="s">
        <v>193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  <c r="K22" s="121" t="s">
        <v>2746</v>
      </c>
      <c r="L22" s="121" t="s">
        <v>2746</v>
      </c>
      <c r="M22" s="121" t="s">
        <v>2746</v>
      </c>
      <c r="N22" s="121" t="s">
        <v>2746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7.57031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141</v>
      </c>
      <c r="B1" s="36" t="s" vm="1">
        <v>210</v>
      </c>
    </row>
    <row r="2" spans="1:11">
      <c r="A2" s="36" t="s">
        <v>140</v>
      </c>
      <c r="B2" s="36" t="s">
        <v>211</v>
      </c>
    </row>
    <row r="3" spans="1:11">
      <c r="A3" s="36" t="s">
        <v>142</v>
      </c>
      <c r="B3" s="36" t="s">
        <v>212</v>
      </c>
    </row>
    <row r="4" spans="1:11">
      <c r="A4" s="36" t="s">
        <v>143</v>
      </c>
      <c r="B4" s="36">
        <v>2208</v>
      </c>
    </row>
    <row r="5" spans="1:11" ht="18.75">
      <c r="A5" s="153" t="s">
        <v>90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s="3" customFormat="1">
      <c r="A6" s="17" t="s">
        <v>112</v>
      </c>
      <c r="B6" s="25" t="s">
        <v>44</v>
      </c>
      <c r="C6" s="25" t="s">
        <v>115</v>
      </c>
      <c r="D6" s="25" t="s">
        <v>65</v>
      </c>
      <c r="E6" s="25" t="s">
        <v>99</v>
      </c>
      <c r="F6" s="25" t="s">
        <v>187</v>
      </c>
      <c r="G6" s="25" t="s">
        <v>186</v>
      </c>
      <c r="H6" s="25" t="s">
        <v>62</v>
      </c>
      <c r="I6" s="25" t="s">
        <v>59</v>
      </c>
      <c r="J6" s="25" t="s">
        <v>144</v>
      </c>
      <c r="K6" s="52" t="s">
        <v>146</v>
      </c>
    </row>
    <row r="7" spans="1:11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2" t="s">
        <v>194</v>
      </c>
      <c r="G7" s="117" t="s">
        <v>2746</v>
      </c>
      <c r="H7" s="12" t="s">
        <v>190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48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72">
        <v>6.5194853000000011E-2</v>
      </c>
      <c r="I9" s="121" t="s">
        <v>2746</v>
      </c>
      <c r="J9" s="73">
        <f>IFERROR(H9/$H$9,0)</f>
        <v>1</v>
      </c>
      <c r="K9" s="73">
        <f>H9/'סכום נכסי הקרן'!$C$41</f>
        <v>7.1008576595547478E-7</v>
      </c>
    </row>
    <row r="10" spans="1:11" s="4" customFormat="1" ht="20.25">
      <c r="A10" s="88" t="s">
        <v>24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72">
        <v>6.3732314999999998E-2</v>
      </c>
      <c r="I10" s="121" t="s">
        <v>2746</v>
      </c>
      <c r="J10" s="73">
        <f t="shared" ref="J10:J20" si="0">IFERROR(H10/$H$9,0)</f>
        <v>0.97756666465679409</v>
      </c>
      <c r="K10" s="73">
        <f>H10/'סכום נכסי הקרן'!$C$41</f>
        <v>6.9415617384535847E-7</v>
      </c>
    </row>
    <row r="11" spans="1:11">
      <c r="A11" s="68" t="s">
        <v>1531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66">
        <v>6.3732314999999998E-2</v>
      </c>
      <c r="I11" s="120" t="s">
        <v>2746</v>
      </c>
      <c r="J11" s="67">
        <f t="shared" si="0"/>
        <v>0.97756666465679409</v>
      </c>
      <c r="K11" s="67">
        <f>H11/'סכום נכסי הקרן'!$C$41</f>
        <v>6.9415617384535847E-7</v>
      </c>
    </row>
    <row r="12" spans="1:11">
      <c r="A12" s="69" t="s">
        <v>1532</v>
      </c>
      <c r="B12" s="54" t="s">
        <v>1533</v>
      </c>
      <c r="C12" s="70" t="s">
        <v>116</v>
      </c>
      <c r="D12" s="70" t="s">
        <v>1105</v>
      </c>
      <c r="E12" s="70" t="s">
        <v>128</v>
      </c>
      <c r="F12" s="72">
        <v>9.1843599999999999</v>
      </c>
      <c r="G12" s="78">
        <v>90</v>
      </c>
      <c r="H12" s="72">
        <v>8.2659240000000009E-3</v>
      </c>
      <c r="I12" s="73">
        <v>2.783139393939394E-6</v>
      </c>
      <c r="J12" s="73">
        <f t="shared" si="0"/>
        <v>0.12678798432140034</v>
      </c>
      <c r="K12" s="73">
        <f>H12/'סכום נכסי הקרן'!$C$41</f>
        <v>9.0030342960812292E-8</v>
      </c>
    </row>
    <row r="13" spans="1:11">
      <c r="A13" s="69" t="s">
        <v>1534</v>
      </c>
      <c r="B13" s="54" t="s">
        <v>1535</v>
      </c>
      <c r="C13" s="70" t="s">
        <v>116</v>
      </c>
      <c r="D13" s="70" t="s">
        <v>268</v>
      </c>
      <c r="E13" s="70" t="s">
        <v>128</v>
      </c>
      <c r="F13" s="72">
        <v>202.91129899999999</v>
      </c>
      <c r="G13" s="78">
        <v>17.3</v>
      </c>
      <c r="H13" s="72">
        <v>3.5103655000000004E-2</v>
      </c>
      <c r="I13" s="73">
        <v>2.3237373212201858E-6</v>
      </c>
      <c r="J13" s="73">
        <f t="shared" si="0"/>
        <v>0.53844212211046782</v>
      </c>
      <c r="K13" s="73">
        <f>H13/'סכום נכסי הקרן'!$C$41</f>
        <v>3.8234008670150286E-7</v>
      </c>
    </row>
    <row r="14" spans="1:11">
      <c r="A14" s="69" t="s">
        <v>1536</v>
      </c>
      <c r="B14" s="54" t="s">
        <v>1537</v>
      </c>
      <c r="C14" s="70" t="s">
        <v>116</v>
      </c>
      <c r="D14" s="70" t="s">
        <v>152</v>
      </c>
      <c r="E14" s="70" t="s">
        <v>128</v>
      </c>
      <c r="F14" s="72">
        <v>54.4893</v>
      </c>
      <c r="G14" s="78">
        <v>12.9</v>
      </c>
      <c r="H14" s="72">
        <v>7.0291200000000007E-3</v>
      </c>
      <c r="I14" s="73">
        <v>3.6337469460528691E-6</v>
      </c>
      <c r="J14" s="73">
        <f t="shared" si="0"/>
        <v>0.10781710022415419</v>
      </c>
      <c r="K14" s="73">
        <f>H14/'סכום נכסי הקרן'!$C$41</f>
        <v>7.6559388195766727E-8</v>
      </c>
    </row>
    <row r="15" spans="1:11">
      <c r="A15" s="69" t="s">
        <v>1538</v>
      </c>
      <c r="B15" s="54" t="s">
        <v>1539</v>
      </c>
      <c r="C15" s="70" t="s">
        <v>116</v>
      </c>
      <c r="D15" s="70" t="s">
        <v>268</v>
      </c>
      <c r="E15" s="70" t="s">
        <v>128</v>
      </c>
      <c r="F15" s="72">
        <v>39.448566999999997</v>
      </c>
      <c r="G15" s="78">
        <v>33.799999999999997</v>
      </c>
      <c r="H15" s="72">
        <v>1.3333616E-2</v>
      </c>
      <c r="I15" s="73">
        <v>2.3977855570021131E-6</v>
      </c>
      <c r="J15" s="73">
        <f t="shared" si="0"/>
        <v>0.2045194580007719</v>
      </c>
      <c r="K15" s="73">
        <f>H15/'סכום נכסי הקרן'!$C$41</f>
        <v>1.4522635598727667E-7</v>
      </c>
    </row>
    <row r="16" spans="1:11">
      <c r="A16" s="122" t="s">
        <v>2746</v>
      </c>
      <c r="B16" s="121" t="s">
        <v>2746</v>
      </c>
      <c r="C16" s="121" t="s">
        <v>2746</v>
      </c>
      <c r="D16" s="121" t="s">
        <v>2746</v>
      </c>
      <c r="E16" s="121" t="s">
        <v>2746</v>
      </c>
      <c r="F16" s="121" t="s">
        <v>2746</v>
      </c>
      <c r="G16" s="121" t="s">
        <v>2746</v>
      </c>
      <c r="H16" s="121" t="s">
        <v>2746</v>
      </c>
      <c r="I16" s="121" t="s">
        <v>2746</v>
      </c>
      <c r="J16" s="121" t="s">
        <v>2746</v>
      </c>
      <c r="K16" s="121" t="s">
        <v>2746</v>
      </c>
    </row>
    <row r="17" spans="1:11">
      <c r="A17" s="88" t="s">
        <v>40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72">
        <v>1.462538E-3</v>
      </c>
      <c r="I17" s="121" t="s">
        <v>2746</v>
      </c>
      <c r="J17" s="73">
        <f t="shared" si="0"/>
        <v>2.2433335343205695E-2</v>
      </c>
      <c r="K17" s="73">
        <f>H17/'סכום נכסי הקרן'!$C$41</f>
        <v>1.5929592110116239E-8</v>
      </c>
    </row>
    <row r="18" spans="1:11">
      <c r="A18" s="68" t="s">
        <v>1540</v>
      </c>
      <c r="B18" s="120" t="s">
        <v>2746</v>
      </c>
      <c r="C18" s="120" t="s">
        <v>2746</v>
      </c>
      <c r="D18" s="120" t="s">
        <v>2746</v>
      </c>
      <c r="E18" s="120" t="s">
        <v>2746</v>
      </c>
      <c r="F18" s="120" t="s">
        <v>2746</v>
      </c>
      <c r="G18" s="120" t="s">
        <v>2746</v>
      </c>
      <c r="H18" s="66">
        <v>1.462538E-3</v>
      </c>
      <c r="I18" s="120" t="s">
        <v>2746</v>
      </c>
      <c r="J18" s="67">
        <f t="shared" si="0"/>
        <v>2.2433335343205695E-2</v>
      </c>
      <c r="K18" s="67">
        <f>H18/'סכום נכסי הקרן'!$C$41</f>
        <v>1.5929592110116239E-8</v>
      </c>
    </row>
    <row r="19" spans="1:11">
      <c r="A19" s="69" t="s">
        <v>1541</v>
      </c>
      <c r="B19" s="54" t="s">
        <v>1542</v>
      </c>
      <c r="C19" s="70" t="s">
        <v>1215</v>
      </c>
      <c r="D19" s="70" t="s">
        <v>2543</v>
      </c>
      <c r="E19" s="70" t="s">
        <v>127</v>
      </c>
      <c r="F19" s="72">
        <v>8.2248000000000001</v>
      </c>
      <c r="G19" s="78">
        <v>4.1100000000000003</v>
      </c>
      <c r="H19" s="72">
        <v>1.2260679999999999E-3</v>
      </c>
      <c r="I19" s="73">
        <v>2.4625149700598805E-7</v>
      </c>
      <c r="J19" s="73">
        <f t="shared" si="0"/>
        <v>1.8806208520786138E-2</v>
      </c>
      <c r="K19" s="73">
        <f>H19/'סכום נכסי הקרן'!$C$41</f>
        <v>1.3354020982200802E-8</v>
      </c>
    </row>
    <row r="20" spans="1:11">
      <c r="A20" s="69" t="s">
        <v>1543</v>
      </c>
      <c r="B20" s="54" t="s">
        <v>1544</v>
      </c>
      <c r="C20" s="70" t="s">
        <v>1244</v>
      </c>
      <c r="D20" s="70" t="s">
        <v>1281</v>
      </c>
      <c r="E20" s="70" t="s">
        <v>127</v>
      </c>
      <c r="F20" s="72">
        <v>2.1732390000000001</v>
      </c>
      <c r="G20" s="78">
        <v>3</v>
      </c>
      <c r="H20" s="72">
        <v>2.3647000000000002E-4</v>
      </c>
      <c r="I20" s="73">
        <v>8.5898774703557313E-8</v>
      </c>
      <c r="J20" s="73">
        <f t="shared" si="0"/>
        <v>3.6271268224195548E-3</v>
      </c>
      <c r="K20" s="73">
        <f>H20/'סכום נכסי הקרן'!$C$41</f>
        <v>2.5755711279154369E-9</v>
      </c>
    </row>
    <row r="21" spans="1:11">
      <c r="A21" s="122" t="s">
        <v>2746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  <c r="K21" s="121" t="s">
        <v>2746</v>
      </c>
    </row>
    <row r="22" spans="1:11">
      <c r="A22" s="121" t="s">
        <v>2746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  <c r="K22" s="121" t="s">
        <v>2746</v>
      </c>
    </row>
    <row r="23" spans="1:11">
      <c r="A23" s="121" t="s">
        <v>2746</v>
      </c>
      <c r="B23" s="121" t="s">
        <v>2746</v>
      </c>
      <c r="C23" s="121" t="s">
        <v>2746</v>
      </c>
      <c r="D23" s="121" t="s">
        <v>2746</v>
      </c>
      <c r="E23" s="121" t="s">
        <v>2746</v>
      </c>
      <c r="F23" s="121" t="s">
        <v>2746</v>
      </c>
      <c r="G23" s="121" t="s">
        <v>2746</v>
      </c>
      <c r="H23" s="121" t="s">
        <v>2746</v>
      </c>
      <c r="I23" s="121" t="s">
        <v>2746</v>
      </c>
      <c r="J23" s="121" t="s">
        <v>2746</v>
      </c>
      <c r="K23" s="121" t="s">
        <v>2746</v>
      </c>
    </row>
    <row r="24" spans="1:11">
      <c r="A24" s="85" t="s">
        <v>202</v>
      </c>
      <c r="B24" s="121" t="s">
        <v>2746</v>
      </c>
      <c r="C24" s="121" t="s">
        <v>2746</v>
      </c>
      <c r="D24" s="121" t="s">
        <v>2746</v>
      </c>
      <c r="E24" s="121" t="s">
        <v>2746</v>
      </c>
      <c r="F24" s="121" t="s">
        <v>2746</v>
      </c>
      <c r="G24" s="121" t="s">
        <v>2746</v>
      </c>
      <c r="H24" s="121" t="s">
        <v>2746</v>
      </c>
      <c r="I24" s="121" t="s">
        <v>2746</v>
      </c>
      <c r="J24" s="121" t="s">
        <v>2746</v>
      </c>
      <c r="K24" s="121" t="s">
        <v>2746</v>
      </c>
    </row>
    <row r="25" spans="1:11">
      <c r="A25" s="85" t="s">
        <v>108</v>
      </c>
      <c r="B25" s="121" t="s">
        <v>2746</v>
      </c>
      <c r="C25" s="121" t="s">
        <v>2746</v>
      </c>
      <c r="D25" s="121" t="s">
        <v>2746</v>
      </c>
      <c r="E25" s="121" t="s">
        <v>2746</v>
      </c>
      <c r="F25" s="121" t="s">
        <v>2746</v>
      </c>
      <c r="G25" s="121" t="s">
        <v>2746</v>
      </c>
      <c r="H25" s="121" t="s">
        <v>2746</v>
      </c>
      <c r="I25" s="121" t="s">
        <v>2746</v>
      </c>
      <c r="J25" s="121" t="s">
        <v>2746</v>
      </c>
      <c r="K25" s="121" t="s">
        <v>2746</v>
      </c>
    </row>
    <row r="26" spans="1:11">
      <c r="A26" s="85" t="s">
        <v>185</v>
      </c>
      <c r="B26" s="121" t="s">
        <v>2746</v>
      </c>
      <c r="C26" s="121" t="s">
        <v>2746</v>
      </c>
      <c r="D26" s="121" t="s">
        <v>2746</v>
      </c>
      <c r="E26" s="121" t="s">
        <v>2746</v>
      </c>
      <c r="F26" s="121" t="s">
        <v>2746</v>
      </c>
      <c r="G26" s="121" t="s">
        <v>2746</v>
      </c>
      <c r="H26" s="121" t="s">
        <v>2746</v>
      </c>
      <c r="I26" s="121" t="s">
        <v>2746</v>
      </c>
      <c r="J26" s="121" t="s">
        <v>2746</v>
      </c>
      <c r="K26" s="121" t="s">
        <v>2746</v>
      </c>
    </row>
    <row r="27" spans="1:11">
      <c r="A27" s="85" t="s">
        <v>193</v>
      </c>
      <c r="B27" s="121" t="s">
        <v>2746</v>
      </c>
      <c r="C27" s="121" t="s">
        <v>2746</v>
      </c>
      <c r="D27" s="121" t="s">
        <v>2746</v>
      </c>
      <c r="E27" s="121" t="s">
        <v>2746</v>
      </c>
      <c r="F27" s="121" t="s">
        <v>2746</v>
      </c>
      <c r="G27" s="121" t="s">
        <v>2746</v>
      </c>
      <c r="H27" s="121" t="s">
        <v>2746</v>
      </c>
      <c r="I27" s="121" t="s">
        <v>2746</v>
      </c>
      <c r="J27" s="121" t="s">
        <v>2746</v>
      </c>
      <c r="K27" s="121" t="s">
        <v>2746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1.8554687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141</v>
      </c>
      <c r="B1" s="36" t="s" vm="1">
        <v>210</v>
      </c>
    </row>
    <row r="2" spans="1:12">
      <c r="A2" s="36" t="s">
        <v>140</v>
      </c>
      <c r="B2" s="36" t="s">
        <v>211</v>
      </c>
    </row>
    <row r="3" spans="1:12">
      <c r="A3" s="36" t="s">
        <v>142</v>
      </c>
      <c r="B3" s="36" t="s">
        <v>212</v>
      </c>
    </row>
    <row r="4" spans="1:12">
      <c r="A4" s="36" t="s">
        <v>143</v>
      </c>
      <c r="B4" s="36">
        <v>2208</v>
      </c>
    </row>
    <row r="5" spans="1:12" ht="18.75">
      <c r="A5" s="150" t="s">
        <v>91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3"/>
    </row>
    <row r="6" spans="1:12" s="3" customFormat="1">
      <c r="A6" s="37" t="s">
        <v>112</v>
      </c>
      <c r="B6" s="38" t="s">
        <v>44</v>
      </c>
      <c r="C6" s="38" t="s">
        <v>115</v>
      </c>
      <c r="D6" s="38" t="s">
        <v>65</v>
      </c>
      <c r="E6" s="38" t="s">
        <v>99</v>
      </c>
      <c r="F6" s="38" t="s">
        <v>187</v>
      </c>
      <c r="G6" s="38" t="s">
        <v>186</v>
      </c>
      <c r="H6" s="38" t="s">
        <v>62</v>
      </c>
      <c r="I6" s="38" t="s">
        <v>59</v>
      </c>
      <c r="J6" s="38" t="s">
        <v>144</v>
      </c>
      <c r="K6" s="40" t="s">
        <v>146</v>
      </c>
    </row>
    <row r="7" spans="1:12" s="3" customFormat="1">
      <c r="A7" s="116" t="s">
        <v>2746</v>
      </c>
      <c r="B7" s="134" t="s">
        <v>2746</v>
      </c>
      <c r="C7" s="134" t="s">
        <v>2746</v>
      </c>
      <c r="D7" s="134" t="s">
        <v>2746</v>
      </c>
      <c r="E7" s="134" t="s">
        <v>2746</v>
      </c>
      <c r="F7" s="12" t="s">
        <v>194</v>
      </c>
      <c r="G7" s="117" t="s">
        <v>2746</v>
      </c>
      <c r="H7" s="12" t="s">
        <v>190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50</v>
      </c>
      <c r="B9" s="120" t="s">
        <v>2746</v>
      </c>
      <c r="C9" s="120" t="s">
        <v>2746</v>
      </c>
      <c r="D9" s="120" t="s">
        <v>2746</v>
      </c>
      <c r="E9" s="120" t="s">
        <v>2746</v>
      </c>
      <c r="F9" s="120" t="s">
        <v>2746</v>
      </c>
      <c r="G9" s="120" t="s">
        <v>2746</v>
      </c>
      <c r="H9" s="66">
        <v>1.7225388670000001</v>
      </c>
      <c r="I9" s="120" t="s">
        <v>2746</v>
      </c>
      <c r="J9" s="67">
        <f>IFERROR(H9/$H$9,0)</f>
        <v>1</v>
      </c>
      <c r="K9" s="67">
        <f>H9/'סכום נכסי הקרן'!$C$41</f>
        <v>1.8761455459708924E-5</v>
      </c>
    </row>
    <row r="10" spans="1:12">
      <c r="A10" s="88" t="s">
        <v>181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72">
        <v>0.81668974100000002</v>
      </c>
      <c r="I10" s="121" t="s">
        <v>2746</v>
      </c>
      <c r="J10" s="73">
        <f t="shared" ref="J10:J18" si="0">IFERROR(H10/$H$9,0)</f>
        <v>0.47411977555105</v>
      </c>
      <c r="K10" s="73">
        <f>H10/'סכום נכסי הקרן'!$C$41</f>
        <v>8.8951770515682158E-6</v>
      </c>
    </row>
    <row r="11" spans="1:12">
      <c r="A11" s="68" t="s">
        <v>174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66">
        <v>0.81668974100000002</v>
      </c>
      <c r="I11" s="120" t="s">
        <v>2746</v>
      </c>
      <c r="J11" s="67">
        <f t="shared" si="0"/>
        <v>0.47411977555105</v>
      </c>
      <c r="K11" s="67">
        <f>H11/'סכום נכסי הקרן'!$C$41</f>
        <v>8.8951770515682158E-6</v>
      </c>
    </row>
    <row r="12" spans="1:12">
      <c r="A12" s="69" t="s">
        <v>1545</v>
      </c>
      <c r="B12" s="54" t="s">
        <v>1546</v>
      </c>
      <c r="C12" s="70" t="s">
        <v>116</v>
      </c>
      <c r="D12" s="70" t="s">
        <v>1553</v>
      </c>
      <c r="E12" s="70" t="s">
        <v>128</v>
      </c>
      <c r="F12" s="72">
        <v>2.9815000000000001E-2</v>
      </c>
      <c r="G12" s="78">
        <v>2988900</v>
      </c>
      <c r="H12" s="72">
        <v>0.89113754600000006</v>
      </c>
      <c r="I12" s="121" t="s">
        <v>2746</v>
      </c>
      <c r="J12" s="73">
        <f t="shared" si="0"/>
        <v>0.51733958697374349</v>
      </c>
      <c r="K12" s="73">
        <f>H12/'סכום נכסי הקרן'!$C$41</f>
        <v>9.706043618552099E-6</v>
      </c>
    </row>
    <row r="13" spans="1:12">
      <c r="A13" s="69" t="s">
        <v>1547</v>
      </c>
      <c r="B13" s="54" t="s">
        <v>1548</v>
      </c>
      <c r="C13" s="70" t="s">
        <v>116</v>
      </c>
      <c r="D13" s="70" t="s">
        <v>1553</v>
      </c>
      <c r="E13" s="70" t="s">
        <v>128</v>
      </c>
      <c r="F13" s="72">
        <v>-2.9815000000000001E-2</v>
      </c>
      <c r="G13" s="78">
        <v>249700</v>
      </c>
      <c r="H13" s="72">
        <v>-7.4447805000000006E-2</v>
      </c>
      <c r="I13" s="121" t="s">
        <v>2746</v>
      </c>
      <c r="J13" s="73">
        <f t="shared" si="0"/>
        <v>-4.3219811422693433E-2</v>
      </c>
      <c r="K13" s="73">
        <f>H13/'סכום נכסי הקרן'!$C$41</f>
        <v>-8.108665669838817E-7</v>
      </c>
    </row>
    <row r="14" spans="1:12">
      <c r="A14" s="122" t="s">
        <v>2746</v>
      </c>
      <c r="B14" s="121" t="s">
        <v>2746</v>
      </c>
      <c r="C14" s="121" t="s">
        <v>2746</v>
      </c>
      <c r="D14" s="121" t="s">
        <v>2746</v>
      </c>
      <c r="E14" s="121" t="s">
        <v>2746</v>
      </c>
      <c r="F14" s="121" t="s">
        <v>2746</v>
      </c>
      <c r="G14" s="121" t="s">
        <v>2746</v>
      </c>
      <c r="H14" s="121" t="s">
        <v>2746</v>
      </c>
      <c r="I14" s="121" t="s">
        <v>2746</v>
      </c>
      <c r="J14" s="121" t="s">
        <v>2746</v>
      </c>
      <c r="K14" s="121" t="s">
        <v>2746</v>
      </c>
    </row>
    <row r="15" spans="1:12">
      <c r="A15" s="88" t="s">
        <v>180</v>
      </c>
      <c r="B15" s="121" t="s">
        <v>2746</v>
      </c>
      <c r="C15" s="121" t="s">
        <v>2746</v>
      </c>
      <c r="D15" s="121" t="s">
        <v>2746</v>
      </c>
      <c r="E15" s="121" t="s">
        <v>2746</v>
      </c>
      <c r="F15" s="121" t="s">
        <v>2746</v>
      </c>
      <c r="G15" s="121" t="s">
        <v>2746</v>
      </c>
      <c r="H15" s="72">
        <v>0.90584912600000012</v>
      </c>
      <c r="I15" s="121" t="s">
        <v>2746</v>
      </c>
      <c r="J15" s="73">
        <f t="shared" si="0"/>
        <v>0.52588022444895</v>
      </c>
      <c r="K15" s="73">
        <f>H15/'סכום נכסי הקרן'!$C$41</f>
        <v>9.8662784081407069E-6</v>
      </c>
    </row>
    <row r="16" spans="1:12">
      <c r="A16" s="68" t="s">
        <v>174</v>
      </c>
      <c r="B16" s="120" t="s">
        <v>2746</v>
      </c>
      <c r="C16" s="120" t="s">
        <v>2746</v>
      </c>
      <c r="D16" s="120" t="s">
        <v>2746</v>
      </c>
      <c r="E16" s="120" t="s">
        <v>2746</v>
      </c>
      <c r="F16" s="120" t="s">
        <v>2746</v>
      </c>
      <c r="G16" s="120" t="s">
        <v>2746</v>
      </c>
      <c r="H16" s="66">
        <v>0.90584912600000012</v>
      </c>
      <c r="I16" s="120" t="s">
        <v>2746</v>
      </c>
      <c r="J16" s="67">
        <f t="shared" si="0"/>
        <v>0.52588022444895</v>
      </c>
      <c r="K16" s="67">
        <f>H16/'סכום נכסי הקרן'!$C$41</f>
        <v>9.8662784081407069E-6</v>
      </c>
    </row>
    <row r="17" spans="1:11">
      <c r="A17" s="69" t="s">
        <v>1549</v>
      </c>
      <c r="B17" s="54" t="s">
        <v>1549</v>
      </c>
      <c r="C17" s="70" t="s">
        <v>1215</v>
      </c>
      <c r="D17" s="70" t="s">
        <v>1553</v>
      </c>
      <c r="E17" s="70" t="s">
        <v>127</v>
      </c>
      <c r="F17" s="72">
        <v>0.98428499999999997</v>
      </c>
      <c r="G17" s="78">
        <v>160</v>
      </c>
      <c r="H17" s="72">
        <v>0.57120027100000004</v>
      </c>
      <c r="I17" s="121" t="s">
        <v>2746</v>
      </c>
      <c r="J17" s="73">
        <f t="shared" si="0"/>
        <v>0.33160370540422762</v>
      </c>
      <c r="K17" s="73">
        <f>H17/'סכום נכסי הקרן'!$C$41</f>
        <v>6.2213681492158552E-6</v>
      </c>
    </row>
    <row r="18" spans="1:11">
      <c r="A18" s="69" t="s">
        <v>1550</v>
      </c>
      <c r="B18" s="54" t="s">
        <v>1550</v>
      </c>
      <c r="C18" s="70" t="s">
        <v>1215</v>
      </c>
      <c r="D18" s="70" t="s">
        <v>1553</v>
      </c>
      <c r="E18" s="70" t="s">
        <v>127</v>
      </c>
      <c r="F18" s="72">
        <v>0.65904300000000005</v>
      </c>
      <c r="G18" s="78">
        <v>140</v>
      </c>
      <c r="H18" s="72">
        <v>0.33464885500000002</v>
      </c>
      <c r="I18" s="121" t="s">
        <v>2746</v>
      </c>
      <c r="J18" s="73">
        <f t="shared" si="0"/>
        <v>0.19427651904472237</v>
      </c>
      <c r="K18" s="73">
        <f>H18/'סכום נכסי הקרן'!$C$41</f>
        <v>3.6449102589248513E-6</v>
      </c>
    </row>
    <row r="19" spans="1:11">
      <c r="A19" s="122" t="s">
        <v>2746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  <c r="K19" s="121" t="s">
        <v>2746</v>
      </c>
    </row>
    <row r="20" spans="1:11">
      <c r="A20" s="121" t="s">
        <v>2746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  <c r="K20" s="121" t="s">
        <v>2746</v>
      </c>
    </row>
    <row r="21" spans="1:11">
      <c r="A21" s="121" t="s">
        <v>2746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  <c r="K21" s="121" t="s">
        <v>2746</v>
      </c>
    </row>
    <row r="22" spans="1:11">
      <c r="A22" s="85" t="s">
        <v>202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  <c r="K22" s="121" t="s">
        <v>2746</v>
      </c>
    </row>
    <row r="23" spans="1:11">
      <c r="A23" s="85" t="s">
        <v>108</v>
      </c>
      <c r="B23" s="121" t="s">
        <v>2746</v>
      </c>
      <c r="C23" s="121" t="s">
        <v>2746</v>
      </c>
      <c r="D23" s="121" t="s">
        <v>2746</v>
      </c>
      <c r="E23" s="121" t="s">
        <v>2746</v>
      </c>
      <c r="F23" s="121" t="s">
        <v>2746</v>
      </c>
      <c r="G23" s="121" t="s">
        <v>2746</v>
      </c>
      <c r="H23" s="121" t="s">
        <v>2746</v>
      </c>
      <c r="I23" s="121" t="s">
        <v>2746</v>
      </c>
      <c r="J23" s="121" t="s">
        <v>2746</v>
      </c>
      <c r="K23" s="121" t="s">
        <v>2746</v>
      </c>
    </row>
    <row r="24" spans="1:11">
      <c r="A24" s="85" t="s">
        <v>185</v>
      </c>
      <c r="B24" s="121" t="s">
        <v>2746</v>
      </c>
      <c r="C24" s="121" t="s">
        <v>2746</v>
      </c>
      <c r="D24" s="121" t="s">
        <v>2746</v>
      </c>
      <c r="E24" s="121" t="s">
        <v>2746</v>
      </c>
      <c r="F24" s="121" t="s">
        <v>2746</v>
      </c>
      <c r="G24" s="121" t="s">
        <v>2746</v>
      </c>
      <c r="H24" s="121" t="s">
        <v>2746</v>
      </c>
      <c r="I24" s="121" t="s">
        <v>2746</v>
      </c>
      <c r="J24" s="121" t="s">
        <v>2746</v>
      </c>
      <c r="K24" s="121" t="s">
        <v>2746</v>
      </c>
    </row>
    <row r="25" spans="1:11">
      <c r="A25" s="85" t="s">
        <v>193</v>
      </c>
      <c r="B25" s="121" t="s">
        <v>2746</v>
      </c>
      <c r="C25" s="121" t="s">
        <v>2746</v>
      </c>
      <c r="D25" s="121" t="s">
        <v>2746</v>
      </c>
      <c r="E25" s="121" t="s">
        <v>2746</v>
      </c>
      <c r="F25" s="121" t="s">
        <v>2746</v>
      </c>
      <c r="G25" s="121" t="s">
        <v>2746</v>
      </c>
      <c r="H25" s="121" t="s">
        <v>2746</v>
      </c>
      <c r="I25" s="121" t="s">
        <v>2746</v>
      </c>
      <c r="J25" s="121" t="s">
        <v>2746</v>
      </c>
      <c r="K25" s="121" t="s">
        <v>2746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50.2851562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141</v>
      </c>
      <c r="B1" s="36" t="s" vm="1">
        <v>210</v>
      </c>
    </row>
    <row r="2" spans="1:10">
      <c r="A2" s="36" t="s">
        <v>140</v>
      </c>
      <c r="B2" s="36" t="s">
        <v>211</v>
      </c>
    </row>
    <row r="3" spans="1:10">
      <c r="A3" s="36" t="s">
        <v>142</v>
      </c>
      <c r="B3" s="36" t="s">
        <v>212</v>
      </c>
    </row>
    <row r="4" spans="1:10">
      <c r="A4" s="36" t="s">
        <v>143</v>
      </c>
      <c r="B4" s="36">
        <v>2208</v>
      </c>
    </row>
    <row r="5" spans="1:10" ht="18.75">
      <c r="A5" s="150" t="s">
        <v>92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112</v>
      </c>
      <c r="B6" s="38" t="s">
        <v>44</v>
      </c>
      <c r="C6" s="38" t="s">
        <v>115</v>
      </c>
      <c r="D6" s="38" t="s">
        <v>65</v>
      </c>
      <c r="E6" s="38" t="s">
        <v>99</v>
      </c>
      <c r="F6" s="38" t="s">
        <v>187</v>
      </c>
      <c r="G6" s="38" t="s">
        <v>186</v>
      </c>
      <c r="H6" s="38" t="s">
        <v>62</v>
      </c>
      <c r="I6" s="38" t="s">
        <v>144</v>
      </c>
      <c r="J6" s="40" t="s">
        <v>146</v>
      </c>
    </row>
    <row r="7" spans="1:10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2" t="s">
        <v>194</v>
      </c>
      <c r="G7" s="117" t="s">
        <v>2746</v>
      </c>
      <c r="H7" s="12" t="s">
        <v>190</v>
      </c>
      <c r="I7" s="26" t="s">
        <v>19</v>
      </c>
      <c r="J7" s="27" t="s">
        <v>19</v>
      </c>
    </row>
    <row r="8" spans="1:10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49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72">
        <v>11.808052645</v>
      </c>
      <c r="I9" s="73">
        <f>IFERROR(H9/$H$9,0)</f>
        <v>1</v>
      </c>
      <c r="J9" s="73">
        <f>H9/'סכום נכסי הקרן'!$C$41</f>
        <v>1.2861030773192163E-4</v>
      </c>
    </row>
    <row r="10" spans="1:10">
      <c r="A10" s="88" t="s">
        <v>182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72">
        <v>11.808052645</v>
      </c>
      <c r="I10" s="73">
        <f t="shared" ref="I10:I15" si="0">IFERROR(H10/$H$9,0)</f>
        <v>1</v>
      </c>
      <c r="J10" s="73">
        <f>H10/'סכום נכסי הקרן'!$C$41</f>
        <v>1.2861030773192163E-4</v>
      </c>
    </row>
    <row r="11" spans="1:10">
      <c r="A11" s="74" t="s">
        <v>1551</v>
      </c>
      <c r="B11" s="54" t="s">
        <v>1552</v>
      </c>
      <c r="C11" s="70" t="s">
        <v>26</v>
      </c>
      <c r="D11" s="70" t="s">
        <v>1553</v>
      </c>
      <c r="E11" s="70" t="s">
        <v>129</v>
      </c>
      <c r="F11" s="72">
        <v>0.127632</v>
      </c>
      <c r="G11" s="78">
        <v>454300</v>
      </c>
      <c r="H11" s="72">
        <v>0.35565106100000005</v>
      </c>
      <c r="I11" s="73">
        <f t="shared" si="0"/>
        <v>3.0119366138716942E-2</v>
      </c>
      <c r="J11" s="73">
        <f>H11/'סכום נכסי הקרן'!$C$41</f>
        <v>3.8736609477908067E-6</v>
      </c>
    </row>
    <row r="12" spans="1:10">
      <c r="A12" s="74" t="s">
        <v>1554</v>
      </c>
      <c r="B12" s="54" t="s">
        <v>1555</v>
      </c>
      <c r="C12" s="70" t="s">
        <v>26</v>
      </c>
      <c r="D12" s="70" t="s">
        <v>1553</v>
      </c>
      <c r="E12" s="70" t="s">
        <v>127</v>
      </c>
      <c r="F12" s="72">
        <v>7.7869999999999995E-2</v>
      </c>
      <c r="G12" s="78">
        <v>103370</v>
      </c>
      <c r="H12" s="72">
        <v>0.65172647400000006</v>
      </c>
      <c r="I12" s="73">
        <f t="shared" si="0"/>
        <v>5.5193391628040128E-2</v>
      </c>
      <c r="J12" s="73">
        <f>H12/'סכום נכסי הקרן'!$C$41</f>
        <v>7.0984390820507074E-6</v>
      </c>
    </row>
    <row r="13" spans="1:10">
      <c r="A13" s="74" t="s">
        <v>1556</v>
      </c>
      <c r="B13" s="54" t="s">
        <v>1557</v>
      </c>
      <c r="C13" s="70" t="s">
        <v>26</v>
      </c>
      <c r="D13" s="70" t="s">
        <v>1553</v>
      </c>
      <c r="E13" s="70" t="s">
        <v>127</v>
      </c>
      <c r="F13" s="72">
        <v>3.8206999999999998E-2</v>
      </c>
      <c r="G13" s="78">
        <v>1702350</v>
      </c>
      <c r="H13" s="72">
        <v>1.6309851380000002</v>
      </c>
      <c r="I13" s="73">
        <f t="shared" si="0"/>
        <v>0.13812481931054266</v>
      </c>
      <c r="J13" s="73">
        <f>H13/'סכום נכסי הקרן'!$C$41</f>
        <v>1.776427551694496E-5</v>
      </c>
    </row>
    <row r="14" spans="1:10">
      <c r="A14" s="74" t="s">
        <v>1558</v>
      </c>
      <c r="B14" s="54" t="s">
        <v>1559</v>
      </c>
      <c r="C14" s="70" t="s">
        <v>26</v>
      </c>
      <c r="D14" s="70" t="s">
        <v>1553</v>
      </c>
      <c r="E14" s="70" t="s">
        <v>136</v>
      </c>
      <c r="F14" s="72">
        <v>1.1383000000000001E-2</v>
      </c>
      <c r="G14" s="78">
        <v>3345000</v>
      </c>
      <c r="H14" s="72">
        <v>0.187140582</v>
      </c>
      <c r="I14" s="73">
        <f t="shared" si="0"/>
        <v>1.584855586490316E-2</v>
      </c>
      <c r="J14" s="73">
        <f>H14/'סכום נכסי הקרן'!$C$41</f>
        <v>2.0382876468917464E-6</v>
      </c>
    </row>
    <row r="15" spans="1:10">
      <c r="A15" s="74" t="s">
        <v>1560</v>
      </c>
      <c r="B15" s="54" t="s">
        <v>1561</v>
      </c>
      <c r="C15" s="70" t="s">
        <v>26</v>
      </c>
      <c r="D15" s="70" t="s">
        <v>1553</v>
      </c>
      <c r="E15" s="70" t="s">
        <v>127</v>
      </c>
      <c r="F15" s="72">
        <v>0.38015700000000002</v>
      </c>
      <c r="G15" s="78">
        <v>482000</v>
      </c>
      <c r="H15" s="72">
        <v>8.9825493900000009</v>
      </c>
      <c r="I15" s="73">
        <f t="shared" si="0"/>
        <v>0.7607138670577972</v>
      </c>
      <c r="J15" s="73">
        <f>H15/'סכום נכסי הקרן'!$C$41</f>
        <v>9.7835644538243416E-5</v>
      </c>
    </row>
    <row r="16" spans="1:10">
      <c r="A16" s="135" t="s">
        <v>2746</v>
      </c>
      <c r="B16" s="121" t="s">
        <v>2746</v>
      </c>
      <c r="C16" s="121" t="s">
        <v>2746</v>
      </c>
      <c r="D16" s="121" t="s">
        <v>2746</v>
      </c>
      <c r="E16" s="121" t="s">
        <v>2746</v>
      </c>
      <c r="F16" s="121" t="s">
        <v>2746</v>
      </c>
      <c r="G16" s="121" t="s">
        <v>2746</v>
      </c>
      <c r="H16" s="121" t="s">
        <v>2746</v>
      </c>
      <c r="I16" s="121" t="s">
        <v>2746</v>
      </c>
      <c r="J16" s="121" t="s">
        <v>2746</v>
      </c>
    </row>
    <row r="17" spans="1:10">
      <c r="A17" s="121" t="s">
        <v>2746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121" t="s">
        <v>2746</v>
      </c>
      <c r="I17" s="121" t="s">
        <v>2746</v>
      </c>
      <c r="J17" s="121" t="s">
        <v>2746</v>
      </c>
    </row>
    <row r="18" spans="1:10">
      <c r="A18" s="121" t="s">
        <v>2746</v>
      </c>
      <c r="B18" s="121" t="s">
        <v>2746</v>
      </c>
      <c r="C18" s="121" t="s">
        <v>2746</v>
      </c>
      <c r="D18" s="121" t="s">
        <v>2746</v>
      </c>
      <c r="E18" s="121" t="s">
        <v>2746</v>
      </c>
      <c r="F18" s="121" t="s">
        <v>2746</v>
      </c>
      <c r="G18" s="121" t="s">
        <v>2746</v>
      </c>
      <c r="H18" s="121" t="s">
        <v>2746</v>
      </c>
      <c r="I18" s="121" t="s">
        <v>2746</v>
      </c>
      <c r="J18" s="121" t="s">
        <v>2746</v>
      </c>
    </row>
    <row r="19" spans="1:10">
      <c r="A19" s="85" t="s">
        <v>202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</row>
    <row r="20" spans="1:10">
      <c r="A20" s="85" t="s">
        <v>108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</row>
    <row r="21" spans="1:10">
      <c r="A21" s="85" t="s">
        <v>185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</row>
    <row r="22" spans="1:10">
      <c r="A22" s="85" t="s">
        <v>193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141</v>
      </c>
      <c r="B1" s="36" t="s" vm="1">
        <v>210</v>
      </c>
    </row>
    <row r="2" spans="1:34">
      <c r="A2" s="36" t="s">
        <v>140</v>
      </c>
      <c r="B2" s="36" t="s">
        <v>211</v>
      </c>
    </row>
    <row r="3" spans="1:34">
      <c r="A3" s="36" t="s">
        <v>142</v>
      </c>
      <c r="B3" s="36" t="s">
        <v>212</v>
      </c>
      <c r="D3" s="2"/>
    </row>
    <row r="4" spans="1:34">
      <c r="A4" s="36" t="s">
        <v>143</v>
      </c>
      <c r="B4" s="36">
        <v>2208</v>
      </c>
    </row>
    <row r="5" spans="1:34" ht="18.75">
      <c r="A5" s="150" t="s">
        <v>93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34" s="3" customFormat="1">
      <c r="A6" s="37" t="s">
        <v>112</v>
      </c>
      <c r="B6" s="38" t="s">
        <v>44</v>
      </c>
      <c r="C6" s="39" t="s">
        <v>51</v>
      </c>
      <c r="D6" s="38" t="s">
        <v>14</v>
      </c>
      <c r="E6" s="38" t="s">
        <v>66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187</v>
      </c>
      <c r="L6" s="38" t="s">
        <v>186</v>
      </c>
      <c r="M6" s="38" t="s">
        <v>62</v>
      </c>
      <c r="N6" s="38" t="s">
        <v>59</v>
      </c>
      <c r="O6" s="38" t="s">
        <v>144</v>
      </c>
      <c r="P6" s="40" t="s">
        <v>146</v>
      </c>
    </row>
    <row r="7" spans="1:34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26" t="s">
        <v>21</v>
      </c>
      <c r="G7" s="26" t="s">
        <v>20</v>
      </c>
      <c r="H7" s="117" t="s">
        <v>2746</v>
      </c>
      <c r="I7" s="26" t="s">
        <v>19</v>
      </c>
      <c r="J7" s="26" t="s">
        <v>19</v>
      </c>
      <c r="K7" s="26" t="s">
        <v>194</v>
      </c>
      <c r="L7" s="117" t="s">
        <v>2746</v>
      </c>
      <c r="M7" s="26" t="s">
        <v>190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34" s="4" customFormat="1" ht="20.25">
      <c r="A9" s="82" t="s">
        <v>2544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83">
        <v>0</v>
      </c>
      <c r="N9" s="121" t="s">
        <v>2746</v>
      </c>
      <c r="O9" s="84">
        <v>0</v>
      </c>
      <c r="P9" s="84">
        <v>0</v>
      </c>
      <c r="AH9" s="1"/>
    </row>
    <row r="10" spans="1:34">
      <c r="A10" s="85" t="s">
        <v>202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  <c r="P10" s="121" t="s">
        <v>2746</v>
      </c>
    </row>
    <row r="11" spans="1:34">
      <c r="A11" s="85" t="s">
        <v>108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  <c r="P11" s="121" t="s">
        <v>2746</v>
      </c>
    </row>
    <row r="12" spans="1:34">
      <c r="A12" s="85" t="s">
        <v>185</v>
      </c>
      <c r="B12" s="121" t="s">
        <v>2746</v>
      </c>
      <c r="C12" s="121" t="s">
        <v>2746</v>
      </c>
      <c r="D12" s="121" t="s">
        <v>2746</v>
      </c>
      <c r="E12" s="121" t="s">
        <v>2746</v>
      </c>
      <c r="F12" s="121" t="s">
        <v>2746</v>
      </c>
      <c r="G12" s="121" t="s">
        <v>2746</v>
      </c>
      <c r="H12" s="121" t="s">
        <v>2746</v>
      </c>
      <c r="I12" s="121" t="s">
        <v>2746</v>
      </c>
      <c r="J12" s="121" t="s">
        <v>2746</v>
      </c>
      <c r="K12" s="121" t="s">
        <v>2746</v>
      </c>
      <c r="L12" s="121" t="s">
        <v>2746</v>
      </c>
      <c r="M12" s="121" t="s">
        <v>2746</v>
      </c>
      <c r="N12" s="121" t="s">
        <v>2746</v>
      </c>
      <c r="O12" s="121" t="s">
        <v>2746</v>
      </c>
      <c r="P12" s="121" t="s">
        <v>2746</v>
      </c>
    </row>
    <row r="13" spans="1:34">
      <c r="A13" s="85" t="s">
        <v>193</v>
      </c>
      <c r="B13" s="121" t="s">
        <v>2746</v>
      </c>
      <c r="C13" s="121" t="s">
        <v>2746</v>
      </c>
      <c r="D13" s="121" t="s">
        <v>2746</v>
      </c>
      <c r="E13" s="121" t="s">
        <v>2746</v>
      </c>
      <c r="F13" s="121" t="s">
        <v>2746</v>
      </c>
      <c r="G13" s="121" t="s">
        <v>2746</v>
      </c>
      <c r="H13" s="121" t="s">
        <v>2746</v>
      </c>
      <c r="I13" s="121" t="s">
        <v>2746</v>
      </c>
      <c r="J13" s="121" t="s">
        <v>2746</v>
      </c>
      <c r="K13" s="121" t="s">
        <v>2746</v>
      </c>
      <c r="L13" s="121" t="s">
        <v>2746</v>
      </c>
      <c r="M13" s="121" t="s">
        <v>2746</v>
      </c>
      <c r="N13" s="121" t="s">
        <v>2746</v>
      </c>
      <c r="O13" s="121" t="s">
        <v>2746</v>
      </c>
      <c r="P13" s="121" t="s">
        <v>2746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B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141</v>
      </c>
      <c r="B1" s="36" t="s" vm="1">
        <v>210</v>
      </c>
    </row>
    <row r="2" spans="1:15">
      <c r="A2" s="36" t="s">
        <v>140</v>
      </c>
      <c r="B2" s="36" t="s">
        <v>211</v>
      </c>
    </row>
    <row r="3" spans="1:15">
      <c r="A3" s="36" t="s">
        <v>142</v>
      </c>
      <c r="B3" s="36" t="s">
        <v>212</v>
      </c>
    </row>
    <row r="4" spans="1:15">
      <c r="A4" s="36" t="s">
        <v>143</v>
      </c>
      <c r="B4" s="36">
        <v>2208</v>
      </c>
    </row>
    <row r="5" spans="1:15" ht="18.75">
      <c r="A5" s="150" t="s">
        <v>85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5" s="3" customFormat="1">
      <c r="A6" s="37" t="s">
        <v>112</v>
      </c>
      <c r="B6" s="38" t="s">
        <v>44</v>
      </c>
      <c r="C6" s="38" t="s">
        <v>14</v>
      </c>
      <c r="D6" s="38" t="s">
        <v>66</v>
      </c>
      <c r="E6" s="38" t="s">
        <v>100</v>
      </c>
      <c r="F6" s="38" t="s">
        <v>17</v>
      </c>
      <c r="G6" s="38" t="s">
        <v>99</v>
      </c>
      <c r="H6" s="38" t="s">
        <v>16</v>
      </c>
      <c r="I6" s="38" t="s">
        <v>18</v>
      </c>
      <c r="J6" s="38" t="s">
        <v>187</v>
      </c>
      <c r="K6" s="38" t="s">
        <v>186</v>
      </c>
      <c r="L6" s="38" t="s">
        <v>107</v>
      </c>
      <c r="M6" s="38" t="s">
        <v>59</v>
      </c>
      <c r="N6" s="38" t="s">
        <v>144</v>
      </c>
      <c r="O6" s="40" t="s">
        <v>146</v>
      </c>
    </row>
    <row r="7" spans="1:15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26" t="s">
        <v>21</v>
      </c>
      <c r="F7" s="26" t="s">
        <v>20</v>
      </c>
      <c r="G7" s="117" t="s">
        <v>2746</v>
      </c>
      <c r="H7" s="26" t="s">
        <v>19</v>
      </c>
      <c r="I7" s="26" t="s">
        <v>19</v>
      </c>
      <c r="J7" s="26" t="s">
        <v>194</v>
      </c>
      <c r="K7" s="117" t="s">
        <v>2746</v>
      </c>
      <c r="L7" s="26" t="s">
        <v>190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2" t="s">
        <v>25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83">
        <v>0</v>
      </c>
      <c r="M9" s="121" t="s">
        <v>2746</v>
      </c>
      <c r="N9" s="84">
        <v>0</v>
      </c>
      <c r="O9" s="84">
        <v>0</v>
      </c>
    </row>
    <row r="10" spans="1:15">
      <c r="A10" s="85" t="s">
        <v>108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</row>
    <row r="11" spans="1:15">
      <c r="A11" s="85" t="s">
        <v>185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</row>
    <row r="12" spans="1:15">
      <c r="A12" s="85" t="s">
        <v>193</v>
      </c>
      <c r="B12" s="121" t="s">
        <v>2746</v>
      </c>
      <c r="C12" s="121" t="s">
        <v>2746</v>
      </c>
      <c r="D12" s="121" t="s">
        <v>2746</v>
      </c>
      <c r="E12" s="121" t="s">
        <v>2746</v>
      </c>
      <c r="F12" s="121" t="s">
        <v>2746</v>
      </c>
      <c r="G12" s="121" t="s">
        <v>2746</v>
      </c>
      <c r="H12" s="121" t="s">
        <v>2746</v>
      </c>
      <c r="I12" s="121" t="s">
        <v>2746</v>
      </c>
      <c r="J12" s="121" t="s">
        <v>2746</v>
      </c>
      <c r="K12" s="121" t="s">
        <v>2746</v>
      </c>
      <c r="L12" s="121" t="s">
        <v>2746</v>
      </c>
      <c r="M12" s="121" t="s">
        <v>2746</v>
      </c>
      <c r="N12" s="121" t="s">
        <v>2746</v>
      </c>
      <c r="O12" s="121" t="s">
        <v>2746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5.140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141</v>
      </c>
      <c r="B1" s="36" t="s" vm="1">
        <v>210</v>
      </c>
    </row>
    <row r="2" spans="1:18">
      <c r="A2" s="36" t="s">
        <v>140</v>
      </c>
      <c r="B2" s="36" t="s">
        <v>211</v>
      </c>
    </row>
    <row r="3" spans="1:18">
      <c r="A3" s="36" t="s">
        <v>142</v>
      </c>
      <c r="B3" s="36" t="s">
        <v>212</v>
      </c>
    </row>
    <row r="4" spans="1:18">
      <c r="A4" s="36" t="s">
        <v>143</v>
      </c>
      <c r="B4" s="36">
        <v>2208</v>
      </c>
    </row>
    <row r="5" spans="1:18" ht="18.75">
      <c r="A5" s="150" t="s">
        <v>86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8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65</v>
      </c>
      <c r="F6" s="38" t="s">
        <v>14</v>
      </c>
      <c r="G6" s="38" t="s">
        <v>66</v>
      </c>
      <c r="H6" s="38" t="s">
        <v>100</v>
      </c>
      <c r="I6" s="38" t="s">
        <v>17</v>
      </c>
      <c r="J6" s="38" t="s">
        <v>99</v>
      </c>
      <c r="K6" s="38" t="s">
        <v>16</v>
      </c>
      <c r="L6" s="136" t="s">
        <v>18</v>
      </c>
      <c r="M6" s="38" t="s">
        <v>187</v>
      </c>
      <c r="N6" s="38" t="s">
        <v>186</v>
      </c>
      <c r="O6" s="38" t="s">
        <v>107</v>
      </c>
      <c r="P6" s="38" t="s">
        <v>59</v>
      </c>
      <c r="Q6" s="38" t="s">
        <v>144</v>
      </c>
      <c r="R6" s="40" t="s">
        <v>146</v>
      </c>
    </row>
    <row r="7" spans="1:18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26" t="s">
        <v>21</v>
      </c>
      <c r="I7" s="26" t="s">
        <v>20</v>
      </c>
      <c r="J7" s="117" t="s">
        <v>2746</v>
      </c>
      <c r="K7" s="26" t="s">
        <v>19</v>
      </c>
      <c r="L7" s="26" t="s">
        <v>19</v>
      </c>
      <c r="M7" s="26" t="s">
        <v>194</v>
      </c>
      <c r="N7" s="117" t="s">
        <v>2746</v>
      </c>
      <c r="O7" s="26" t="s">
        <v>190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147</v>
      </c>
    </row>
    <row r="9" spans="1:18" s="4" customFormat="1" ht="20.25">
      <c r="A9" s="82" t="s">
        <v>45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71" t="s">
        <v>2552</v>
      </c>
      <c r="L9" s="71">
        <v>6.3556000000000001E-2</v>
      </c>
      <c r="M9" s="121" t="s">
        <v>2746</v>
      </c>
      <c r="N9" s="121" t="s">
        <v>2746</v>
      </c>
      <c r="O9" s="72">
        <v>1.3307995259999998</v>
      </c>
      <c r="P9" s="121" t="s">
        <v>2746</v>
      </c>
      <c r="Q9" s="73">
        <v>1</v>
      </c>
      <c r="R9" s="73">
        <v>1.4495040173632417E-5</v>
      </c>
    </row>
    <row r="10" spans="1:18">
      <c r="A10" s="74" t="s">
        <v>181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71">
        <v>6.3556000000000001E-2</v>
      </c>
      <c r="M10" s="121" t="s">
        <v>2746</v>
      </c>
      <c r="N10" s="121" t="s">
        <v>2746</v>
      </c>
      <c r="O10" s="72">
        <v>1.3307995259999998</v>
      </c>
      <c r="P10" s="121" t="s">
        <v>2746</v>
      </c>
      <c r="Q10" s="73">
        <v>1</v>
      </c>
      <c r="R10" s="73">
        <v>1.4495040173632417E-5</v>
      </c>
    </row>
    <row r="11" spans="1:18">
      <c r="A11" s="81" t="s">
        <v>61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71">
        <v>6.3556000000000001E-2</v>
      </c>
      <c r="M11" s="121" t="s">
        <v>2746</v>
      </c>
      <c r="N11" s="121" t="s">
        <v>2746</v>
      </c>
      <c r="O11" s="72">
        <v>1.3307995259999998</v>
      </c>
      <c r="P11" s="121" t="s">
        <v>2746</v>
      </c>
      <c r="Q11" s="73">
        <v>1</v>
      </c>
      <c r="R11" s="73">
        <v>1.4495040173632417E-5</v>
      </c>
    </row>
    <row r="12" spans="1:18">
      <c r="A12" s="89" t="s">
        <v>745</v>
      </c>
      <c r="B12" s="54">
        <v>1199157</v>
      </c>
      <c r="C12" s="70" t="s">
        <v>26</v>
      </c>
      <c r="D12" s="54">
        <v>520043027</v>
      </c>
      <c r="E12" s="70" t="s">
        <v>594</v>
      </c>
      <c r="F12" s="54" t="s">
        <v>557</v>
      </c>
      <c r="G12" s="54" t="s">
        <v>247</v>
      </c>
      <c r="H12" s="77">
        <v>45169</v>
      </c>
      <c r="I12" s="54">
        <v>0.66</v>
      </c>
      <c r="J12" s="70" t="s">
        <v>127</v>
      </c>
      <c r="K12" s="71">
        <v>6.3556000000000001E-2</v>
      </c>
      <c r="L12" s="71">
        <v>6.3556000000000001E-2</v>
      </c>
      <c r="M12" s="72">
        <v>1330.56495</v>
      </c>
      <c r="N12" s="78">
        <v>100.01763</v>
      </c>
      <c r="O12" s="72">
        <v>1.3307995259999998</v>
      </c>
      <c r="P12" s="121" t="s">
        <v>2746</v>
      </c>
      <c r="Q12" s="73">
        <v>1</v>
      </c>
      <c r="R12" s="73">
        <v>1.4495040173632417E-5</v>
      </c>
    </row>
    <row r="13" spans="1:18">
      <c r="A13" s="137" t="s">
        <v>2746</v>
      </c>
      <c r="B13" s="121" t="s">
        <v>2746</v>
      </c>
      <c r="C13" s="121" t="s">
        <v>2746</v>
      </c>
      <c r="D13" s="121" t="s">
        <v>2746</v>
      </c>
      <c r="E13" s="121" t="s">
        <v>2746</v>
      </c>
      <c r="F13" s="121" t="s">
        <v>2746</v>
      </c>
      <c r="G13" s="121" t="s">
        <v>2746</v>
      </c>
      <c r="H13" s="121" t="s">
        <v>2746</v>
      </c>
      <c r="I13" s="121" t="s">
        <v>2746</v>
      </c>
      <c r="J13" s="121" t="s">
        <v>2746</v>
      </c>
      <c r="K13" s="121" t="s">
        <v>2746</v>
      </c>
      <c r="L13" s="121" t="s">
        <v>2746</v>
      </c>
      <c r="M13" s="121" t="s">
        <v>2746</v>
      </c>
      <c r="N13" s="121" t="s">
        <v>2746</v>
      </c>
      <c r="O13" s="121" t="s">
        <v>2746</v>
      </c>
      <c r="P13" s="121" t="s">
        <v>2746</v>
      </c>
      <c r="Q13" s="121" t="s">
        <v>2746</v>
      </c>
      <c r="R13" s="121" t="s">
        <v>2746</v>
      </c>
    </row>
    <row r="14" spans="1:18">
      <c r="A14" s="138" t="s">
        <v>2746</v>
      </c>
      <c r="B14" s="121" t="s">
        <v>2746</v>
      </c>
      <c r="C14" s="121" t="s">
        <v>2746</v>
      </c>
      <c r="D14" s="121" t="s">
        <v>2746</v>
      </c>
      <c r="E14" s="121" t="s">
        <v>2746</v>
      </c>
      <c r="F14" s="121" t="s">
        <v>2746</v>
      </c>
      <c r="G14" s="121" t="s">
        <v>2746</v>
      </c>
      <c r="H14" s="121" t="s">
        <v>2746</v>
      </c>
      <c r="I14" s="121" t="s">
        <v>2746</v>
      </c>
      <c r="J14" s="121" t="s">
        <v>2746</v>
      </c>
      <c r="K14" s="121" t="s">
        <v>2746</v>
      </c>
      <c r="L14" s="121" t="s">
        <v>2746</v>
      </c>
      <c r="M14" s="121" t="s">
        <v>2746</v>
      </c>
      <c r="N14" s="121" t="s">
        <v>2746</v>
      </c>
      <c r="O14" s="121" t="s">
        <v>2746</v>
      </c>
      <c r="P14" s="121" t="s">
        <v>2746</v>
      </c>
      <c r="Q14" s="121" t="s">
        <v>2746</v>
      </c>
      <c r="R14" s="121" t="s">
        <v>2746</v>
      </c>
    </row>
    <row r="15" spans="1:18">
      <c r="A15" s="137" t="s">
        <v>2746</v>
      </c>
      <c r="B15" s="121" t="s">
        <v>2746</v>
      </c>
      <c r="C15" s="121" t="s">
        <v>2746</v>
      </c>
      <c r="D15" s="121" t="s">
        <v>2746</v>
      </c>
      <c r="E15" s="121" t="s">
        <v>2746</v>
      </c>
      <c r="F15" s="121" t="s">
        <v>2746</v>
      </c>
      <c r="G15" s="121" t="s">
        <v>2746</v>
      </c>
      <c r="H15" s="121" t="s">
        <v>2746</v>
      </c>
      <c r="I15" s="121" t="s">
        <v>2746</v>
      </c>
      <c r="J15" s="121" t="s">
        <v>2746</v>
      </c>
      <c r="K15" s="121" t="s">
        <v>2746</v>
      </c>
      <c r="L15" s="121" t="s">
        <v>2746</v>
      </c>
      <c r="M15" s="121" t="s">
        <v>2746</v>
      </c>
      <c r="N15" s="121" t="s">
        <v>2746</v>
      </c>
      <c r="O15" s="121" t="s">
        <v>2746</v>
      </c>
      <c r="P15" s="121" t="s">
        <v>2746</v>
      </c>
      <c r="Q15" s="121" t="s">
        <v>2746</v>
      </c>
      <c r="R15" s="121" t="s">
        <v>2746</v>
      </c>
    </row>
    <row r="16" spans="1:18">
      <c r="A16" s="137" t="s">
        <v>2746</v>
      </c>
      <c r="B16" s="121" t="s">
        <v>2746</v>
      </c>
      <c r="C16" s="121" t="s">
        <v>2746</v>
      </c>
      <c r="D16" s="121" t="s">
        <v>2746</v>
      </c>
      <c r="E16" s="121" t="s">
        <v>2746</v>
      </c>
      <c r="F16" s="121" t="s">
        <v>2746</v>
      </c>
      <c r="G16" s="121" t="s">
        <v>2746</v>
      </c>
      <c r="H16" s="121" t="s">
        <v>2746</v>
      </c>
      <c r="I16" s="121" t="s">
        <v>2746</v>
      </c>
      <c r="J16" s="121" t="s">
        <v>2746</v>
      </c>
      <c r="K16" s="121" t="s">
        <v>2746</v>
      </c>
      <c r="L16" s="121" t="s">
        <v>2746</v>
      </c>
      <c r="M16" s="121" t="s">
        <v>2746</v>
      </c>
      <c r="N16" s="121" t="s">
        <v>2746</v>
      </c>
      <c r="O16" s="121" t="s">
        <v>2746</v>
      </c>
      <c r="P16" s="121" t="s">
        <v>2746</v>
      </c>
      <c r="Q16" s="121" t="s">
        <v>2746</v>
      </c>
      <c r="R16" s="121" t="s">
        <v>2746</v>
      </c>
    </row>
    <row r="17" spans="1:18">
      <c r="A17" s="125" t="s">
        <v>2746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121" t="s">
        <v>2746</v>
      </c>
      <c r="I17" s="121" t="s">
        <v>2746</v>
      </c>
      <c r="J17" s="121" t="s">
        <v>2746</v>
      </c>
      <c r="K17" s="121" t="s">
        <v>2746</v>
      </c>
      <c r="L17" s="121" t="s">
        <v>2746</v>
      </c>
      <c r="M17" s="121" t="s">
        <v>2746</v>
      </c>
      <c r="N17" s="121" t="s">
        <v>2746</v>
      </c>
      <c r="O17" s="121" t="s">
        <v>2746</v>
      </c>
      <c r="P17" s="121" t="s">
        <v>2746</v>
      </c>
      <c r="Q17" s="121" t="s">
        <v>2746</v>
      </c>
      <c r="R17" s="121" t="s">
        <v>2746</v>
      </c>
    </row>
    <row r="18" spans="1:18">
      <c r="A18" s="125" t="s">
        <v>2746</v>
      </c>
      <c r="B18" s="121" t="s">
        <v>2746</v>
      </c>
      <c r="C18" s="121" t="s">
        <v>2746</v>
      </c>
      <c r="D18" s="121" t="s">
        <v>2746</v>
      </c>
      <c r="E18" s="121" t="s">
        <v>2746</v>
      </c>
      <c r="F18" s="121" t="s">
        <v>2746</v>
      </c>
      <c r="G18" s="121" t="s">
        <v>2746</v>
      </c>
      <c r="H18" s="121" t="s">
        <v>2746</v>
      </c>
      <c r="I18" s="121" t="s">
        <v>2746</v>
      </c>
      <c r="J18" s="121" t="s">
        <v>2746</v>
      </c>
      <c r="K18" s="121" t="s">
        <v>2746</v>
      </c>
      <c r="L18" s="121" t="s">
        <v>2746</v>
      </c>
      <c r="M18" s="121" t="s">
        <v>2746</v>
      </c>
      <c r="N18" s="121" t="s">
        <v>2746</v>
      </c>
      <c r="O18" s="121" t="s">
        <v>2746</v>
      </c>
      <c r="P18" s="121" t="s">
        <v>2746</v>
      </c>
      <c r="Q18" s="121" t="s">
        <v>2746</v>
      </c>
      <c r="R18" s="121" t="s">
        <v>2746</v>
      </c>
    </row>
    <row r="19" spans="1:18">
      <c r="A19" s="122" t="s">
        <v>2746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  <c r="K19" s="121" t="s">
        <v>2746</v>
      </c>
      <c r="L19" s="121" t="s">
        <v>2746</v>
      </c>
      <c r="M19" s="121" t="s">
        <v>2746</v>
      </c>
      <c r="N19" s="121" t="s">
        <v>2746</v>
      </c>
      <c r="O19" s="121" t="s">
        <v>2746</v>
      </c>
      <c r="P19" s="121" t="s">
        <v>2746</v>
      </c>
      <c r="Q19" s="121" t="s">
        <v>2746</v>
      </c>
      <c r="R19" s="121" t="s">
        <v>2746</v>
      </c>
    </row>
    <row r="20" spans="1:18">
      <c r="A20" s="122" t="s">
        <v>2746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  <c r="K20" s="121" t="s">
        <v>2746</v>
      </c>
      <c r="L20" s="121" t="s">
        <v>2746</v>
      </c>
      <c r="M20" s="121" t="s">
        <v>2746</v>
      </c>
      <c r="N20" s="121" t="s">
        <v>2746</v>
      </c>
      <c r="O20" s="121" t="s">
        <v>2746</v>
      </c>
      <c r="P20" s="121" t="s">
        <v>2746</v>
      </c>
      <c r="Q20" s="121" t="s">
        <v>2746</v>
      </c>
      <c r="R20" s="121" t="s">
        <v>2746</v>
      </c>
    </row>
    <row r="21" spans="1:18">
      <c r="A21" s="121" t="s">
        <v>2746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  <c r="K21" s="121" t="s">
        <v>2746</v>
      </c>
      <c r="L21" s="121" t="s">
        <v>2746</v>
      </c>
      <c r="M21" s="121" t="s">
        <v>2746</v>
      </c>
      <c r="N21" s="121" t="s">
        <v>2746</v>
      </c>
      <c r="O21" s="121" t="s">
        <v>2746</v>
      </c>
      <c r="P21" s="121" t="s">
        <v>2746</v>
      </c>
      <c r="Q21" s="121" t="s">
        <v>2746</v>
      </c>
      <c r="R21" s="121" t="s">
        <v>2746</v>
      </c>
    </row>
    <row r="22" spans="1:18">
      <c r="A22" s="121" t="s">
        <v>2746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  <c r="K22" s="121" t="s">
        <v>2746</v>
      </c>
      <c r="L22" s="121" t="s">
        <v>2746</v>
      </c>
      <c r="M22" s="121" t="s">
        <v>2746</v>
      </c>
      <c r="N22" s="121" t="s">
        <v>2746</v>
      </c>
      <c r="O22" s="121" t="s">
        <v>2746</v>
      </c>
      <c r="P22" s="121" t="s">
        <v>2746</v>
      </c>
      <c r="Q22" s="121" t="s">
        <v>2746</v>
      </c>
      <c r="R22" s="121" t="s">
        <v>2746</v>
      </c>
    </row>
    <row r="23" spans="1:18">
      <c r="A23" s="85" t="s">
        <v>202</v>
      </c>
      <c r="B23" s="121" t="s">
        <v>2746</v>
      </c>
      <c r="C23" s="121" t="s">
        <v>2746</v>
      </c>
      <c r="D23" s="121" t="s">
        <v>2746</v>
      </c>
      <c r="E23" s="121" t="s">
        <v>2746</v>
      </c>
      <c r="F23" s="121" t="s">
        <v>2746</v>
      </c>
      <c r="G23" s="121" t="s">
        <v>2746</v>
      </c>
      <c r="H23" s="121" t="s">
        <v>2746</v>
      </c>
      <c r="I23" s="121" t="s">
        <v>2746</v>
      </c>
      <c r="J23" s="121" t="s">
        <v>2746</v>
      </c>
      <c r="K23" s="121" t="s">
        <v>2746</v>
      </c>
      <c r="L23" s="121" t="s">
        <v>2746</v>
      </c>
      <c r="M23" s="121" t="s">
        <v>2746</v>
      </c>
      <c r="N23" s="121" t="s">
        <v>2746</v>
      </c>
      <c r="O23" s="121" t="s">
        <v>2746</v>
      </c>
      <c r="P23" s="121" t="s">
        <v>2746</v>
      </c>
      <c r="Q23" s="121" t="s">
        <v>2746</v>
      </c>
      <c r="R23" s="121" t="s">
        <v>2746</v>
      </c>
    </row>
    <row r="24" spans="1:18">
      <c r="A24" s="85" t="s">
        <v>108</v>
      </c>
      <c r="B24" s="121" t="s">
        <v>2746</v>
      </c>
      <c r="C24" s="121" t="s">
        <v>2746</v>
      </c>
      <c r="D24" s="121" t="s">
        <v>2746</v>
      </c>
      <c r="E24" s="121" t="s">
        <v>2746</v>
      </c>
      <c r="F24" s="121" t="s">
        <v>2746</v>
      </c>
      <c r="G24" s="121" t="s">
        <v>2746</v>
      </c>
      <c r="H24" s="121" t="s">
        <v>2746</v>
      </c>
      <c r="I24" s="121" t="s">
        <v>2746</v>
      </c>
      <c r="J24" s="121" t="s">
        <v>2746</v>
      </c>
      <c r="K24" s="121" t="s">
        <v>2746</v>
      </c>
      <c r="L24" s="121" t="s">
        <v>2746</v>
      </c>
      <c r="M24" s="121" t="s">
        <v>2746</v>
      </c>
      <c r="N24" s="121" t="s">
        <v>2746</v>
      </c>
      <c r="O24" s="121" t="s">
        <v>2746</v>
      </c>
      <c r="P24" s="121" t="s">
        <v>2746</v>
      </c>
      <c r="Q24" s="121" t="s">
        <v>2746</v>
      </c>
      <c r="R24" s="121" t="s">
        <v>2746</v>
      </c>
    </row>
    <row r="25" spans="1:18">
      <c r="A25" s="85" t="s">
        <v>185</v>
      </c>
      <c r="B25" s="121" t="s">
        <v>2746</v>
      </c>
      <c r="C25" s="121" t="s">
        <v>2746</v>
      </c>
      <c r="D25" s="121" t="s">
        <v>2746</v>
      </c>
      <c r="E25" s="121" t="s">
        <v>2746</v>
      </c>
      <c r="F25" s="121" t="s">
        <v>2746</v>
      </c>
      <c r="G25" s="121" t="s">
        <v>2746</v>
      </c>
      <c r="H25" s="121" t="s">
        <v>2746</v>
      </c>
      <c r="I25" s="121" t="s">
        <v>2746</v>
      </c>
      <c r="J25" s="121" t="s">
        <v>2746</v>
      </c>
      <c r="K25" s="121" t="s">
        <v>2746</v>
      </c>
      <c r="L25" s="121" t="s">
        <v>2746</v>
      </c>
      <c r="M25" s="121" t="s">
        <v>2746</v>
      </c>
      <c r="N25" s="121" t="s">
        <v>2746</v>
      </c>
      <c r="O25" s="121" t="s">
        <v>2746</v>
      </c>
      <c r="P25" s="121" t="s">
        <v>2746</v>
      </c>
      <c r="Q25" s="121" t="s">
        <v>2746</v>
      </c>
      <c r="R25" s="121" t="s">
        <v>2746</v>
      </c>
    </row>
    <row r="26" spans="1:18">
      <c r="A26" s="85" t="s">
        <v>193</v>
      </c>
      <c r="B26" s="121" t="s">
        <v>2746</v>
      </c>
      <c r="C26" s="121" t="s">
        <v>2746</v>
      </c>
      <c r="D26" s="121" t="s">
        <v>2746</v>
      </c>
      <c r="E26" s="121" t="s">
        <v>2746</v>
      </c>
      <c r="F26" s="121" t="s">
        <v>2746</v>
      </c>
      <c r="G26" s="121" t="s">
        <v>2746</v>
      </c>
      <c r="H26" s="121" t="s">
        <v>2746</v>
      </c>
      <c r="I26" s="121" t="s">
        <v>2746</v>
      </c>
      <c r="J26" s="121" t="s">
        <v>2746</v>
      </c>
      <c r="K26" s="121" t="s">
        <v>2746</v>
      </c>
      <c r="L26" s="121" t="s">
        <v>2746</v>
      </c>
      <c r="M26" s="121" t="s">
        <v>2746</v>
      </c>
      <c r="N26" s="121" t="s">
        <v>2746</v>
      </c>
      <c r="O26" s="121" t="s">
        <v>2746</v>
      </c>
      <c r="P26" s="121" t="s">
        <v>2746</v>
      </c>
      <c r="Q26" s="121" t="s">
        <v>2746</v>
      </c>
      <c r="R26" s="121" t="s">
        <v>2746</v>
      </c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18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</row>
    <row r="114" spans="1:18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</row>
    <row r="115" spans="1:18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</row>
    <row r="116" spans="1:18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</row>
    <row r="117" spans="1:18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1:18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</row>
    <row r="120" spans="1:18" hidden="1">
      <c r="C120" s="1"/>
      <c r="D120" s="1"/>
      <c r="E120" s="1"/>
    </row>
    <row r="121" spans="1:18" hidden="1">
      <c r="C121" s="1"/>
      <c r="D121" s="1"/>
      <c r="E121" s="1"/>
    </row>
    <row r="122" spans="1:18" hidden="1">
      <c r="C122" s="1"/>
      <c r="D122" s="1"/>
      <c r="E122" s="1"/>
    </row>
    <row r="123" spans="1:18" hidden="1">
      <c r="C123" s="1"/>
      <c r="D123" s="1"/>
      <c r="E123" s="1"/>
    </row>
    <row r="124" spans="1:18" hidden="1">
      <c r="C124" s="1"/>
      <c r="D124" s="1"/>
      <c r="E124" s="1"/>
    </row>
    <row r="125" spans="1:18" hidden="1">
      <c r="C125" s="1"/>
      <c r="D125" s="1"/>
      <c r="E125" s="1"/>
    </row>
    <row r="126" spans="1:18" hidden="1">
      <c r="C126" s="1"/>
      <c r="D126" s="1"/>
      <c r="E126" s="1"/>
    </row>
    <row r="127" spans="1:18" hidden="1">
      <c r="C127" s="1"/>
      <c r="D127" s="1"/>
      <c r="E127" s="1"/>
    </row>
    <row r="128" spans="1:18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6.42578125" style="2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141</v>
      </c>
      <c r="B1" s="36" t="s" vm="1">
        <v>210</v>
      </c>
    </row>
    <row r="2" spans="1:29">
      <c r="A2" s="36" t="s">
        <v>140</v>
      </c>
      <c r="B2" s="36" t="s">
        <v>211</v>
      </c>
    </row>
    <row r="3" spans="1:29">
      <c r="A3" s="36" t="s">
        <v>142</v>
      </c>
      <c r="B3" s="36" t="s">
        <v>212</v>
      </c>
    </row>
    <row r="4" spans="1:29">
      <c r="A4" s="36" t="s">
        <v>143</v>
      </c>
      <c r="B4" s="36">
        <v>2208</v>
      </c>
    </row>
    <row r="5" spans="1:29" ht="18.75">
      <c r="A5" s="150" t="s">
        <v>87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29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65</v>
      </c>
      <c r="F6" s="38" t="s">
        <v>14</v>
      </c>
      <c r="G6" s="38" t="s">
        <v>66</v>
      </c>
      <c r="H6" s="38" t="s">
        <v>100</v>
      </c>
      <c r="I6" s="38" t="s">
        <v>17</v>
      </c>
      <c r="J6" s="38" t="s">
        <v>99</v>
      </c>
      <c r="K6" s="38" t="s">
        <v>16</v>
      </c>
      <c r="L6" s="136" t="s">
        <v>18</v>
      </c>
      <c r="M6" s="136" t="s">
        <v>187</v>
      </c>
      <c r="N6" s="38" t="s">
        <v>186</v>
      </c>
      <c r="O6" s="38" t="s">
        <v>107</v>
      </c>
      <c r="P6" s="38" t="s">
        <v>59</v>
      </c>
      <c r="Q6" s="38" t="s">
        <v>144</v>
      </c>
      <c r="R6" s="40" t="s">
        <v>146</v>
      </c>
      <c r="Z6" s="1"/>
    </row>
    <row r="7" spans="1:29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117" t="s">
        <v>2746</v>
      </c>
      <c r="H7" s="26" t="s">
        <v>21</v>
      </c>
      <c r="I7" s="26" t="s">
        <v>20</v>
      </c>
      <c r="J7" s="117" t="s">
        <v>2746</v>
      </c>
      <c r="K7" s="26" t="s">
        <v>19</v>
      </c>
      <c r="L7" s="26" t="s">
        <v>19</v>
      </c>
      <c r="M7" s="26" t="s">
        <v>194</v>
      </c>
      <c r="N7" s="117" t="s">
        <v>2746</v>
      </c>
      <c r="O7" s="26" t="s">
        <v>190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147</v>
      </c>
      <c r="Z8" s="1"/>
    </row>
    <row r="9" spans="1:29" s="4" customFormat="1" ht="20.25">
      <c r="A9" s="90" t="s">
        <v>52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119" t="s">
        <v>2746</v>
      </c>
      <c r="H9" s="119" t="s">
        <v>2746</v>
      </c>
      <c r="I9" s="86">
        <v>5.9457022517262557</v>
      </c>
      <c r="J9" s="119" t="s">
        <v>2746</v>
      </c>
      <c r="K9" s="119" t="s">
        <v>2746</v>
      </c>
      <c r="L9" s="62">
        <v>3.2981511117744902E-2</v>
      </c>
      <c r="M9" s="119" t="s">
        <v>2746</v>
      </c>
      <c r="N9" s="119" t="s">
        <v>2746</v>
      </c>
      <c r="O9" s="61">
        <v>953.17735030199992</v>
      </c>
      <c r="P9" s="119" t="s">
        <v>2746</v>
      </c>
      <c r="Q9" s="62">
        <f>IFERROR(O9/$O$9,0)</f>
        <v>1</v>
      </c>
      <c r="R9" s="62">
        <f>O9/'סכום נכסי הקרן'!$C$41</f>
        <v>1.0381765396121154E-2</v>
      </c>
      <c r="Z9" s="1"/>
      <c r="AC9" s="1"/>
    </row>
    <row r="10" spans="1:29">
      <c r="A10" s="91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79">
        <v>5.9402622424693385</v>
      </c>
      <c r="J10" s="120" t="s">
        <v>2746</v>
      </c>
      <c r="K10" s="120" t="s">
        <v>2746</v>
      </c>
      <c r="L10" s="67">
        <v>3.2961515898204861E-2</v>
      </c>
      <c r="M10" s="120" t="s">
        <v>2746</v>
      </c>
      <c r="N10" s="120" t="s">
        <v>2746</v>
      </c>
      <c r="O10" s="66">
        <v>952.39574662099994</v>
      </c>
      <c r="P10" s="120" t="s">
        <v>2746</v>
      </c>
      <c r="Q10" s="67">
        <f t="shared" ref="Q10:Q38" si="0">IFERROR(O10/$O$9,0)</f>
        <v>0.99918000183202804</v>
      </c>
      <c r="R10" s="67">
        <f>O10/'סכום נכסי הקרן'!$C$41</f>
        <v>1.0373252367516021E-2</v>
      </c>
    </row>
    <row r="11" spans="1:29">
      <c r="A11" s="92" t="s">
        <v>60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120" t="s">
        <v>2746</v>
      </c>
      <c r="I11" s="79">
        <v>6.4841270538592877</v>
      </c>
      <c r="J11" s="120" t="s">
        <v>2746</v>
      </c>
      <c r="K11" s="120" t="s">
        <v>2746</v>
      </c>
      <c r="L11" s="67">
        <v>2.9481571987088069E-2</v>
      </c>
      <c r="M11" s="120" t="s">
        <v>2746</v>
      </c>
      <c r="N11" s="120" t="s">
        <v>2746</v>
      </c>
      <c r="O11" s="66">
        <v>809.905896117</v>
      </c>
      <c r="P11" s="120" t="s">
        <v>2746</v>
      </c>
      <c r="Q11" s="67">
        <f t="shared" si="0"/>
        <v>0.84969066445021324</v>
      </c>
      <c r="R11" s="67">
        <f>O11/'סכום נכסי הקרן'!$C$41</f>
        <v>8.8212891375964147E-3</v>
      </c>
    </row>
    <row r="12" spans="1:29">
      <c r="A12" s="93" t="s">
        <v>1563</v>
      </c>
      <c r="B12" s="54" t="s">
        <v>1564</v>
      </c>
      <c r="C12" s="70" t="s">
        <v>26</v>
      </c>
      <c r="D12" s="54" t="s">
        <v>245</v>
      </c>
      <c r="E12" s="70" t="s">
        <v>124</v>
      </c>
      <c r="F12" s="54" t="s">
        <v>246</v>
      </c>
      <c r="G12" s="54" t="s">
        <v>247</v>
      </c>
      <c r="H12" s="77">
        <v>39076</v>
      </c>
      <c r="I12" s="78">
        <v>6.1200000000114372</v>
      </c>
      <c r="J12" s="70" t="s">
        <v>128</v>
      </c>
      <c r="K12" s="71">
        <v>4.9000000000000002E-2</v>
      </c>
      <c r="L12" s="73">
        <v>2.6600000000028587E-2</v>
      </c>
      <c r="M12" s="72">
        <v>114109.512608</v>
      </c>
      <c r="N12" s="78">
        <v>153.22999999999999</v>
      </c>
      <c r="O12" s="72">
        <v>174.84999497500004</v>
      </c>
      <c r="P12" s="73">
        <v>7.60125952668923E-5</v>
      </c>
      <c r="Q12" s="73">
        <f t="shared" si="0"/>
        <v>0.18343909968024466</v>
      </c>
      <c r="R12" s="73">
        <f>O12/'סכום נכסי הקרן'!$C$41</f>
        <v>1.9044216973559832E-3</v>
      </c>
    </row>
    <row r="13" spans="1:29">
      <c r="A13" s="93" t="s">
        <v>1565</v>
      </c>
      <c r="B13" s="54" t="s">
        <v>1566</v>
      </c>
      <c r="C13" s="70" t="s">
        <v>26</v>
      </c>
      <c r="D13" s="54" t="s">
        <v>245</v>
      </c>
      <c r="E13" s="70" t="s">
        <v>124</v>
      </c>
      <c r="F13" s="54" t="s">
        <v>246</v>
      </c>
      <c r="G13" s="54" t="s">
        <v>247</v>
      </c>
      <c r="H13" s="77">
        <v>40738</v>
      </c>
      <c r="I13" s="78">
        <v>9.7899999999935066</v>
      </c>
      <c r="J13" s="70" t="s">
        <v>128</v>
      </c>
      <c r="K13" s="71">
        <v>4.0999999999999995E-2</v>
      </c>
      <c r="L13" s="73">
        <v>2.8299999999987762E-2</v>
      </c>
      <c r="M13" s="72">
        <v>241170.96568100003</v>
      </c>
      <c r="N13" s="78">
        <v>132.19</v>
      </c>
      <c r="O13" s="72">
        <v>318.80390343300002</v>
      </c>
      <c r="P13" s="73">
        <v>6.6414808197051849E-5</v>
      </c>
      <c r="Q13" s="73">
        <f t="shared" si="0"/>
        <v>0.33446441350289302</v>
      </c>
      <c r="R13" s="73">
        <f>O13/'סכום נכסי הקרן'!$C$41</f>
        <v>3.472331074338292E-3</v>
      </c>
    </row>
    <row r="14" spans="1:29">
      <c r="A14" s="93" t="s">
        <v>1567</v>
      </c>
      <c r="B14" s="54" t="s">
        <v>1568</v>
      </c>
      <c r="C14" s="70" t="s">
        <v>26</v>
      </c>
      <c r="D14" s="54" t="s">
        <v>1569</v>
      </c>
      <c r="E14" s="70" t="s">
        <v>594</v>
      </c>
      <c r="F14" s="54" t="s">
        <v>240</v>
      </c>
      <c r="G14" s="54" t="s">
        <v>126</v>
      </c>
      <c r="H14" s="77">
        <v>42795</v>
      </c>
      <c r="I14" s="78">
        <v>5.2800000000116265</v>
      </c>
      <c r="J14" s="70" t="s">
        <v>128</v>
      </c>
      <c r="K14" s="71">
        <v>2.1400000000000002E-2</v>
      </c>
      <c r="L14" s="73">
        <v>2.1500000000116263E-2</v>
      </c>
      <c r="M14" s="72">
        <v>75646.514003999997</v>
      </c>
      <c r="N14" s="78">
        <v>113.7</v>
      </c>
      <c r="O14" s="72">
        <v>86.010087400000003</v>
      </c>
      <c r="P14" s="73">
        <v>1.9397287604464592E-4</v>
      </c>
      <c r="Q14" s="73">
        <f t="shared" si="0"/>
        <v>9.0235135541931411E-2</v>
      </c>
      <c r="R14" s="73">
        <f>O14/'סכום נכסי הקרן'!$C$41</f>
        <v>9.3680000768352569E-4</v>
      </c>
    </row>
    <row r="15" spans="1:29">
      <c r="A15" s="93" t="s">
        <v>1570</v>
      </c>
      <c r="B15" s="54" t="s">
        <v>1571</v>
      </c>
      <c r="C15" s="70" t="s">
        <v>26</v>
      </c>
      <c r="D15" s="54" t="s">
        <v>319</v>
      </c>
      <c r="E15" s="70" t="s">
        <v>239</v>
      </c>
      <c r="F15" s="54" t="s">
        <v>275</v>
      </c>
      <c r="G15" s="54" t="s">
        <v>247</v>
      </c>
      <c r="H15" s="77">
        <v>36489</v>
      </c>
      <c r="I15" s="78">
        <v>3.16</v>
      </c>
      <c r="J15" s="70" t="s">
        <v>128</v>
      </c>
      <c r="K15" s="71">
        <v>6.0499999999999998E-2</v>
      </c>
      <c r="L15" s="73">
        <v>1.6400000000000001E-2</v>
      </c>
      <c r="M15" s="72">
        <v>40.460104000000001</v>
      </c>
      <c r="N15" s="78">
        <v>169</v>
      </c>
      <c r="O15" s="72">
        <v>6.8377574999999996E-2</v>
      </c>
      <c r="P15" s="121" t="s">
        <v>2746</v>
      </c>
      <c r="Q15" s="73">
        <f t="shared" si="0"/>
        <v>7.1736466438628219E-5</v>
      </c>
      <c r="R15" s="73">
        <f>O15/'סכום נכסי הקרן'!$C$41</f>
        <v>7.4475116491255702E-7</v>
      </c>
    </row>
    <row r="16" spans="1:29">
      <c r="A16" s="93" t="s">
        <v>1572</v>
      </c>
      <c r="B16" s="54" t="s">
        <v>1573</v>
      </c>
      <c r="C16" s="70" t="s">
        <v>26</v>
      </c>
      <c r="D16" s="54" t="s">
        <v>1574</v>
      </c>
      <c r="E16" s="70" t="s">
        <v>124</v>
      </c>
      <c r="F16" s="54" t="s">
        <v>252</v>
      </c>
      <c r="G16" s="54" t="s">
        <v>126</v>
      </c>
      <c r="H16" s="77">
        <v>39084</v>
      </c>
      <c r="I16" s="78">
        <v>1.6499999999630961</v>
      </c>
      <c r="J16" s="70" t="s">
        <v>128</v>
      </c>
      <c r="K16" s="71">
        <v>5.5999999999999994E-2</v>
      </c>
      <c r="L16" s="73">
        <v>2.3499999999666107E-2</v>
      </c>
      <c r="M16" s="72">
        <v>20053.797006000001</v>
      </c>
      <c r="N16" s="78">
        <v>141.88</v>
      </c>
      <c r="O16" s="72">
        <v>28.452326537000001</v>
      </c>
      <c r="P16" s="73">
        <v>5.2878152250007799E-5</v>
      </c>
      <c r="Q16" s="73">
        <f t="shared" si="0"/>
        <v>2.984998177724776E-2</v>
      </c>
      <c r="R16" s="73">
        <f>O16/'סכום נכסי הקרן'!$C$41</f>
        <v>3.0989550788987781E-4</v>
      </c>
    </row>
    <row r="17" spans="1:18">
      <c r="A17" s="93" t="s">
        <v>1575</v>
      </c>
      <c r="B17" s="54" t="s">
        <v>1576</v>
      </c>
      <c r="C17" s="70" t="s">
        <v>26</v>
      </c>
      <c r="D17" s="54" t="s">
        <v>1577</v>
      </c>
      <c r="E17" s="70" t="s">
        <v>124</v>
      </c>
      <c r="F17" s="54" t="s">
        <v>388</v>
      </c>
      <c r="G17" s="54" t="s">
        <v>247</v>
      </c>
      <c r="H17" s="77">
        <v>45154</v>
      </c>
      <c r="I17" s="78">
        <v>3.4599999999711595</v>
      </c>
      <c r="J17" s="70" t="s">
        <v>128</v>
      </c>
      <c r="K17" s="71">
        <v>3.6400000000000002E-2</v>
      </c>
      <c r="L17" s="73">
        <v>3.2399999999772125E-2</v>
      </c>
      <c r="M17" s="72">
        <v>55047.76</v>
      </c>
      <c r="N17" s="78">
        <v>102.04</v>
      </c>
      <c r="O17" s="72">
        <v>56.170734496999998</v>
      </c>
      <c r="P17" s="73">
        <v>1.1137815078443354E-4</v>
      </c>
      <c r="Q17" s="73">
        <f t="shared" si="0"/>
        <v>5.8929992911815568E-2</v>
      </c>
      <c r="R17" s="73">
        <f>O17/'סכום נכסי הקרן'!$C$41</f>
        <v>6.1179736120555177E-4</v>
      </c>
    </row>
    <row r="18" spans="1:18">
      <c r="A18" s="93" t="s">
        <v>1578</v>
      </c>
      <c r="B18" s="54" t="s">
        <v>1579</v>
      </c>
      <c r="C18" s="70" t="s">
        <v>26</v>
      </c>
      <c r="D18" s="54" t="s">
        <v>1580</v>
      </c>
      <c r="E18" s="70" t="s">
        <v>239</v>
      </c>
      <c r="F18" s="54" t="s">
        <v>392</v>
      </c>
      <c r="G18" s="54" t="s">
        <v>126</v>
      </c>
      <c r="H18" s="77">
        <v>44381</v>
      </c>
      <c r="I18" s="78">
        <v>2.4800000000113362</v>
      </c>
      <c r="J18" s="70" t="s">
        <v>128</v>
      </c>
      <c r="K18" s="71">
        <v>8.5000000000000006E-3</v>
      </c>
      <c r="L18" s="73">
        <v>3.8700000000276319E-2</v>
      </c>
      <c r="M18" s="72">
        <v>68809.7</v>
      </c>
      <c r="N18" s="78">
        <v>102.56</v>
      </c>
      <c r="O18" s="72">
        <v>70.571228814999998</v>
      </c>
      <c r="P18" s="73">
        <v>2.150303125E-4</v>
      </c>
      <c r="Q18" s="73">
        <f t="shared" si="0"/>
        <v>7.4037878462639262E-2</v>
      </c>
      <c r="R18" s="73">
        <f>O18/'סכום נכסי הקרן'!$C$41</f>
        <v>7.6864388462565198E-4</v>
      </c>
    </row>
    <row r="19" spans="1:18">
      <c r="A19" s="93" t="s">
        <v>1581</v>
      </c>
      <c r="B19" s="54" t="s">
        <v>1582</v>
      </c>
      <c r="C19" s="70" t="s">
        <v>26</v>
      </c>
      <c r="D19" s="54" t="s">
        <v>1583</v>
      </c>
      <c r="E19" s="70" t="s">
        <v>474</v>
      </c>
      <c r="F19" s="54" t="s">
        <v>581</v>
      </c>
      <c r="G19" s="121" t="s">
        <v>2746</v>
      </c>
      <c r="H19" s="77">
        <v>39104</v>
      </c>
      <c r="I19" s="78">
        <v>0</v>
      </c>
      <c r="J19" s="70" t="s">
        <v>128</v>
      </c>
      <c r="K19" s="71">
        <v>5.5999999999999994E-2</v>
      </c>
      <c r="L19" s="94">
        <v>0</v>
      </c>
      <c r="M19" s="72">
        <v>26177.271474000001</v>
      </c>
      <c r="N19" s="78">
        <v>9.9999999999999995E-7</v>
      </c>
      <c r="O19" s="72">
        <v>3.8499999999999997E-7</v>
      </c>
      <c r="P19" s="73">
        <v>7.2104111831439006E-5</v>
      </c>
      <c r="Q19" s="73">
        <f t="shared" si="0"/>
        <v>4.0391224138720722E-10</v>
      </c>
      <c r="R19" s="73">
        <f>O19/'סכום נכסי הקרן'!$C$41</f>
        <v>4.1933221307034424E-12</v>
      </c>
    </row>
    <row r="20" spans="1:18">
      <c r="A20" s="93" t="s">
        <v>1584</v>
      </c>
      <c r="B20" s="54" t="s">
        <v>1585</v>
      </c>
      <c r="C20" s="70" t="s">
        <v>26</v>
      </c>
      <c r="D20" s="54" t="s">
        <v>1586</v>
      </c>
      <c r="E20" s="70" t="s">
        <v>125</v>
      </c>
      <c r="F20" s="54" t="s">
        <v>581</v>
      </c>
      <c r="G20" s="121" t="s">
        <v>2746</v>
      </c>
      <c r="H20" s="77">
        <v>45132</v>
      </c>
      <c r="I20" s="78">
        <v>2.5300000000000002</v>
      </c>
      <c r="J20" s="70" t="s">
        <v>128</v>
      </c>
      <c r="K20" s="71">
        <v>4.2500000000000003E-2</v>
      </c>
      <c r="L20" s="73">
        <v>4.1800000000000004E-2</v>
      </c>
      <c r="M20" s="72">
        <v>73907.587625999993</v>
      </c>
      <c r="N20" s="78">
        <v>101.45</v>
      </c>
      <c r="O20" s="72">
        <v>74.979242499999998</v>
      </c>
      <c r="P20" s="73">
        <v>3.5287025962225195E-4</v>
      </c>
      <c r="Q20" s="73">
        <f t="shared" si="0"/>
        <v>7.8662425703090774E-2</v>
      </c>
      <c r="R20" s="73">
        <f>O20/'סכום נכסי הקרן'!$C$41</f>
        <v>8.1665484913929912E-4</v>
      </c>
    </row>
    <row r="21" spans="1:18">
      <c r="A21" s="139" t="s">
        <v>2746</v>
      </c>
      <c r="B21" s="121" t="s">
        <v>2746</v>
      </c>
      <c r="C21" s="121" t="s">
        <v>2746</v>
      </c>
      <c r="D21" s="121" t="s">
        <v>2746</v>
      </c>
      <c r="E21" s="121" t="s">
        <v>2746</v>
      </c>
      <c r="F21" s="121" t="s">
        <v>2746</v>
      </c>
      <c r="G21" s="121" t="s">
        <v>2746</v>
      </c>
      <c r="H21" s="121" t="s">
        <v>2746</v>
      </c>
      <c r="I21" s="121" t="s">
        <v>2746</v>
      </c>
      <c r="J21" s="121" t="s">
        <v>2746</v>
      </c>
      <c r="K21" s="121" t="s">
        <v>2746</v>
      </c>
      <c r="L21" s="121" t="s">
        <v>2746</v>
      </c>
      <c r="M21" s="121" t="s">
        <v>2746</v>
      </c>
      <c r="N21" s="121" t="s">
        <v>2746</v>
      </c>
      <c r="O21" s="121" t="s">
        <v>2746</v>
      </c>
      <c r="P21" s="121" t="s">
        <v>2746</v>
      </c>
      <c r="Q21" s="121" t="s">
        <v>2746</v>
      </c>
      <c r="R21" s="121" t="s">
        <v>2746</v>
      </c>
    </row>
    <row r="22" spans="1:18">
      <c r="A22" s="92" t="s">
        <v>61</v>
      </c>
      <c r="B22" s="120" t="s">
        <v>2746</v>
      </c>
      <c r="C22" s="120" t="s">
        <v>2746</v>
      </c>
      <c r="D22" s="120" t="s">
        <v>2746</v>
      </c>
      <c r="E22" s="120" t="s">
        <v>2746</v>
      </c>
      <c r="F22" s="120" t="s">
        <v>2746</v>
      </c>
      <c r="G22" s="120" t="s">
        <v>2746</v>
      </c>
      <c r="H22" s="120" t="s">
        <v>2746</v>
      </c>
      <c r="I22" s="79">
        <v>2.4053733994654407</v>
      </c>
      <c r="J22" s="120" t="s">
        <v>2746</v>
      </c>
      <c r="K22" s="120" t="s">
        <v>2746</v>
      </c>
      <c r="L22" s="67">
        <v>4.4977777778273172E-2</v>
      </c>
      <c r="M22" s="120" t="s">
        <v>2746</v>
      </c>
      <c r="N22" s="120" t="s">
        <v>2746</v>
      </c>
      <c r="O22" s="66">
        <v>142.47058040599998</v>
      </c>
      <c r="P22" s="120" t="s">
        <v>2746</v>
      </c>
      <c r="Q22" s="67">
        <f t="shared" si="0"/>
        <v>0.14946912068447737</v>
      </c>
      <c r="R22" s="67">
        <f>O22/'סכום נכסי הקרן'!$C$41</f>
        <v>1.5517533449107637E-3</v>
      </c>
    </row>
    <row r="23" spans="1:18">
      <c r="A23" s="93" t="s">
        <v>1589</v>
      </c>
      <c r="B23" s="54" t="s">
        <v>1590</v>
      </c>
      <c r="C23" s="70" t="s">
        <v>26</v>
      </c>
      <c r="D23" s="54" t="s">
        <v>1569</v>
      </c>
      <c r="E23" s="70" t="s">
        <v>594</v>
      </c>
      <c r="F23" s="54" t="s">
        <v>240</v>
      </c>
      <c r="G23" s="54" t="s">
        <v>126</v>
      </c>
      <c r="H23" s="77">
        <v>42795</v>
      </c>
      <c r="I23" s="78">
        <v>4.8900000001328827</v>
      </c>
      <c r="J23" s="70" t="s">
        <v>128</v>
      </c>
      <c r="K23" s="71">
        <v>3.7400000000000003E-2</v>
      </c>
      <c r="L23" s="73">
        <v>4.9200000001153717E-2</v>
      </c>
      <c r="M23" s="72">
        <v>10139.732622</v>
      </c>
      <c r="N23" s="78">
        <v>95.74</v>
      </c>
      <c r="O23" s="72">
        <v>9.7077802389999999</v>
      </c>
      <c r="P23" s="73">
        <v>1.6295766979661428E-5</v>
      </c>
      <c r="Q23" s="73">
        <f t="shared" si="0"/>
        <v>1.0184652662932281E-2</v>
      </c>
      <c r="R23" s="73">
        <f>O23/'סכום נכסי הקרן'!$C$41</f>
        <v>1.0573467458754353E-4</v>
      </c>
    </row>
    <row r="24" spans="1:18">
      <c r="A24" s="93" t="s">
        <v>1591</v>
      </c>
      <c r="B24" s="54" t="s">
        <v>1592</v>
      </c>
      <c r="C24" s="70" t="s">
        <v>26</v>
      </c>
      <c r="D24" s="54" t="s">
        <v>1569</v>
      </c>
      <c r="E24" s="70" t="s">
        <v>594</v>
      </c>
      <c r="F24" s="54" t="s">
        <v>240</v>
      </c>
      <c r="G24" s="54" t="s">
        <v>126</v>
      </c>
      <c r="H24" s="77">
        <v>42795</v>
      </c>
      <c r="I24" s="78">
        <v>1.1700000000249451</v>
      </c>
      <c r="J24" s="70" t="s">
        <v>128</v>
      </c>
      <c r="K24" s="71">
        <v>2.5000000000000001E-2</v>
      </c>
      <c r="L24" s="73">
        <v>4.410000000090928E-2</v>
      </c>
      <c r="M24" s="72">
        <v>25210.223789</v>
      </c>
      <c r="N24" s="78">
        <v>98.59</v>
      </c>
      <c r="O24" s="72">
        <v>24.854759913999999</v>
      </c>
      <c r="P24" s="73">
        <v>6.1782867676121137E-5</v>
      </c>
      <c r="Q24" s="73">
        <f t="shared" si="0"/>
        <v>2.6075692950661429E-2</v>
      </c>
      <c r="R24" s="73">
        <f>O24/'סכום נכסי הקרן'!$C$41</f>
        <v>2.7071172675505715E-4</v>
      </c>
    </row>
    <row r="25" spans="1:18">
      <c r="A25" s="93" t="s">
        <v>1593</v>
      </c>
      <c r="B25" s="54" t="s">
        <v>1594</v>
      </c>
      <c r="C25" s="70" t="s">
        <v>26</v>
      </c>
      <c r="D25" s="54" t="s">
        <v>1595</v>
      </c>
      <c r="E25" s="70" t="s">
        <v>268</v>
      </c>
      <c r="F25" s="54" t="s">
        <v>281</v>
      </c>
      <c r="G25" s="54" t="s">
        <v>126</v>
      </c>
      <c r="H25" s="77">
        <v>42598</v>
      </c>
      <c r="I25" s="78">
        <v>2.2400000000087052</v>
      </c>
      <c r="J25" s="70" t="s">
        <v>128</v>
      </c>
      <c r="K25" s="71">
        <v>3.1E-2</v>
      </c>
      <c r="L25" s="73">
        <v>4.7500000000000007E-2</v>
      </c>
      <c r="M25" s="72">
        <v>28549.281582</v>
      </c>
      <c r="N25" s="78">
        <v>96.57</v>
      </c>
      <c r="O25" s="72">
        <v>27.570041224000001</v>
      </c>
      <c r="P25" s="73">
        <v>4.0487911754643797E-5</v>
      </c>
      <c r="Q25" s="73">
        <f t="shared" si="0"/>
        <v>2.8924356223178033E-2</v>
      </c>
      <c r="R25" s="73">
        <f>O25/'סכום נכסי הקרן'!$C$41</f>
        <v>3.0028588054287127E-4</v>
      </c>
    </row>
    <row r="26" spans="1:18">
      <c r="A26" s="93" t="s">
        <v>1596</v>
      </c>
      <c r="B26" s="54" t="s">
        <v>1597</v>
      </c>
      <c r="C26" s="70" t="s">
        <v>26</v>
      </c>
      <c r="D26" s="54" t="s">
        <v>741</v>
      </c>
      <c r="E26" s="70" t="s">
        <v>1241</v>
      </c>
      <c r="F26" s="54" t="s">
        <v>388</v>
      </c>
      <c r="G26" s="54" t="s">
        <v>247</v>
      </c>
      <c r="H26" s="77">
        <v>44007</v>
      </c>
      <c r="I26" s="78">
        <v>3.5200000000168612</v>
      </c>
      <c r="J26" s="70" t="s">
        <v>128</v>
      </c>
      <c r="K26" s="71">
        <v>3.3500000000000002E-2</v>
      </c>
      <c r="L26" s="73">
        <v>6.2400000000216782E-2</v>
      </c>
      <c r="M26" s="72">
        <v>18291.173329000001</v>
      </c>
      <c r="N26" s="78">
        <v>90.79</v>
      </c>
      <c r="O26" s="72">
        <v>16.606556060999999</v>
      </c>
      <c r="P26" s="73">
        <v>2.2863966661250003E-5</v>
      </c>
      <c r="Q26" s="73">
        <f t="shared" si="0"/>
        <v>1.7422315013820314E-2</v>
      </c>
      <c r="R26" s="73">
        <f>O26/'סכום נכסי הקרן'!$C$41</f>
        <v>1.8087438713080181E-4</v>
      </c>
    </row>
    <row r="27" spans="1:18">
      <c r="A27" s="93" t="s">
        <v>1598</v>
      </c>
      <c r="B27" s="54" t="s">
        <v>1599</v>
      </c>
      <c r="C27" s="70" t="s">
        <v>26</v>
      </c>
      <c r="D27" s="54" t="s">
        <v>1600</v>
      </c>
      <c r="E27" s="70" t="s">
        <v>268</v>
      </c>
      <c r="F27" s="54" t="s">
        <v>461</v>
      </c>
      <c r="G27" s="54" t="s">
        <v>247</v>
      </c>
      <c r="H27" s="77">
        <v>43310</v>
      </c>
      <c r="I27" s="78">
        <v>0.98999999998183574</v>
      </c>
      <c r="J27" s="70" t="s">
        <v>128</v>
      </c>
      <c r="K27" s="71">
        <v>3.5499999999999997E-2</v>
      </c>
      <c r="L27" s="73">
        <v>5.4599999999013944E-2</v>
      </c>
      <c r="M27" s="72">
        <v>19617.759993</v>
      </c>
      <c r="N27" s="78">
        <v>98.22</v>
      </c>
      <c r="O27" s="72">
        <v>19.268563865000001</v>
      </c>
      <c r="P27" s="73">
        <v>7.6631874972656251E-5</v>
      </c>
      <c r="Q27" s="73">
        <f t="shared" si="0"/>
        <v>2.0215087841622598E-2</v>
      </c>
      <c r="R27" s="73">
        <f>O27/'סכום נכסי הקרן'!$C$41</f>
        <v>2.0986829943370696E-4</v>
      </c>
    </row>
    <row r="28" spans="1:18">
      <c r="A28" s="93" t="s">
        <v>1601</v>
      </c>
      <c r="B28" s="54" t="s">
        <v>1602</v>
      </c>
      <c r="C28" s="70" t="s">
        <v>26</v>
      </c>
      <c r="D28" s="54" t="s">
        <v>1603</v>
      </c>
      <c r="E28" s="70" t="s">
        <v>125</v>
      </c>
      <c r="F28" s="54" t="s">
        <v>478</v>
      </c>
      <c r="G28" s="54" t="s">
        <v>126</v>
      </c>
      <c r="H28" s="77">
        <v>45122</v>
      </c>
      <c r="I28" s="78">
        <v>3.9100000001453172</v>
      </c>
      <c r="J28" s="70" t="s">
        <v>128</v>
      </c>
      <c r="K28" s="71">
        <v>7.3300000000000004E-2</v>
      </c>
      <c r="L28" s="73">
        <v>7.3600000002095725E-2</v>
      </c>
      <c r="M28" s="72">
        <v>0.19617799999999999</v>
      </c>
      <c r="N28" s="78">
        <v>5156460</v>
      </c>
      <c r="O28" s="72">
        <v>10.115819583</v>
      </c>
      <c r="P28" s="73">
        <v>3.9235600000000001E-5</v>
      </c>
      <c r="Q28" s="73">
        <f t="shared" si="0"/>
        <v>1.0612736003215934E-2</v>
      </c>
      <c r="R28" s="73">
        <f>O28/'סכום נכסי הקרן'!$C$41</f>
        <v>1.1017893539635631E-4</v>
      </c>
    </row>
    <row r="29" spans="1:18">
      <c r="A29" s="93" t="s">
        <v>1604</v>
      </c>
      <c r="B29" s="54">
        <v>9555</v>
      </c>
      <c r="C29" s="70" t="s">
        <v>26</v>
      </c>
      <c r="D29" s="54" t="s">
        <v>1605</v>
      </c>
      <c r="E29" s="70" t="s">
        <v>524</v>
      </c>
      <c r="F29" s="54" t="s">
        <v>581</v>
      </c>
      <c r="G29" s="121" t="s">
        <v>2746</v>
      </c>
      <c r="H29" s="77">
        <v>45046</v>
      </c>
      <c r="I29" s="78">
        <v>0</v>
      </c>
      <c r="J29" s="70" t="s">
        <v>128</v>
      </c>
      <c r="K29" s="71">
        <v>0</v>
      </c>
      <c r="L29" s="71">
        <v>0</v>
      </c>
      <c r="M29" s="72">
        <v>30279.809326999999</v>
      </c>
      <c r="N29" s="78">
        <v>59</v>
      </c>
      <c r="O29" s="72">
        <v>17.865087501999998</v>
      </c>
      <c r="P29" s="73">
        <v>5.2265422726238056E-5</v>
      </c>
      <c r="Q29" s="73">
        <f t="shared" si="0"/>
        <v>1.8742668923406241E-2</v>
      </c>
      <c r="R29" s="73">
        <f>O29/'סכום נכסי הקרן'!$C$41</f>
        <v>1.9458199165997426E-4</v>
      </c>
    </row>
    <row r="30" spans="1:18">
      <c r="A30" s="93" t="s">
        <v>1606</v>
      </c>
      <c r="B30" s="54">
        <v>9556</v>
      </c>
      <c r="C30" s="70" t="s">
        <v>26</v>
      </c>
      <c r="D30" s="54" t="s">
        <v>1605</v>
      </c>
      <c r="E30" s="70" t="s">
        <v>524</v>
      </c>
      <c r="F30" s="54" t="s">
        <v>581</v>
      </c>
      <c r="G30" s="121" t="s">
        <v>2746</v>
      </c>
      <c r="H30" s="77">
        <v>45046</v>
      </c>
      <c r="I30" s="78">
        <v>0</v>
      </c>
      <c r="J30" s="70" t="s">
        <v>128</v>
      </c>
      <c r="K30" s="71">
        <v>0</v>
      </c>
      <c r="L30" s="71">
        <v>0</v>
      </c>
      <c r="M30" s="72">
        <v>66.686325999999994</v>
      </c>
      <c r="N30" s="78">
        <v>29.41732</v>
      </c>
      <c r="O30" s="72">
        <v>1.9617332000000001E-2</v>
      </c>
      <c r="P30" s="73">
        <v>0</v>
      </c>
      <c r="Q30" s="73">
        <f t="shared" si="0"/>
        <v>2.0580988410797365E-5</v>
      </c>
      <c r="R30" s="73">
        <f>O30/'סכום נכסי הקרן'!$C$41</f>
        <v>2.136669933011866E-7</v>
      </c>
    </row>
    <row r="31" spans="1:18">
      <c r="A31" s="93" t="s">
        <v>1587</v>
      </c>
      <c r="B31" s="54" t="s">
        <v>1588</v>
      </c>
      <c r="C31" s="70" t="s">
        <v>26</v>
      </c>
      <c r="D31" s="54" t="s">
        <v>319</v>
      </c>
      <c r="E31" s="70" t="s">
        <v>239</v>
      </c>
      <c r="F31" s="54" t="s">
        <v>581</v>
      </c>
      <c r="G31" s="121" t="s">
        <v>2746</v>
      </c>
      <c r="H31" s="77">
        <v>45141</v>
      </c>
      <c r="I31" s="78">
        <v>2.6900000000400919</v>
      </c>
      <c r="J31" s="70" t="s">
        <v>128</v>
      </c>
      <c r="K31" s="71">
        <v>7.0499999999999993E-2</v>
      </c>
      <c r="L31" s="73">
        <v>6.13E-2</v>
      </c>
      <c r="M31" s="72">
        <v>16462.36119</v>
      </c>
      <c r="N31" s="78">
        <v>100</v>
      </c>
      <c r="O31" s="72">
        <v>16.462354685999998</v>
      </c>
      <c r="P31" s="73">
        <v>3.9235520427667798E-5</v>
      </c>
      <c r="Q31" s="73">
        <f>IFERROR(O31/$O$9,0)</f>
        <v>1.727103007722975E-2</v>
      </c>
      <c r="R31" s="73">
        <f>O31/'סכום נכסי הקרן'!$C$41</f>
        <v>1.7930378241115148E-4</v>
      </c>
    </row>
    <row r="32" spans="1:18">
      <c r="A32" s="140" t="s">
        <v>2746</v>
      </c>
      <c r="B32" s="121" t="s">
        <v>2746</v>
      </c>
      <c r="C32" s="121" t="s">
        <v>2746</v>
      </c>
      <c r="D32" s="121" t="s">
        <v>2746</v>
      </c>
      <c r="E32" s="121" t="s">
        <v>2746</v>
      </c>
      <c r="F32" s="121" t="s">
        <v>2746</v>
      </c>
      <c r="G32" s="121" t="s">
        <v>2746</v>
      </c>
      <c r="H32" s="121" t="s">
        <v>2746</v>
      </c>
      <c r="I32" s="121" t="s">
        <v>2746</v>
      </c>
      <c r="J32" s="121" t="s">
        <v>2746</v>
      </c>
      <c r="K32" s="121" t="s">
        <v>2746</v>
      </c>
      <c r="L32" s="121" t="s">
        <v>2746</v>
      </c>
      <c r="M32" s="121" t="s">
        <v>2746</v>
      </c>
      <c r="N32" s="121" t="s">
        <v>2746</v>
      </c>
      <c r="O32" s="121" t="s">
        <v>2746</v>
      </c>
      <c r="P32" s="121" t="s">
        <v>2746</v>
      </c>
      <c r="Q32" s="121" t="s">
        <v>2746</v>
      </c>
      <c r="R32" s="121" t="s">
        <v>2746</v>
      </c>
    </row>
    <row r="33" spans="1:18">
      <c r="A33" s="92" t="s">
        <v>47</v>
      </c>
      <c r="B33" s="120" t="s">
        <v>2746</v>
      </c>
      <c r="C33" s="120" t="s">
        <v>2746</v>
      </c>
      <c r="D33" s="120" t="s">
        <v>2746</v>
      </c>
      <c r="E33" s="120" t="s">
        <v>2746</v>
      </c>
      <c r="F33" s="120" t="s">
        <v>2746</v>
      </c>
      <c r="G33" s="120" t="s">
        <v>2746</v>
      </c>
      <c r="H33" s="120" t="s">
        <v>2746</v>
      </c>
      <c r="I33" s="79">
        <v>1.6800000186817938</v>
      </c>
      <c r="J33" s="120" t="s">
        <v>2746</v>
      </c>
      <c r="K33" s="120" t="s">
        <v>2746</v>
      </c>
      <c r="L33" s="67">
        <v>5.8800000394393426E-2</v>
      </c>
      <c r="M33" s="120" t="s">
        <v>2746</v>
      </c>
      <c r="N33" s="120" t="s">
        <v>2746</v>
      </c>
      <c r="O33" s="66">
        <v>1.9270097999999999E-2</v>
      </c>
      <c r="P33" s="120" t="s">
        <v>2746</v>
      </c>
      <c r="Q33" s="67">
        <f t="shared" si="0"/>
        <v>2.021669733748348E-5</v>
      </c>
      <c r="R33" s="67">
        <f>O33/'סכום נכסי הקרן'!$C$41</f>
        <v>2.0988500884214068E-7</v>
      </c>
    </row>
    <row r="34" spans="1:18">
      <c r="A34" s="93" t="s">
        <v>1607</v>
      </c>
      <c r="B34" s="54" t="s">
        <v>1608</v>
      </c>
      <c r="C34" s="70" t="s">
        <v>26</v>
      </c>
      <c r="D34" s="54" t="s">
        <v>1609</v>
      </c>
      <c r="E34" s="70" t="s">
        <v>474</v>
      </c>
      <c r="F34" s="54" t="s">
        <v>252</v>
      </c>
      <c r="G34" s="54" t="s">
        <v>126</v>
      </c>
      <c r="H34" s="77">
        <v>38118</v>
      </c>
      <c r="I34" s="78">
        <v>1.6800000186817938</v>
      </c>
      <c r="J34" s="70" t="s">
        <v>127</v>
      </c>
      <c r="K34" s="71">
        <v>7.9699999999999993E-2</v>
      </c>
      <c r="L34" s="73">
        <v>5.8800000394393426E-2</v>
      </c>
      <c r="M34" s="72">
        <v>4.9344830000000002</v>
      </c>
      <c r="N34" s="78">
        <v>107.67</v>
      </c>
      <c r="O34" s="72">
        <v>1.9270097999999999E-2</v>
      </c>
      <c r="P34" s="73">
        <v>1.2202368867667208E-7</v>
      </c>
      <c r="Q34" s="73">
        <f t="shared" si="0"/>
        <v>2.021669733748348E-5</v>
      </c>
      <c r="R34" s="73">
        <f>O34/'סכום נכסי הקרן'!$C$41</f>
        <v>2.0988500884214068E-7</v>
      </c>
    </row>
    <row r="35" spans="1:18">
      <c r="A35" s="139" t="s">
        <v>2746</v>
      </c>
      <c r="B35" s="121" t="s">
        <v>2746</v>
      </c>
      <c r="C35" s="121" t="s">
        <v>2746</v>
      </c>
      <c r="D35" s="121" t="s">
        <v>2746</v>
      </c>
      <c r="E35" s="121" t="s">
        <v>2746</v>
      </c>
      <c r="F35" s="121" t="s">
        <v>2746</v>
      </c>
      <c r="G35" s="121" t="s">
        <v>2746</v>
      </c>
      <c r="H35" s="121" t="s">
        <v>2746</v>
      </c>
      <c r="I35" s="121" t="s">
        <v>2746</v>
      </c>
      <c r="J35" s="121" t="s">
        <v>2746</v>
      </c>
      <c r="K35" s="121" t="s">
        <v>2746</v>
      </c>
      <c r="L35" s="121" t="s">
        <v>2746</v>
      </c>
      <c r="M35" s="121" t="s">
        <v>2746</v>
      </c>
      <c r="N35" s="121" t="s">
        <v>2746</v>
      </c>
      <c r="O35" s="121" t="s">
        <v>2746</v>
      </c>
      <c r="P35" s="121" t="s">
        <v>2746</v>
      </c>
      <c r="Q35" s="121" t="s">
        <v>2746</v>
      </c>
      <c r="R35" s="121" t="s">
        <v>2746</v>
      </c>
    </row>
    <row r="36" spans="1:18">
      <c r="A36" s="91" t="s">
        <v>180</v>
      </c>
      <c r="B36" s="120" t="s">
        <v>2746</v>
      </c>
      <c r="C36" s="120" t="s">
        <v>2746</v>
      </c>
      <c r="D36" s="120" t="s">
        <v>2746</v>
      </c>
      <c r="E36" s="120" t="s">
        <v>2746</v>
      </c>
      <c r="F36" s="120" t="s">
        <v>2746</v>
      </c>
      <c r="G36" s="120" t="s">
        <v>2746</v>
      </c>
      <c r="H36" s="120" t="s">
        <v>2746</v>
      </c>
      <c r="I36" s="79">
        <v>12.449956056437763</v>
      </c>
      <c r="J36" s="120" t="s">
        <v>2746</v>
      </c>
      <c r="K36" s="120" t="s">
        <v>2746</v>
      </c>
      <c r="L36" s="67">
        <v>5.6888452563467383E-2</v>
      </c>
      <c r="M36" s="120" t="s">
        <v>2746</v>
      </c>
      <c r="N36" s="120" t="s">
        <v>2746</v>
      </c>
      <c r="O36" s="66">
        <v>0.78160368100000011</v>
      </c>
      <c r="P36" s="120" t="s">
        <v>2746</v>
      </c>
      <c r="Q36" s="67">
        <f t="shared" si="0"/>
        <v>8.199981679719527E-4</v>
      </c>
      <c r="R36" s="67">
        <f>O36/'סכום נכסי הקרן'!$C$41</f>
        <v>8.5130286051339608E-6</v>
      </c>
    </row>
    <row r="37" spans="1:18">
      <c r="A37" s="92" t="s">
        <v>67</v>
      </c>
      <c r="B37" s="120" t="s">
        <v>2746</v>
      </c>
      <c r="C37" s="120" t="s">
        <v>2746</v>
      </c>
      <c r="D37" s="120" t="s">
        <v>2746</v>
      </c>
      <c r="E37" s="120" t="s">
        <v>2746</v>
      </c>
      <c r="F37" s="120" t="s">
        <v>2746</v>
      </c>
      <c r="G37" s="120" t="s">
        <v>2746</v>
      </c>
      <c r="H37" s="120" t="s">
        <v>2746</v>
      </c>
      <c r="I37" s="79">
        <v>12.449956056437763</v>
      </c>
      <c r="J37" s="120" t="s">
        <v>2746</v>
      </c>
      <c r="K37" s="120" t="s">
        <v>2746</v>
      </c>
      <c r="L37" s="67">
        <v>5.6888452563467383E-2</v>
      </c>
      <c r="M37" s="120" t="s">
        <v>2746</v>
      </c>
      <c r="N37" s="120" t="s">
        <v>2746</v>
      </c>
      <c r="O37" s="66">
        <v>0.78160368100000011</v>
      </c>
      <c r="P37" s="120" t="s">
        <v>2746</v>
      </c>
      <c r="Q37" s="67">
        <f t="shared" si="0"/>
        <v>8.199981679719527E-4</v>
      </c>
      <c r="R37" s="67">
        <f>O37/'סכום נכסי הקרן'!$C$41</f>
        <v>8.5130286051339608E-6</v>
      </c>
    </row>
    <row r="38" spans="1:18">
      <c r="A38" s="93" t="s">
        <v>1614</v>
      </c>
      <c r="B38" s="54" t="s">
        <v>1615</v>
      </c>
      <c r="C38" s="70" t="s">
        <v>26</v>
      </c>
      <c r="D38" s="121" t="s">
        <v>2746</v>
      </c>
      <c r="E38" s="70" t="s">
        <v>2553</v>
      </c>
      <c r="F38" s="54" t="s">
        <v>2634</v>
      </c>
      <c r="G38" s="54" t="s">
        <v>1616</v>
      </c>
      <c r="H38" s="77">
        <v>42408</v>
      </c>
      <c r="I38" s="78">
        <v>10.199999995131973</v>
      </c>
      <c r="J38" s="70" t="s">
        <v>135</v>
      </c>
      <c r="K38" s="71">
        <v>3.9510000000000003E-2</v>
      </c>
      <c r="L38" s="73">
        <v>5.3199999970791841E-2</v>
      </c>
      <c r="M38" s="72">
        <v>154.313129</v>
      </c>
      <c r="N38" s="78">
        <v>87.48</v>
      </c>
      <c r="O38" s="72">
        <v>0.36975966899999996</v>
      </c>
      <c r="P38" s="73">
        <v>3.9111469355995611E-7</v>
      </c>
      <c r="Q38" s="73">
        <f t="shared" si="0"/>
        <v>3.8792326410488789E-4</v>
      </c>
      <c r="R38" s="73">
        <f>O38/'סכום נכסי הקרן'!$C$41</f>
        <v>4.0273283196344924E-6</v>
      </c>
    </row>
    <row r="39" spans="1:18">
      <c r="A39" s="93" t="s">
        <v>1610</v>
      </c>
      <c r="B39" s="54" t="s">
        <v>1611</v>
      </c>
      <c r="C39" s="70" t="s">
        <v>26</v>
      </c>
      <c r="D39" s="121" t="s">
        <v>2746</v>
      </c>
      <c r="E39" s="70" t="s">
        <v>2553</v>
      </c>
      <c r="F39" s="54" t="s">
        <v>1612</v>
      </c>
      <c r="G39" s="54" t="s">
        <v>1613</v>
      </c>
      <c r="H39" s="77">
        <v>42206</v>
      </c>
      <c r="I39" s="78">
        <v>14.470000015442739</v>
      </c>
      <c r="J39" s="70" t="s">
        <v>135</v>
      </c>
      <c r="K39" s="71">
        <v>4.555E-2</v>
      </c>
      <c r="L39" s="73">
        <v>6.0200000067015667E-2</v>
      </c>
      <c r="M39" s="72">
        <v>182.14102500000001</v>
      </c>
      <c r="N39" s="78">
        <v>82.55</v>
      </c>
      <c r="O39" s="72">
        <v>0.41184401200000004</v>
      </c>
      <c r="P39" s="73">
        <v>1.0934212895983289E-6</v>
      </c>
      <c r="Q39" s="73">
        <f>IFERROR(O39/$O$9,0)</f>
        <v>4.3207490386706465E-4</v>
      </c>
      <c r="R39" s="73">
        <f>O39/'סכום נכסי הקרן'!$C$41</f>
        <v>4.4857002854994667E-6</v>
      </c>
    </row>
    <row r="40" spans="1:18">
      <c r="A40" s="123" t="s">
        <v>2746</v>
      </c>
      <c r="B40" s="124" t="s">
        <v>2746</v>
      </c>
      <c r="C40" s="124" t="s">
        <v>2746</v>
      </c>
      <c r="D40" s="124" t="s">
        <v>2746</v>
      </c>
      <c r="E40" s="124" t="s">
        <v>2746</v>
      </c>
      <c r="F40" s="124" t="s">
        <v>2746</v>
      </c>
      <c r="G40" s="124" t="s">
        <v>2746</v>
      </c>
      <c r="H40" s="124" t="s">
        <v>2746</v>
      </c>
      <c r="I40" s="124" t="s">
        <v>2746</v>
      </c>
      <c r="J40" s="124" t="s">
        <v>2746</v>
      </c>
      <c r="K40" s="124" t="s">
        <v>2746</v>
      </c>
      <c r="L40" s="124" t="s">
        <v>2746</v>
      </c>
      <c r="M40" s="124" t="s">
        <v>2746</v>
      </c>
      <c r="N40" s="124" t="s">
        <v>2746</v>
      </c>
      <c r="O40" s="124" t="s">
        <v>2746</v>
      </c>
      <c r="P40" s="124" t="s">
        <v>2746</v>
      </c>
      <c r="Q40" s="124" t="s">
        <v>2746</v>
      </c>
      <c r="R40" s="124" t="s">
        <v>2746</v>
      </c>
    </row>
    <row r="41" spans="1:18">
      <c r="A41" s="85" t="s">
        <v>202</v>
      </c>
      <c r="B41" s="124" t="s">
        <v>2746</v>
      </c>
      <c r="C41" s="124" t="s">
        <v>2746</v>
      </c>
      <c r="D41" s="124" t="s">
        <v>2746</v>
      </c>
      <c r="E41" s="124" t="s">
        <v>2746</v>
      </c>
      <c r="F41" s="124" t="s">
        <v>2746</v>
      </c>
      <c r="G41" s="124" t="s">
        <v>2746</v>
      </c>
      <c r="H41" s="124" t="s">
        <v>2746</v>
      </c>
      <c r="I41" s="124" t="s">
        <v>2746</v>
      </c>
      <c r="J41" s="124" t="s">
        <v>2746</v>
      </c>
      <c r="K41" s="124" t="s">
        <v>2746</v>
      </c>
      <c r="L41" s="124" t="s">
        <v>2746</v>
      </c>
      <c r="M41" s="124" t="s">
        <v>2746</v>
      </c>
      <c r="N41" s="124" t="s">
        <v>2746</v>
      </c>
      <c r="O41" s="124" t="s">
        <v>2746</v>
      </c>
      <c r="P41" s="124" t="s">
        <v>2746</v>
      </c>
      <c r="Q41" s="124" t="s">
        <v>2746</v>
      </c>
      <c r="R41" s="124" t="s">
        <v>2746</v>
      </c>
    </row>
    <row r="42" spans="1:18">
      <c r="A42" s="85" t="s">
        <v>108</v>
      </c>
      <c r="B42" s="124" t="s">
        <v>2746</v>
      </c>
      <c r="C42" s="124" t="s">
        <v>2746</v>
      </c>
      <c r="D42" s="124" t="s">
        <v>2746</v>
      </c>
      <c r="E42" s="124" t="s">
        <v>2746</v>
      </c>
      <c r="F42" s="124" t="s">
        <v>2746</v>
      </c>
      <c r="G42" s="124" t="s">
        <v>2746</v>
      </c>
      <c r="H42" s="124" t="s">
        <v>2746</v>
      </c>
      <c r="I42" s="124" t="s">
        <v>2746</v>
      </c>
      <c r="J42" s="124" t="s">
        <v>2746</v>
      </c>
      <c r="K42" s="124" t="s">
        <v>2746</v>
      </c>
      <c r="L42" s="124" t="s">
        <v>2746</v>
      </c>
      <c r="M42" s="124" t="s">
        <v>2746</v>
      </c>
      <c r="N42" s="124" t="s">
        <v>2746</v>
      </c>
      <c r="O42" s="124" t="s">
        <v>2746</v>
      </c>
      <c r="P42" s="124" t="s">
        <v>2746</v>
      </c>
      <c r="Q42" s="124" t="s">
        <v>2746</v>
      </c>
      <c r="R42" s="124" t="s">
        <v>2746</v>
      </c>
    </row>
    <row r="43" spans="1:18">
      <c r="A43" s="85" t="s">
        <v>185</v>
      </c>
      <c r="B43" s="124" t="s">
        <v>2746</v>
      </c>
      <c r="C43" s="124" t="s">
        <v>2746</v>
      </c>
      <c r="D43" s="124" t="s">
        <v>2746</v>
      </c>
      <c r="E43" s="124" t="s">
        <v>2746</v>
      </c>
      <c r="F43" s="124" t="s">
        <v>2746</v>
      </c>
      <c r="G43" s="124" t="s">
        <v>2746</v>
      </c>
      <c r="H43" s="124" t="s">
        <v>2746</v>
      </c>
      <c r="I43" s="124" t="s">
        <v>2746</v>
      </c>
      <c r="J43" s="124" t="s">
        <v>2746</v>
      </c>
      <c r="K43" s="124" t="s">
        <v>2746</v>
      </c>
      <c r="L43" s="124" t="s">
        <v>2746</v>
      </c>
      <c r="M43" s="124" t="s">
        <v>2746</v>
      </c>
      <c r="N43" s="124" t="s">
        <v>2746</v>
      </c>
      <c r="O43" s="124" t="s">
        <v>2746</v>
      </c>
      <c r="P43" s="124" t="s">
        <v>2746</v>
      </c>
      <c r="Q43" s="124" t="s">
        <v>2746</v>
      </c>
      <c r="R43" s="124" t="s">
        <v>2746</v>
      </c>
    </row>
    <row r="44" spans="1:18">
      <c r="A44" s="85" t="s">
        <v>193</v>
      </c>
      <c r="B44" s="124" t="s">
        <v>2746</v>
      </c>
      <c r="C44" s="124" t="s">
        <v>2746</v>
      </c>
      <c r="D44" s="124" t="s">
        <v>2746</v>
      </c>
      <c r="E44" s="124" t="s">
        <v>2746</v>
      </c>
      <c r="F44" s="124" t="s">
        <v>2746</v>
      </c>
      <c r="G44" s="124" t="s">
        <v>2746</v>
      </c>
      <c r="H44" s="124" t="s">
        <v>2746</v>
      </c>
      <c r="I44" s="124" t="s">
        <v>2746</v>
      </c>
      <c r="J44" s="124" t="s">
        <v>2746</v>
      </c>
      <c r="K44" s="124" t="s">
        <v>2746</v>
      </c>
      <c r="L44" s="124" t="s">
        <v>2746</v>
      </c>
      <c r="M44" s="124" t="s">
        <v>2746</v>
      </c>
      <c r="N44" s="124" t="s">
        <v>2746</v>
      </c>
      <c r="O44" s="124" t="s">
        <v>2746</v>
      </c>
      <c r="P44" s="124" t="s">
        <v>2746</v>
      </c>
      <c r="Q44" s="124" t="s">
        <v>2746</v>
      </c>
      <c r="R44" s="124" t="s">
        <v>2746</v>
      </c>
    </row>
    <row r="45" spans="1:18" hidden="1">
      <c r="B45" s="1"/>
      <c r="C45" s="1"/>
      <c r="D45" s="1"/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4" spans="1:4" hidden="1">
      <c r="A534" s="31"/>
    </row>
    <row r="535" spans="1:4" hidden="1">
      <c r="A535" s="31"/>
    </row>
    <row r="536" spans="1:4" hidden="1">
      <c r="A536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A5:B22 C1:XFD22 A23:AY1048576 BA23:XFD1048576 AZ23:AZ9999 AZ10001:AZ1048576" xr:uid="{00000000-0002-0000-0E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42.28515625" style="2" customWidth="1"/>
    <col min="3" max="3" width="13.140625" style="2" customWidth="1"/>
    <col min="4" max="4" width="13.85546875" style="2" customWidth="1"/>
    <col min="5" max="5" width="40.28515625" style="1" bestFit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141</v>
      </c>
      <c r="B1" s="36" t="s" vm="1">
        <v>210</v>
      </c>
    </row>
    <row r="2" spans="1:27">
      <c r="A2" s="36" t="s">
        <v>140</v>
      </c>
      <c r="B2" s="36" t="s">
        <v>211</v>
      </c>
    </row>
    <row r="3" spans="1:27">
      <c r="A3" s="36" t="s">
        <v>142</v>
      </c>
      <c r="B3" s="36" t="s">
        <v>212</v>
      </c>
    </row>
    <row r="4" spans="1:27">
      <c r="A4" s="36" t="s">
        <v>143</v>
      </c>
      <c r="B4" s="36">
        <v>2208</v>
      </c>
    </row>
    <row r="5" spans="1:27" ht="18.75">
      <c r="A5" s="150" t="s">
        <v>88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</row>
    <row r="6" spans="1:27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65</v>
      </c>
      <c r="F6" s="38" t="s">
        <v>99</v>
      </c>
      <c r="G6" s="38" t="s">
        <v>187</v>
      </c>
      <c r="H6" s="38" t="s">
        <v>186</v>
      </c>
      <c r="I6" s="38" t="s">
        <v>107</v>
      </c>
      <c r="J6" s="38" t="s">
        <v>59</v>
      </c>
      <c r="K6" s="38" t="s">
        <v>144</v>
      </c>
      <c r="L6" s="40" t="s">
        <v>146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17" t="s">
        <v>2746</v>
      </c>
      <c r="G7" s="26" t="s">
        <v>194</v>
      </c>
      <c r="H7" s="117" t="s">
        <v>2746</v>
      </c>
      <c r="I7" s="26" t="s">
        <v>190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4" t="s">
        <v>28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72">
        <f>I10+I20</f>
        <v>130.97013609300001</v>
      </c>
      <c r="J9" s="121" t="s">
        <v>2746</v>
      </c>
      <c r="K9" s="73">
        <f t="shared" ref="K9:K17" si="0">IFERROR(I9/$I$9,0)</f>
        <v>1</v>
      </c>
      <c r="L9" s="73">
        <f>I9/'סכום נכסי הקרן'!$C$41</f>
        <v>1.4264934289351136E-3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8" t="s">
        <v>181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120" t="s">
        <v>2746</v>
      </c>
      <c r="I10" s="66">
        <f>SUM(I11:I17)</f>
        <v>21.366496992000002</v>
      </c>
      <c r="J10" s="120" t="s">
        <v>2746</v>
      </c>
      <c r="K10" s="67">
        <f t="shared" si="0"/>
        <v>0.16314022134655154</v>
      </c>
      <c r="L10" s="67">
        <f>I10/'סכום נכסי הקרן'!$C$41</f>
        <v>2.3271845374587573E-4</v>
      </c>
    </row>
    <row r="11" spans="1:27">
      <c r="A11" s="69" t="s">
        <v>1617</v>
      </c>
      <c r="B11" s="54">
        <v>9326</v>
      </c>
      <c r="C11" s="70" t="s">
        <v>26</v>
      </c>
      <c r="D11" s="54" t="s">
        <v>1618</v>
      </c>
      <c r="E11" s="70" t="s">
        <v>1182</v>
      </c>
      <c r="F11" s="70" t="s">
        <v>127</v>
      </c>
      <c r="G11" s="72">
        <v>431.61885499999994</v>
      </c>
      <c r="H11" s="72">
        <v>100</v>
      </c>
      <c r="I11" s="72">
        <v>1.5654815860000004</v>
      </c>
      <c r="J11" s="73">
        <v>2.1580942749999996E-7</v>
      </c>
      <c r="K11" s="73">
        <f t="shared" si="0"/>
        <v>1.1952966017294007E-2</v>
      </c>
      <c r="L11" s="73">
        <f>I11/'סכום נכסי הקרן'!$C$41</f>
        <v>1.7050827479954618E-5</v>
      </c>
    </row>
    <row r="12" spans="1:27">
      <c r="A12" s="69" t="s">
        <v>1619</v>
      </c>
      <c r="B12" s="54">
        <v>9398</v>
      </c>
      <c r="C12" s="70" t="s">
        <v>26</v>
      </c>
      <c r="D12" s="54" t="s">
        <v>1620</v>
      </c>
      <c r="E12" s="70" t="s">
        <v>1182</v>
      </c>
      <c r="F12" s="70" t="s">
        <v>127</v>
      </c>
      <c r="G12" s="72">
        <v>431.61885499999994</v>
      </c>
      <c r="H12" s="72">
        <v>100</v>
      </c>
      <c r="I12" s="72">
        <v>1.5654815860000004</v>
      </c>
      <c r="J12" s="73">
        <v>2.1580942749999996E-7</v>
      </c>
      <c r="K12" s="73">
        <f t="shared" si="0"/>
        <v>1.1952966017294007E-2</v>
      </c>
      <c r="L12" s="73">
        <f>I12/'סכום נכסי הקרן'!$C$41</f>
        <v>1.7050827479954618E-5</v>
      </c>
    </row>
    <row r="13" spans="1:27">
      <c r="A13" s="69" t="s">
        <v>1621</v>
      </c>
      <c r="B13" s="54">
        <v>9152</v>
      </c>
      <c r="C13" s="70" t="s">
        <v>26</v>
      </c>
      <c r="D13" s="54" t="s">
        <v>1622</v>
      </c>
      <c r="E13" s="70" t="s">
        <v>1182</v>
      </c>
      <c r="F13" s="70" t="s">
        <v>127</v>
      </c>
      <c r="G13" s="72">
        <v>431.61885499999994</v>
      </c>
      <c r="H13" s="72">
        <v>100</v>
      </c>
      <c r="I13" s="72">
        <v>1.5654815860000004</v>
      </c>
      <c r="J13" s="73">
        <v>2.1580942749999996E-7</v>
      </c>
      <c r="K13" s="73">
        <f t="shared" si="0"/>
        <v>1.1952966017294007E-2</v>
      </c>
      <c r="L13" s="73">
        <f>I13/'סכום נכסי הקרן'!$C$41</f>
        <v>1.7050827479954618E-5</v>
      </c>
    </row>
    <row r="14" spans="1:27">
      <c r="A14" s="69" t="s">
        <v>1623</v>
      </c>
      <c r="B14" s="54">
        <v>9262</v>
      </c>
      <c r="C14" s="70" t="s">
        <v>26</v>
      </c>
      <c r="D14" s="54" t="s">
        <v>1624</v>
      </c>
      <c r="E14" s="70" t="s">
        <v>1182</v>
      </c>
      <c r="F14" s="70" t="s">
        <v>127</v>
      </c>
      <c r="G14" s="72">
        <v>431.61885499999994</v>
      </c>
      <c r="H14" s="72">
        <v>100</v>
      </c>
      <c r="I14" s="72">
        <v>1.5654815860000004</v>
      </c>
      <c r="J14" s="73">
        <v>2.1580942749999996E-7</v>
      </c>
      <c r="K14" s="73">
        <f t="shared" si="0"/>
        <v>1.1952966017294007E-2</v>
      </c>
      <c r="L14" s="73">
        <f>I14/'סכום נכסי הקרן'!$C$41</f>
        <v>1.7050827479954618E-5</v>
      </c>
    </row>
    <row r="15" spans="1:27">
      <c r="A15" s="69" t="s">
        <v>1625</v>
      </c>
      <c r="B15" s="54">
        <v>8838</v>
      </c>
      <c r="C15" s="70" t="s">
        <v>26</v>
      </c>
      <c r="D15" s="54" t="s">
        <v>1626</v>
      </c>
      <c r="E15" s="70" t="s">
        <v>387</v>
      </c>
      <c r="F15" s="70" t="s">
        <v>127</v>
      </c>
      <c r="G15" s="72">
        <v>309.33329400000002</v>
      </c>
      <c r="H15" s="72">
        <v>1196.0574999999999</v>
      </c>
      <c r="I15" s="72">
        <v>13.419189353</v>
      </c>
      <c r="J15" s="73">
        <v>1.3107988384565363E-5</v>
      </c>
      <c r="K15" s="73">
        <f t="shared" si="0"/>
        <v>0.10245991760649334</v>
      </c>
      <c r="L15" s="73">
        <f>I15/'סכום נכסי הקרן'!$C$41</f>
        <v>1.4615839919489588E-4</v>
      </c>
    </row>
    <row r="16" spans="1:27">
      <c r="A16" s="69" t="s">
        <v>1627</v>
      </c>
      <c r="B16" s="54">
        <v>8824</v>
      </c>
      <c r="C16" s="70" t="s">
        <v>26</v>
      </c>
      <c r="D16" s="54" t="s">
        <v>1628</v>
      </c>
      <c r="E16" s="70" t="s">
        <v>1182</v>
      </c>
      <c r="F16" s="70" t="s">
        <v>128</v>
      </c>
      <c r="G16" s="72">
        <v>43.166480999999997</v>
      </c>
      <c r="H16" s="72">
        <v>3904.375</v>
      </c>
      <c r="I16" s="72">
        <v>1.685381295</v>
      </c>
      <c r="J16" s="73">
        <v>5.1799771812823725E-5</v>
      </c>
      <c r="K16" s="73">
        <f t="shared" si="0"/>
        <v>1.2868439670882185E-2</v>
      </c>
      <c r="L16" s="73">
        <f>I16/'סכום נכסי הקרן'!$C$41</f>
        <v>1.8356744631161373E-5</v>
      </c>
    </row>
    <row r="17" spans="1:12">
      <c r="A17" s="69" t="s">
        <v>1629</v>
      </c>
      <c r="B17" s="54">
        <v>5992</v>
      </c>
      <c r="C17" s="70" t="s">
        <v>26</v>
      </c>
      <c r="D17" s="54" t="s">
        <v>1583</v>
      </c>
      <c r="E17" s="70" t="s">
        <v>474</v>
      </c>
      <c r="F17" s="70" t="s">
        <v>128</v>
      </c>
      <c r="G17" s="72">
        <v>221</v>
      </c>
      <c r="H17" s="72">
        <v>0</v>
      </c>
      <c r="I17" s="72">
        <v>0</v>
      </c>
      <c r="J17" s="73">
        <v>8.0952380952380949E-6</v>
      </c>
      <c r="K17" s="73">
        <f t="shared" si="0"/>
        <v>0</v>
      </c>
      <c r="L17" s="73">
        <f>I17/'סכום נכסי הקרן'!$C$41</f>
        <v>0</v>
      </c>
    </row>
    <row r="18" spans="1:12">
      <c r="A18" s="123" t="s">
        <v>2746</v>
      </c>
      <c r="B18" s="123" t="s">
        <v>2746</v>
      </c>
      <c r="C18" s="123" t="s">
        <v>2746</v>
      </c>
      <c r="D18" s="123" t="s">
        <v>2746</v>
      </c>
      <c r="E18" s="124" t="s">
        <v>2746</v>
      </c>
      <c r="F18" s="124" t="s">
        <v>2746</v>
      </c>
      <c r="G18" s="124" t="s">
        <v>2746</v>
      </c>
      <c r="H18" s="124" t="s">
        <v>2746</v>
      </c>
      <c r="I18" s="124" t="s">
        <v>2746</v>
      </c>
      <c r="J18" s="124" t="s">
        <v>2746</v>
      </c>
      <c r="K18" s="124" t="s">
        <v>2746</v>
      </c>
      <c r="L18" s="124" t="s">
        <v>2746</v>
      </c>
    </row>
    <row r="19" spans="1:12">
      <c r="A19" s="122" t="s">
        <v>2746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  <c r="K19" s="121" t="s">
        <v>2746</v>
      </c>
      <c r="L19" s="121" t="s">
        <v>2746</v>
      </c>
    </row>
    <row r="20" spans="1:12">
      <c r="A20" s="88" t="s">
        <v>180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72">
        <v>109.603639101</v>
      </c>
      <c r="J20" s="121" t="s">
        <v>2746</v>
      </c>
      <c r="K20" s="73">
        <f>IFERROR(I20/$I$9,0)</f>
        <v>0.83685977865344841</v>
      </c>
      <c r="L20" s="73">
        <f>I20/'סכום נכסי הקרן'!$C$41</f>
        <v>1.1937749751892378E-3</v>
      </c>
    </row>
    <row r="21" spans="1:12">
      <c r="A21" s="68" t="s">
        <v>63</v>
      </c>
      <c r="B21" s="120" t="s">
        <v>2746</v>
      </c>
      <c r="C21" s="120" t="s">
        <v>2746</v>
      </c>
      <c r="D21" s="120" t="s">
        <v>2746</v>
      </c>
      <c r="E21" s="120" t="s">
        <v>2746</v>
      </c>
      <c r="F21" s="120" t="s">
        <v>2746</v>
      </c>
      <c r="G21" s="120" t="s">
        <v>2746</v>
      </c>
      <c r="H21" s="120" t="s">
        <v>2746</v>
      </c>
      <c r="I21" s="66">
        <v>109.603639101</v>
      </c>
      <c r="J21" s="120" t="s">
        <v>2746</v>
      </c>
      <c r="K21" s="67">
        <f>IFERROR(I21/$I$9,0)</f>
        <v>0.83685977865344841</v>
      </c>
      <c r="L21" s="67">
        <f>I21/'סכום נכסי הקרן'!$C$41</f>
        <v>1.1937749751892378E-3</v>
      </c>
    </row>
    <row r="22" spans="1:12">
      <c r="A22" s="69" t="s">
        <v>1631</v>
      </c>
      <c r="B22" s="54">
        <v>9720</v>
      </c>
      <c r="C22" s="70" t="s">
        <v>26</v>
      </c>
      <c r="D22" s="121" t="s">
        <v>2746</v>
      </c>
      <c r="E22" s="70" t="s">
        <v>2543</v>
      </c>
      <c r="F22" s="70" t="s">
        <v>127</v>
      </c>
      <c r="G22" s="72">
        <v>6.9024580000000002</v>
      </c>
      <c r="H22" s="72">
        <v>100.6147</v>
      </c>
      <c r="I22" s="72">
        <v>2.5189101000000002E-2</v>
      </c>
      <c r="J22" s="73">
        <v>1.9326882407730754E-6</v>
      </c>
      <c r="K22" s="73">
        <f>IFERROR(I22/$I$9,0)</f>
        <v>1.9232705830063109E-4</v>
      </c>
      <c r="L22" s="73">
        <f>I22/'סכום נכסי הקרן'!$C$41</f>
        <v>2.7435328487227074E-7</v>
      </c>
    </row>
    <row r="23" spans="1:12">
      <c r="A23" s="69" t="s">
        <v>1632</v>
      </c>
      <c r="B23" s="54">
        <v>5691</v>
      </c>
      <c r="C23" s="70" t="s">
        <v>26</v>
      </c>
      <c r="D23" s="121" t="s">
        <v>2746</v>
      </c>
      <c r="E23" s="70" t="s">
        <v>2635</v>
      </c>
      <c r="F23" s="70" t="s">
        <v>127</v>
      </c>
      <c r="G23" s="72">
        <v>37968.03</v>
      </c>
      <c r="H23" s="72">
        <v>17.670999999999999</v>
      </c>
      <c r="I23" s="72">
        <v>24.33474</v>
      </c>
      <c r="J23" s="73">
        <v>3.9144234094550787E-4</v>
      </c>
      <c r="K23" s="73">
        <f t="shared" ref="K23:K25" si="1">IFERROR(I23/$I$9,0)</f>
        <v>0.18580373149127868</v>
      </c>
      <c r="L23" s="73">
        <f>I23/'סכום נכסי הקרן'!$C$41</f>
        <v>2.6504780204393325E-4</v>
      </c>
    </row>
    <row r="24" spans="1:12">
      <c r="A24" s="69" t="s">
        <v>1633</v>
      </c>
      <c r="B24" s="54">
        <v>4811</v>
      </c>
      <c r="C24" s="70" t="s">
        <v>26</v>
      </c>
      <c r="D24" s="121" t="s">
        <v>2746</v>
      </c>
      <c r="E24" s="70" t="s">
        <v>2635</v>
      </c>
      <c r="F24" s="70" t="s">
        <v>127</v>
      </c>
      <c r="G24" s="72">
        <v>829.51</v>
      </c>
      <c r="H24" s="72">
        <v>0</v>
      </c>
      <c r="I24" s="72">
        <v>0</v>
      </c>
      <c r="J24" s="73">
        <v>4.8116813346292041E-5</v>
      </c>
      <c r="K24" s="73">
        <f t="shared" si="1"/>
        <v>0</v>
      </c>
      <c r="L24" s="73">
        <f>I24/'סכום נכסי הקרן'!$C$41</f>
        <v>0</v>
      </c>
    </row>
    <row r="25" spans="1:12">
      <c r="A25" s="69" t="s">
        <v>1634</v>
      </c>
      <c r="B25" s="54">
        <v>5356</v>
      </c>
      <c r="C25" s="70" t="s">
        <v>26</v>
      </c>
      <c r="D25" s="121" t="s">
        <v>2746</v>
      </c>
      <c r="E25" s="70" t="s">
        <v>2635</v>
      </c>
      <c r="F25" s="70" t="s">
        <v>127</v>
      </c>
      <c r="G25" s="72">
        <v>10105.07</v>
      </c>
      <c r="H25" s="72">
        <v>232.58170000000001</v>
      </c>
      <c r="I25" s="72">
        <v>85.243710000000007</v>
      </c>
      <c r="J25" s="73">
        <v>4.2628149249826817E-4</v>
      </c>
      <c r="K25" s="73">
        <f t="shared" si="1"/>
        <v>0.65086372010386917</v>
      </c>
      <c r="L25" s="73">
        <f>I25/'סכום נכסי הקרן'!$C$41</f>
        <v>9.2845281986043233E-4</v>
      </c>
    </row>
    <row r="26" spans="1:12">
      <c r="A26" s="122" t="s">
        <v>2746</v>
      </c>
      <c r="B26" s="121" t="s">
        <v>2746</v>
      </c>
      <c r="C26" s="121" t="s">
        <v>2746</v>
      </c>
      <c r="D26" s="121" t="s">
        <v>2746</v>
      </c>
      <c r="E26" s="121" t="s">
        <v>2746</v>
      </c>
      <c r="F26" s="121" t="s">
        <v>2746</v>
      </c>
      <c r="G26" s="121" t="s">
        <v>2746</v>
      </c>
      <c r="H26" s="121" t="s">
        <v>2746</v>
      </c>
      <c r="I26" s="121" t="s">
        <v>2746</v>
      </c>
      <c r="J26" s="121" t="s">
        <v>2746</v>
      </c>
      <c r="K26" s="121" t="s">
        <v>2746</v>
      </c>
      <c r="L26" s="121" t="s">
        <v>2746</v>
      </c>
    </row>
    <row r="27" spans="1:12">
      <c r="A27" s="121" t="s">
        <v>2746</v>
      </c>
      <c r="B27" s="121" t="s">
        <v>2746</v>
      </c>
      <c r="C27" s="121" t="s">
        <v>2746</v>
      </c>
      <c r="D27" s="121" t="s">
        <v>2746</v>
      </c>
      <c r="E27" s="121" t="s">
        <v>2746</v>
      </c>
      <c r="F27" s="121" t="s">
        <v>2746</v>
      </c>
      <c r="G27" s="121" t="s">
        <v>2746</v>
      </c>
      <c r="H27" s="121" t="s">
        <v>2746</v>
      </c>
      <c r="I27" s="121" t="s">
        <v>2746</v>
      </c>
      <c r="J27" s="121" t="s">
        <v>2746</v>
      </c>
      <c r="K27" s="121" t="s">
        <v>2746</v>
      </c>
      <c r="L27" s="121" t="s">
        <v>2746</v>
      </c>
    </row>
    <row r="28" spans="1:12">
      <c r="A28" s="121" t="s">
        <v>2746</v>
      </c>
      <c r="B28" s="121" t="s">
        <v>2746</v>
      </c>
      <c r="C28" s="121" t="s">
        <v>2746</v>
      </c>
      <c r="D28" s="121" t="s">
        <v>2746</v>
      </c>
      <c r="E28" s="121" t="s">
        <v>2746</v>
      </c>
      <c r="F28" s="121" t="s">
        <v>2746</v>
      </c>
      <c r="G28" s="121" t="s">
        <v>2746</v>
      </c>
      <c r="H28" s="121" t="s">
        <v>2746</v>
      </c>
      <c r="I28" s="121" t="s">
        <v>2746</v>
      </c>
      <c r="J28" s="121" t="s">
        <v>2746</v>
      </c>
      <c r="K28" s="121" t="s">
        <v>2746</v>
      </c>
      <c r="L28" s="121" t="s">
        <v>2746</v>
      </c>
    </row>
    <row r="29" spans="1:12">
      <c r="A29" s="85" t="s">
        <v>202</v>
      </c>
      <c r="B29" s="121" t="s">
        <v>2746</v>
      </c>
      <c r="C29" s="121" t="s">
        <v>2746</v>
      </c>
      <c r="D29" s="121" t="s">
        <v>2746</v>
      </c>
      <c r="E29" s="121" t="s">
        <v>2746</v>
      </c>
      <c r="F29" s="121" t="s">
        <v>2746</v>
      </c>
      <c r="G29" s="121" t="s">
        <v>2746</v>
      </c>
      <c r="H29" s="121" t="s">
        <v>2746</v>
      </c>
      <c r="I29" s="121" t="s">
        <v>2746</v>
      </c>
      <c r="J29" s="121" t="s">
        <v>2746</v>
      </c>
      <c r="K29" s="121" t="s">
        <v>2746</v>
      </c>
      <c r="L29" s="121" t="s">
        <v>2746</v>
      </c>
    </row>
    <row r="30" spans="1:12">
      <c r="A30" s="85" t="s">
        <v>108</v>
      </c>
      <c r="B30" s="121" t="s">
        <v>2746</v>
      </c>
      <c r="C30" s="121" t="s">
        <v>2746</v>
      </c>
      <c r="D30" s="121" t="s">
        <v>2746</v>
      </c>
      <c r="E30" s="121" t="s">
        <v>2746</v>
      </c>
      <c r="F30" s="121" t="s">
        <v>2746</v>
      </c>
      <c r="G30" s="121" t="s">
        <v>2746</v>
      </c>
      <c r="H30" s="121" t="s">
        <v>2746</v>
      </c>
      <c r="I30" s="121" t="s">
        <v>2746</v>
      </c>
      <c r="J30" s="121" t="s">
        <v>2746</v>
      </c>
      <c r="K30" s="121" t="s">
        <v>2746</v>
      </c>
      <c r="L30" s="121" t="s">
        <v>2746</v>
      </c>
    </row>
    <row r="31" spans="1:12">
      <c r="A31" s="85" t="s">
        <v>185</v>
      </c>
      <c r="B31" s="121" t="s">
        <v>2746</v>
      </c>
      <c r="C31" s="121" t="s">
        <v>2746</v>
      </c>
      <c r="D31" s="121" t="s">
        <v>2746</v>
      </c>
      <c r="E31" s="121" t="s">
        <v>2746</v>
      </c>
      <c r="F31" s="121" t="s">
        <v>2746</v>
      </c>
      <c r="G31" s="121" t="s">
        <v>2746</v>
      </c>
      <c r="H31" s="121" t="s">
        <v>2746</v>
      </c>
      <c r="I31" s="121" t="s">
        <v>2746</v>
      </c>
      <c r="J31" s="121" t="s">
        <v>2746</v>
      </c>
      <c r="K31" s="121" t="s">
        <v>2746</v>
      </c>
      <c r="L31" s="121" t="s">
        <v>2746</v>
      </c>
    </row>
    <row r="32" spans="1:12">
      <c r="A32" s="85" t="s">
        <v>193</v>
      </c>
      <c r="B32" s="121" t="s">
        <v>2746</v>
      </c>
      <c r="C32" s="121" t="s">
        <v>2746</v>
      </c>
      <c r="D32" s="121" t="s">
        <v>2746</v>
      </c>
      <c r="E32" s="121" t="s">
        <v>2746</v>
      </c>
      <c r="F32" s="121" t="s">
        <v>2746</v>
      </c>
      <c r="G32" s="121" t="s">
        <v>2746</v>
      </c>
      <c r="H32" s="121" t="s">
        <v>2746</v>
      </c>
      <c r="I32" s="121" t="s">
        <v>2746</v>
      </c>
      <c r="J32" s="121" t="s">
        <v>2746</v>
      </c>
      <c r="K32" s="121" t="s">
        <v>2746</v>
      </c>
      <c r="L32" s="121" t="s">
        <v>2746</v>
      </c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1:12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hidden="1">
      <c r="B126" s="1"/>
      <c r="C126" s="1"/>
      <c r="D126" s="1"/>
    </row>
    <row r="127" spans="1:12" hidden="1">
      <c r="B127" s="1"/>
      <c r="C127" s="1"/>
      <c r="D127" s="1"/>
    </row>
    <row r="128" spans="1:12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XFD17 A19:L1048576 M18:AY1048576 BA18:XFD1048576 AZ18:AZ9999 AZ10001:AZ1048576" xr:uid="{00000000-0002-0000-0F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45.28515625" style="2" customWidth="1"/>
    <col min="3" max="3" width="12.28515625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141</v>
      </c>
      <c r="B1" s="36" t="s" vm="1">
        <v>210</v>
      </c>
    </row>
    <row r="2" spans="1:10">
      <c r="A2" s="36" t="s">
        <v>140</v>
      </c>
      <c r="B2" s="36" t="s">
        <v>211</v>
      </c>
    </row>
    <row r="3" spans="1:10">
      <c r="A3" s="36" t="s">
        <v>142</v>
      </c>
      <c r="B3" s="36" t="s">
        <v>212</v>
      </c>
    </row>
    <row r="4" spans="1:10">
      <c r="A4" s="36" t="s">
        <v>143</v>
      </c>
      <c r="B4" s="36">
        <v>2208</v>
      </c>
    </row>
    <row r="5" spans="1:10" ht="18.75">
      <c r="A5" s="150" t="s">
        <v>94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112</v>
      </c>
      <c r="B6" s="38" t="s">
        <v>44</v>
      </c>
      <c r="C6" s="38" t="s">
        <v>99</v>
      </c>
      <c r="D6" s="38" t="s">
        <v>100</v>
      </c>
      <c r="E6" s="38" t="s">
        <v>187</v>
      </c>
      <c r="F6" s="38" t="s">
        <v>186</v>
      </c>
      <c r="G6" s="38" t="s">
        <v>107</v>
      </c>
      <c r="H6" s="38" t="s">
        <v>59</v>
      </c>
      <c r="I6" s="38" t="s">
        <v>144</v>
      </c>
      <c r="J6" s="40" t="s">
        <v>146</v>
      </c>
    </row>
    <row r="7" spans="1:10" s="3" customFormat="1">
      <c r="A7" s="116" t="s">
        <v>2746</v>
      </c>
      <c r="B7" s="117" t="s">
        <v>2746</v>
      </c>
      <c r="C7" s="117" t="s">
        <v>2746</v>
      </c>
      <c r="D7" s="26" t="s">
        <v>21</v>
      </c>
      <c r="E7" s="26" t="s">
        <v>194</v>
      </c>
      <c r="F7" s="117" t="s">
        <v>2746</v>
      </c>
      <c r="G7" s="26" t="s">
        <v>190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8" t="s">
        <v>2746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1635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61">
        <v>3848.1816193709997</v>
      </c>
      <c r="H9" s="119" t="s">
        <v>2746</v>
      </c>
      <c r="I9" s="62">
        <f>IFERROR(G9/$G$9,0)</f>
        <v>1</v>
      </c>
      <c r="J9" s="62">
        <f>G9/'סכום נכסי הקרן'!$C$41</f>
        <v>4.1913415967466561E-2</v>
      </c>
    </row>
    <row r="10" spans="1:10">
      <c r="A10" s="63" t="s">
        <v>1636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66">
        <v>661.06386514399992</v>
      </c>
      <c r="H10" s="120" t="s">
        <v>2746</v>
      </c>
      <c r="I10" s="67">
        <f t="shared" ref="I10:I69" si="0">IFERROR(G10/$G$9,0)</f>
        <v>0.17178603572563536</v>
      </c>
      <c r="J10" s="67">
        <f>G10/'סכום נכסי הקרן'!$C$41</f>
        <v>7.2001395727706264E-3</v>
      </c>
    </row>
    <row r="11" spans="1:10">
      <c r="A11" s="68" t="s">
        <v>175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66">
        <v>137.21672334200002</v>
      </c>
      <c r="H11" s="120" t="s">
        <v>2746</v>
      </c>
      <c r="I11" s="67">
        <f t="shared" si="0"/>
        <v>3.5657548659158302E-2</v>
      </c>
      <c r="J11" s="67">
        <f>G11/'סכום נכסי הקרן'!$C$41</f>
        <v>1.4945296693314816E-3</v>
      </c>
    </row>
    <row r="12" spans="1:10">
      <c r="A12" s="69" t="s">
        <v>1637</v>
      </c>
      <c r="B12" s="54">
        <v>5224</v>
      </c>
      <c r="C12" s="70" t="s">
        <v>127</v>
      </c>
      <c r="D12" s="77">
        <v>40801</v>
      </c>
      <c r="E12" s="72">
        <v>5888.7003109999987</v>
      </c>
      <c r="F12" s="78">
        <v>120.56959999999999</v>
      </c>
      <c r="G12" s="72">
        <v>25.751636226999995</v>
      </c>
      <c r="H12" s="73">
        <v>1E-4</v>
      </c>
      <c r="I12" s="73">
        <f t="shared" si="0"/>
        <v>6.6918973099843451E-3</v>
      </c>
      <c r="J12" s="73">
        <f>G12/'סכום נכסי הקרן'!$C$41</f>
        <v>2.804802755649444E-4</v>
      </c>
    </row>
    <row r="13" spans="1:10">
      <c r="A13" s="69" t="s">
        <v>1638</v>
      </c>
      <c r="B13" s="54">
        <v>7034</v>
      </c>
      <c r="C13" s="70" t="s">
        <v>127</v>
      </c>
      <c r="D13" s="77">
        <v>43850</v>
      </c>
      <c r="E13" s="72">
        <v>7743.7657120000003</v>
      </c>
      <c r="F13" s="78">
        <v>66</v>
      </c>
      <c r="G13" s="72">
        <v>18.537181238000002</v>
      </c>
      <c r="H13" s="73">
        <v>1E-4</v>
      </c>
      <c r="I13" s="73">
        <f t="shared" si="0"/>
        <v>4.817127430963089E-3</v>
      </c>
      <c r="J13" s="73">
        <f>G13/'סכום נכסי הקרן'!$C$41</f>
        <v>2.0190226578224951E-4</v>
      </c>
    </row>
    <row r="14" spans="1:10">
      <c r="A14" s="69" t="s">
        <v>1639</v>
      </c>
      <c r="B14" s="54">
        <v>8401</v>
      </c>
      <c r="C14" s="70" t="s">
        <v>127</v>
      </c>
      <c r="D14" s="77">
        <v>44621</v>
      </c>
      <c r="E14" s="72">
        <v>1232.5084830000001</v>
      </c>
      <c r="F14" s="78">
        <v>81.944800000000001</v>
      </c>
      <c r="G14" s="72">
        <v>3.6631851740000001</v>
      </c>
      <c r="H14" s="73">
        <v>0</v>
      </c>
      <c r="I14" s="73">
        <f t="shared" si="0"/>
        <v>9.5192626968546305E-4</v>
      </c>
      <c r="J14" s="73">
        <f>G14/'סכום נכסי הקרן'!$C$41</f>
        <v>3.9898481711685565E-5</v>
      </c>
    </row>
    <row r="15" spans="1:10">
      <c r="A15" s="69" t="s">
        <v>1640</v>
      </c>
      <c r="B15" s="54">
        <v>8507</v>
      </c>
      <c r="C15" s="70" t="s">
        <v>127</v>
      </c>
      <c r="D15" s="77">
        <v>44621</v>
      </c>
      <c r="E15" s="72">
        <v>1051.7405140000001</v>
      </c>
      <c r="F15" s="78">
        <v>100.4772</v>
      </c>
      <c r="G15" s="72">
        <v>3.8328664219999999</v>
      </c>
      <c r="H15" s="73">
        <v>0</v>
      </c>
      <c r="I15" s="73">
        <f t="shared" si="0"/>
        <v>9.9602014694579236E-4</v>
      </c>
      <c r="J15" s="73">
        <f>G15/'סכום נכסי הקרן'!$C$41</f>
        <v>4.1746606730916163E-5</v>
      </c>
    </row>
    <row r="16" spans="1:10">
      <c r="A16" s="69" t="s">
        <v>2554</v>
      </c>
      <c r="B16" s="54">
        <v>9867</v>
      </c>
      <c r="C16" s="70" t="s">
        <v>127</v>
      </c>
      <c r="D16" s="77">
        <v>45222</v>
      </c>
      <c r="E16" s="72">
        <v>1285.876808</v>
      </c>
      <c r="F16" s="78">
        <v>102</v>
      </c>
      <c r="G16" s="72">
        <v>4.7571526889999998</v>
      </c>
      <c r="H16" s="73">
        <v>0</v>
      </c>
      <c r="I16" s="73">
        <f t="shared" si="0"/>
        <v>1.2362079443063228E-3</v>
      </c>
      <c r="J16" s="73">
        <f>G16/'סכום נכסי הקרן'!$C$41</f>
        <v>5.1813697791997646E-5</v>
      </c>
    </row>
    <row r="17" spans="1:10">
      <c r="A17" s="69" t="s">
        <v>1641</v>
      </c>
      <c r="B17" s="54">
        <v>5277</v>
      </c>
      <c r="C17" s="70" t="s">
        <v>127</v>
      </c>
      <c r="D17" s="77">
        <v>42481</v>
      </c>
      <c r="E17" s="72">
        <v>19642.419999999998</v>
      </c>
      <c r="F17" s="78">
        <v>109.8112</v>
      </c>
      <c r="G17" s="72">
        <v>78.232830000000007</v>
      </c>
      <c r="H17" s="73">
        <v>1E-4</v>
      </c>
      <c r="I17" s="73">
        <f t="shared" si="0"/>
        <v>2.0329817492550539E-2</v>
      </c>
      <c r="J17" s="73">
        <f>G17/'סכום נכסי הקרן'!$C$41</f>
        <v>8.5209209710794878E-4</v>
      </c>
    </row>
    <row r="18" spans="1:10">
      <c r="A18" s="69" t="s">
        <v>1642</v>
      </c>
      <c r="B18" s="54">
        <v>8402</v>
      </c>
      <c r="C18" s="70" t="s">
        <v>127</v>
      </c>
      <c r="D18" s="77">
        <v>44560</v>
      </c>
      <c r="E18" s="72">
        <v>673.36883599999999</v>
      </c>
      <c r="F18" s="78">
        <v>99.982100000000003</v>
      </c>
      <c r="G18" s="72">
        <v>2.441871592</v>
      </c>
      <c r="H18" s="73">
        <v>0</v>
      </c>
      <c r="I18" s="73">
        <f t="shared" si="0"/>
        <v>6.3455206472274911E-4</v>
      </c>
      <c r="J18" s="73">
        <f>G18/'סכום נכסי הקרן'!$C$41</f>
        <v>2.6596244641739349E-5</v>
      </c>
    </row>
    <row r="19" spans="1:10">
      <c r="A19" s="122" t="s">
        <v>2746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</row>
    <row r="20" spans="1:10">
      <c r="A20" s="74" t="s">
        <v>177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72">
        <v>0.63000387800000002</v>
      </c>
      <c r="H20" s="121" t="s">
        <v>2746</v>
      </c>
      <c r="I20" s="73">
        <f t="shared" si="0"/>
        <v>1.6371469444910884E-4</v>
      </c>
      <c r="J20" s="73">
        <f>G20/'סכום נכסי הקרן'!$C$41</f>
        <v>6.861842088432187E-6</v>
      </c>
    </row>
    <row r="21" spans="1:10">
      <c r="A21" s="69" t="s">
        <v>1643</v>
      </c>
      <c r="B21" s="54" t="s">
        <v>1644</v>
      </c>
      <c r="C21" s="70" t="s">
        <v>128</v>
      </c>
      <c r="D21" s="77">
        <v>45158</v>
      </c>
      <c r="E21" s="72">
        <v>0.382718</v>
      </c>
      <c r="F21" s="78">
        <v>164613.12</v>
      </c>
      <c r="G21" s="72">
        <v>0.63000387800000002</v>
      </c>
      <c r="H21" s="73">
        <v>2.9015769522365426E-10</v>
      </c>
      <c r="I21" s="73">
        <f t="shared" si="0"/>
        <v>1.6371469444910884E-4</v>
      </c>
      <c r="J21" s="73">
        <f>G21/'סכום נכסי הקרן'!$C$41</f>
        <v>6.861842088432187E-6</v>
      </c>
    </row>
    <row r="22" spans="1:10">
      <c r="A22" s="122" t="s">
        <v>2746</v>
      </c>
      <c r="B22" s="121" t="s">
        <v>2746</v>
      </c>
      <c r="C22" s="121" t="s">
        <v>2746</v>
      </c>
      <c r="D22" s="121" t="s">
        <v>2746</v>
      </c>
      <c r="E22" s="121" t="s">
        <v>2746</v>
      </c>
      <c r="F22" s="121" t="s">
        <v>2746</v>
      </c>
      <c r="G22" s="121" t="s">
        <v>2746</v>
      </c>
      <c r="H22" s="121" t="s">
        <v>2746</v>
      </c>
      <c r="I22" s="121" t="s">
        <v>2746</v>
      </c>
      <c r="J22" s="121" t="s">
        <v>2746</v>
      </c>
    </row>
    <row r="23" spans="1:10">
      <c r="A23" s="68" t="s">
        <v>179</v>
      </c>
      <c r="B23" s="120" t="s">
        <v>2746</v>
      </c>
      <c r="C23" s="120" t="s">
        <v>2746</v>
      </c>
      <c r="D23" s="120" t="s">
        <v>2746</v>
      </c>
      <c r="E23" s="120" t="s">
        <v>2746</v>
      </c>
      <c r="F23" s="120" t="s">
        <v>2746</v>
      </c>
      <c r="G23" s="66">
        <v>523.21713792399987</v>
      </c>
      <c r="H23" s="120" t="s">
        <v>2746</v>
      </c>
      <c r="I23" s="67">
        <f t="shared" si="0"/>
        <v>0.13596477237202795</v>
      </c>
      <c r="J23" s="67">
        <f>G23/'סכום נכסי הקרן'!$C$41</f>
        <v>5.6987480613507127E-3</v>
      </c>
    </row>
    <row r="24" spans="1:10">
      <c r="A24" s="69" t="s">
        <v>1645</v>
      </c>
      <c r="B24" s="54">
        <v>5272</v>
      </c>
      <c r="C24" s="70" t="s">
        <v>127</v>
      </c>
      <c r="D24" s="77">
        <v>42403</v>
      </c>
      <c r="E24" s="72">
        <v>8302.0383650000003</v>
      </c>
      <c r="F24" s="78">
        <v>113.42319999999999</v>
      </c>
      <c r="G24" s="72">
        <v>34.15341909</v>
      </c>
      <c r="H24" s="73">
        <v>0</v>
      </c>
      <c r="I24" s="73">
        <f t="shared" si="0"/>
        <v>8.8752097661083124E-3</v>
      </c>
      <c r="J24" s="73">
        <f>G24/'סכום נכסי הקרן'!$C$41</f>
        <v>3.7199035872541937E-4</v>
      </c>
    </row>
    <row r="25" spans="1:10">
      <c r="A25" s="69" t="s">
        <v>1646</v>
      </c>
      <c r="B25" s="54">
        <v>7038</v>
      </c>
      <c r="C25" s="70" t="s">
        <v>127</v>
      </c>
      <c r="D25" s="77">
        <v>43556</v>
      </c>
      <c r="E25" s="72">
        <v>12376.157256</v>
      </c>
      <c r="F25" s="78">
        <v>117.4562</v>
      </c>
      <c r="G25" s="72">
        <v>52.724117702999997</v>
      </c>
      <c r="H25" s="73">
        <v>0</v>
      </c>
      <c r="I25" s="73">
        <f t="shared" si="0"/>
        <v>1.3701047122515481E-2</v>
      </c>
      <c r="J25" s="73">
        <f>G25/'סכום נכסי הקרן'!$C$41</f>
        <v>5.742576872358521E-4</v>
      </c>
    </row>
    <row r="26" spans="1:10">
      <c r="A26" s="69" t="s">
        <v>1647</v>
      </c>
      <c r="B26" s="54">
        <v>9290</v>
      </c>
      <c r="C26" s="70" t="s">
        <v>127</v>
      </c>
      <c r="D26" s="77">
        <v>44853</v>
      </c>
      <c r="E26" s="72">
        <v>1130.0112280000001</v>
      </c>
      <c r="F26" s="78">
        <v>111.11109999999999</v>
      </c>
      <c r="G26" s="72">
        <v>4.5539448030000003</v>
      </c>
      <c r="H26" s="73">
        <v>0</v>
      </c>
      <c r="I26" s="73">
        <f t="shared" si="0"/>
        <v>1.1834017344909934E-3</v>
      </c>
      <c r="J26" s="73">
        <f>G26/'סכום נכסי הקרן'!$C$41</f>
        <v>4.9600409154342425E-5</v>
      </c>
    </row>
    <row r="27" spans="1:10">
      <c r="A27" s="69" t="s">
        <v>1648</v>
      </c>
      <c r="B27" s="54">
        <v>6662</v>
      </c>
      <c r="C27" s="70" t="s">
        <v>127</v>
      </c>
      <c r="D27" s="77">
        <v>43556</v>
      </c>
      <c r="E27" s="72">
        <v>6672.3138509999999</v>
      </c>
      <c r="F27" s="78">
        <v>133.20480000000001</v>
      </c>
      <c r="G27" s="72">
        <v>32.236204112000003</v>
      </c>
      <c r="H27" s="73">
        <v>0</v>
      </c>
      <c r="I27" s="73">
        <f t="shared" si="0"/>
        <v>8.3769965403215907E-3</v>
      </c>
      <c r="J27" s="73">
        <f>G27/'סכום נכסי הקרן'!$C$41</f>
        <v>3.5110854055252715E-4</v>
      </c>
    </row>
    <row r="28" spans="1:10">
      <c r="A28" s="69" t="s">
        <v>1649</v>
      </c>
      <c r="B28" s="54">
        <v>5322</v>
      </c>
      <c r="C28" s="70" t="s">
        <v>129</v>
      </c>
      <c r="D28" s="77">
        <v>42527</v>
      </c>
      <c r="E28" s="72">
        <v>18146.560000000001</v>
      </c>
      <c r="F28" s="78">
        <v>317.93540000000002</v>
      </c>
      <c r="G28" s="72">
        <v>231.44657000000001</v>
      </c>
      <c r="H28" s="73">
        <v>2.0000000000000001E-4</v>
      </c>
      <c r="I28" s="73">
        <f t="shared" si="0"/>
        <v>6.0144398807723334E-2</v>
      </c>
      <c r="J28" s="73">
        <f>G28/'סכום נכסי הקרן'!$C$41</f>
        <v>2.5208572053413082E-3</v>
      </c>
    </row>
    <row r="29" spans="1:10">
      <c r="A29" s="69" t="s">
        <v>1650</v>
      </c>
      <c r="B29" s="54">
        <v>5289</v>
      </c>
      <c r="C29" s="70" t="s">
        <v>127</v>
      </c>
      <c r="D29" s="77">
        <v>42736</v>
      </c>
      <c r="E29" s="72">
        <v>5992.616407999999</v>
      </c>
      <c r="F29" s="78">
        <v>112.22150000000001</v>
      </c>
      <c r="G29" s="72">
        <v>24.391589583000002</v>
      </c>
      <c r="H29" s="73">
        <v>0</v>
      </c>
      <c r="I29" s="73">
        <f t="shared" si="0"/>
        <v>6.338471516057733E-3</v>
      </c>
      <c r="J29" s="73">
        <f>G29/'סכום נכסי הקרן'!$C$41</f>
        <v>2.6566699325046616E-4</v>
      </c>
    </row>
    <row r="30" spans="1:10">
      <c r="A30" s="69" t="s">
        <v>1651</v>
      </c>
      <c r="B30" s="54">
        <v>8405</v>
      </c>
      <c r="C30" s="70" t="s">
        <v>127</v>
      </c>
      <c r="D30" s="77">
        <v>44581</v>
      </c>
      <c r="E30" s="72">
        <v>1002.9327369999999</v>
      </c>
      <c r="F30" s="78">
        <v>108.9652</v>
      </c>
      <c r="G30" s="72">
        <v>3.9637584800000001</v>
      </c>
      <c r="H30" s="73">
        <v>0</v>
      </c>
      <c r="I30" s="73">
        <f t="shared" si="0"/>
        <v>1.0300341491283076E-3</v>
      </c>
      <c r="J30" s="73">
        <f>G30/'סכום נכסי הקרן'!$C$41</f>
        <v>4.3172249753110235E-5</v>
      </c>
    </row>
    <row r="31" spans="1:10">
      <c r="A31" s="69" t="s">
        <v>1652</v>
      </c>
      <c r="B31" s="54">
        <v>5230</v>
      </c>
      <c r="C31" s="70" t="s">
        <v>127</v>
      </c>
      <c r="D31" s="77">
        <v>40372</v>
      </c>
      <c r="E31" s="72">
        <v>3239.867326</v>
      </c>
      <c r="F31" s="78">
        <v>18.6633</v>
      </c>
      <c r="G31" s="72">
        <v>2.1931241530000003</v>
      </c>
      <c r="H31" s="73">
        <v>0</v>
      </c>
      <c r="I31" s="73">
        <f t="shared" si="0"/>
        <v>5.69911810284691E-4</v>
      </c>
      <c r="J31" s="73">
        <f>G31/'סכום נכסי הקרן'!$C$41</f>
        <v>2.3886950769234143E-5</v>
      </c>
    </row>
    <row r="32" spans="1:10">
      <c r="A32" s="69" t="s">
        <v>1653</v>
      </c>
      <c r="B32" s="54">
        <v>5310</v>
      </c>
      <c r="C32" s="70" t="s">
        <v>127</v>
      </c>
      <c r="D32" s="77">
        <v>42979</v>
      </c>
      <c r="E32" s="72">
        <v>31647.02</v>
      </c>
      <c r="F32" s="78">
        <v>119.8379</v>
      </c>
      <c r="G32" s="72">
        <v>137.55440999999999</v>
      </c>
      <c r="H32" s="73">
        <v>1E-4</v>
      </c>
      <c r="I32" s="73">
        <f t="shared" si="0"/>
        <v>3.5745300925397537E-2</v>
      </c>
      <c r="J32" s="73">
        <f>G32/'סכום נכסי הקרן'!$C$41</f>
        <v>1.4982076665684544E-3</v>
      </c>
    </row>
    <row r="33" spans="1:10">
      <c r="A33" s="122" t="s">
        <v>2746</v>
      </c>
      <c r="B33" s="121" t="s">
        <v>2746</v>
      </c>
      <c r="C33" s="121" t="s">
        <v>2746</v>
      </c>
      <c r="D33" s="121" t="s">
        <v>2746</v>
      </c>
      <c r="E33" s="121" t="s">
        <v>2746</v>
      </c>
      <c r="F33" s="121" t="s">
        <v>2746</v>
      </c>
      <c r="G33" s="121" t="s">
        <v>2746</v>
      </c>
      <c r="H33" s="121" t="s">
        <v>2746</v>
      </c>
      <c r="I33" s="121" t="s">
        <v>2746</v>
      </c>
      <c r="J33" s="121" t="s">
        <v>2746</v>
      </c>
    </row>
    <row r="34" spans="1:10">
      <c r="A34" s="63" t="s">
        <v>1654</v>
      </c>
      <c r="B34" s="120" t="s">
        <v>2746</v>
      </c>
      <c r="C34" s="120" t="s">
        <v>2746</v>
      </c>
      <c r="D34" s="120" t="s">
        <v>2746</v>
      </c>
      <c r="E34" s="120" t="s">
        <v>2746</v>
      </c>
      <c r="F34" s="120" t="s">
        <v>2746</v>
      </c>
      <c r="G34" s="66">
        <v>3187.1177542269998</v>
      </c>
      <c r="H34" s="120" t="s">
        <v>2746</v>
      </c>
      <c r="I34" s="67">
        <f t="shared" si="0"/>
        <v>0.82821396427436467</v>
      </c>
      <c r="J34" s="67">
        <f>G34/'סכום נכסי הקרן'!$C$41</f>
        <v>3.4713276394695937E-2</v>
      </c>
    </row>
    <row r="35" spans="1:10">
      <c r="A35" s="68" t="s">
        <v>175</v>
      </c>
      <c r="B35" s="120" t="s">
        <v>2746</v>
      </c>
      <c r="C35" s="120" t="s">
        <v>2746</v>
      </c>
      <c r="D35" s="120" t="s">
        <v>2746</v>
      </c>
      <c r="E35" s="120" t="s">
        <v>2746</v>
      </c>
      <c r="F35" s="120" t="s">
        <v>2746</v>
      </c>
      <c r="G35" s="66">
        <v>63.236124467000003</v>
      </c>
      <c r="H35" s="120" t="s">
        <v>2746</v>
      </c>
      <c r="I35" s="67">
        <f t="shared" si="0"/>
        <v>1.6432728681172848E-2</v>
      </c>
      <c r="J35" s="67">
        <f>G35/'סכום נכסי הקרן'!$C$41</f>
        <v>6.8875179269451586E-4</v>
      </c>
    </row>
    <row r="36" spans="1:10">
      <c r="A36" s="69" t="s">
        <v>1655</v>
      </c>
      <c r="B36" s="54">
        <v>8888</v>
      </c>
      <c r="C36" s="70" t="s">
        <v>127</v>
      </c>
      <c r="D36" s="77">
        <v>44476</v>
      </c>
      <c r="E36" s="72">
        <v>693.65587700000003</v>
      </c>
      <c r="F36" s="78">
        <v>89.915700000000001</v>
      </c>
      <c r="G36" s="72">
        <v>2.2621799789999999</v>
      </c>
      <c r="H36" s="73">
        <v>1E-4</v>
      </c>
      <c r="I36" s="73">
        <f t="shared" si="0"/>
        <v>5.8785686403485342E-4</v>
      </c>
      <c r="J36" s="73">
        <f>G36/'סכום נכסי הקרן'!$C$41</f>
        <v>2.4639089271623245E-5</v>
      </c>
    </row>
    <row r="37" spans="1:10">
      <c r="A37" s="69" t="s">
        <v>1656</v>
      </c>
      <c r="B37" s="54">
        <v>84032</v>
      </c>
      <c r="C37" s="70" t="s">
        <v>127</v>
      </c>
      <c r="D37" s="77">
        <v>44314</v>
      </c>
      <c r="E37" s="72">
        <v>3279.32</v>
      </c>
      <c r="F37" s="78">
        <v>100</v>
      </c>
      <c r="G37" s="72">
        <v>11.8941</v>
      </c>
      <c r="H37" s="73">
        <v>0</v>
      </c>
      <c r="I37" s="73">
        <f t="shared" si="0"/>
        <v>3.0908364460054088E-3</v>
      </c>
      <c r="J37" s="73">
        <f>G37/'סכום נכסי הקרן'!$C$41</f>
        <v>1.295475136488307E-4</v>
      </c>
    </row>
    <row r="38" spans="1:10">
      <c r="A38" s="69" t="s">
        <v>1657</v>
      </c>
      <c r="B38" s="54">
        <v>84034</v>
      </c>
      <c r="C38" s="70" t="s">
        <v>127</v>
      </c>
      <c r="D38" s="77">
        <v>44314</v>
      </c>
      <c r="E38" s="72">
        <v>1887.02</v>
      </c>
      <c r="F38" s="78">
        <v>100</v>
      </c>
      <c r="G38" s="72">
        <v>6.8442100000000003</v>
      </c>
      <c r="H38" s="73">
        <v>0</v>
      </c>
      <c r="I38" s="73">
        <f t="shared" si="0"/>
        <v>1.7785569073838863E-3</v>
      </c>
      <c r="J38" s="73">
        <f>G38/'סכום נכסי הקרן'!$C$41</f>
        <v>7.4545395480991731E-5</v>
      </c>
    </row>
    <row r="39" spans="1:10">
      <c r="A39" s="69" t="s">
        <v>1658</v>
      </c>
      <c r="B39" s="54">
        <v>9239</v>
      </c>
      <c r="C39" s="70" t="s">
        <v>127</v>
      </c>
      <c r="D39" s="77">
        <v>44742</v>
      </c>
      <c r="E39" s="72">
        <v>1569.8327879999999</v>
      </c>
      <c r="F39" s="78">
        <v>106.13509999999999</v>
      </c>
      <c r="G39" s="72">
        <v>6.0431028379999994</v>
      </c>
      <c r="H39" s="73">
        <v>0</v>
      </c>
      <c r="I39" s="73">
        <f t="shared" si="0"/>
        <v>1.5703788011408276E-3</v>
      </c>
      <c r="J39" s="73">
        <f>G39/'סכום נכסי הקרן'!$C$41</f>
        <v>6.5819939918706968E-5</v>
      </c>
    </row>
    <row r="40" spans="1:10">
      <c r="A40" s="69" t="s">
        <v>1659</v>
      </c>
      <c r="B40" s="54">
        <v>97211</v>
      </c>
      <c r="C40" s="70" t="s">
        <v>127</v>
      </c>
      <c r="D40" s="77">
        <v>45166</v>
      </c>
      <c r="E40" s="72">
        <v>1088.78</v>
      </c>
      <c r="F40" s="78">
        <v>100</v>
      </c>
      <c r="G40" s="72">
        <v>3.9490100000000004</v>
      </c>
      <c r="H40" s="73">
        <v>0</v>
      </c>
      <c r="I40" s="73">
        <f t="shared" si="0"/>
        <v>1.0262015649473118E-3</v>
      </c>
      <c r="J40" s="73">
        <f>G40/'סכום נכסי הקרן'!$C$41</f>
        <v>4.3011613058101834E-5</v>
      </c>
    </row>
    <row r="41" spans="1:10">
      <c r="A41" s="69" t="s">
        <v>1660</v>
      </c>
      <c r="B41" s="54">
        <v>9616</v>
      </c>
      <c r="C41" s="70" t="s">
        <v>127</v>
      </c>
      <c r="D41" s="77">
        <v>45093</v>
      </c>
      <c r="E41" s="72">
        <v>344.04668900000001</v>
      </c>
      <c r="F41" s="78">
        <v>98.447900000000004</v>
      </c>
      <c r="G41" s="72">
        <v>1.2284893400000001</v>
      </c>
      <c r="H41" s="73">
        <v>1E-4</v>
      </c>
      <c r="I41" s="73">
        <f t="shared" si="0"/>
        <v>3.1923891892628539E-4</v>
      </c>
      <c r="J41" s="73">
        <f>G41/'סכום נכסי הקרן'!$C$41</f>
        <v>1.3380393601961732E-5</v>
      </c>
    </row>
    <row r="42" spans="1:10">
      <c r="A42" s="69" t="s">
        <v>1661</v>
      </c>
      <c r="B42" s="54">
        <v>8338</v>
      </c>
      <c r="C42" s="70" t="s">
        <v>127</v>
      </c>
      <c r="D42" s="77">
        <v>44561</v>
      </c>
      <c r="E42" s="72">
        <v>1089.207983</v>
      </c>
      <c r="F42" s="78">
        <v>80.141499999999994</v>
      </c>
      <c r="G42" s="72">
        <v>3.1660359169999999</v>
      </c>
      <c r="H42" s="73">
        <v>0</v>
      </c>
      <c r="I42" s="73">
        <f t="shared" si="0"/>
        <v>8.2273557491745956E-4</v>
      </c>
      <c r="J42" s="73">
        <f>G42/'סכום נכסי הקרן'!$C$41</f>
        <v>3.4483658382748231E-5</v>
      </c>
    </row>
    <row r="43" spans="1:10">
      <c r="A43" s="69" t="s">
        <v>1662</v>
      </c>
      <c r="B43" s="54">
        <v>84031</v>
      </c>
      <c r="C43" s="70" t="s">
        <v>127</v>
      </c>
      <c r="D43" s="77">
        <v>44314</v>
      </c>
      <c r="E43" s="72">
        <v>1973.66</v>
      </c>
      <c r="F43" s="78">
        <v>100</v>
      </c>
      <c r="G43" s="72">
        <v>7.1584599999999998</v>
      </c>
      <c r="H43" s="73">
        <v>0</v>
      </c>
      <c r="I43" s="73">
        <f t="shared" si="0"/>
        <v>1.8602188534880216E-3</v>
      </c>
      <c r="J43" s="73">
        <f>G43/'סכום נכסי הקרן'!$C$41</f>
        <v>7.7968126596767191E-5</v>
      </c>
    </row>
    <row r="44" spans="1:10">
      <c r="A44" s="69" t="s">
        <v>1663</v>
      </c>
      <c r="B44" s="54">
        <v>84033</v>
      </c>
      <c r="C44" s="70" t="s">
        <v>127</v>
      </c>
      <c r="D44" s="77">
        <v>44314</v>
      </c>
      <c r="E44" s="72">
        <v>1933.59</v>
      </c>
      <c r="F44" s="78">
        <v>100</v>
      </c>
      <c r="G44" s="72">
        <v>7.0131199999999998</v>
      </c>
      <c r="H44" s="73">
        <v>0</v>
      </c>
      <c r="I44" s="73">
        <f t="shared" si="0"/>
        <v>1.8224503658292306E-3</v>
      </c>
      <c r="J44" s="73">
        <f>G44/'סכום נכסי הקרן'!$C$41</f>
        <v>7.6385120263062158E-5</v>
      </c>
    </row>
    <row r="45" spans="1:10">
      <c r="A45" s="69" t="s">
        <v>1664</v>
      </c>
      <c r="B45" s="54">
        <v>84036</v>
      </c>
      <c r="C45" s="70" t="s">
        <v>127</v>
      </c>
      <c r="D45" s="77">
        <v>44314</v>
      </c>
      <c r="E45" s="72">
        <v>2951.17</v>
      </c>
      <c r="F45" s="78">
        <v>100</v>
      </c>
      <c r="G45" s="72">
        <v>10.703899999999999</v>
      </c>
      <c r="H45" s="73">
        <v>0</v>
      </c>
      <c r="I45" s="73">
        <f t="shared" si="0"/>
        <v>2.7815475096390056E-3</v>
      </c>
      <c r="J45" s="73">
        <f>G45/'סכום נכסי הקרן'!$C$41</f>
        <v>1.1658415780477034E-4</v>
      </c>
    </row>
    <row r="46" spans="1:10">
      <c r="A46" s="69" t="s">
        <v>1665</v>
      </c>
      <c r="B46" s="54">
        <v>84035</v>
      </c>
      <c r="C46" s="70" t="s">
        <v>127</v>
      </c>
      <c r="D46" s="77">
        <v>44314</v>
      </c>
      <c r="E46" s="72">
        <v>819.83</v>
      </c>
      <c r="F46" s="78">
        <v>100</v>
      </c>
      <c r="G46" s="72">
        <v>2.9735200000000002</v>
      </c>
      <c r="H46" s="73">
        <v>0</v>
      </c>
      <c r="I46" s="73">
        <f t="shared" si="0"/>
        <v>7.7270781218637845E-4</v>
      </c>
      <c r="J46" s="73">
        <f>G46/'סכום נכסי הקרן'!$C$41</f>
        <v>3.2386823953478706E-5</v>
      </c>
    </row>
    <row r="47" spans="1:10">
      <c r="A47" s="122" t="s">
        <v>2746</v>
      </c>
      <c r="B47" s="121" t="s">
        <v>2746</v>
      </c>
      <c r="C47" s="121" t="s">
        <v>2746</v>
      </c>
      <c r="D47" s="121" t="s">
        <v>2746</v>
      </c>
      <c r="E47" s="121" t="s">
        <v>2746</v>
      </c>
      <c r="F47" s="121" t="s">
        <v>2746</v>
      </c>
      <c r="G47" s="121" t="s">
        <v>2746</v>
      </c>
      <c r="H47" s="121" t="s">
        <v>2746</v>
      </c>
      <c r="I47" s="121" t="s">
        <v>2746</v>
      </c>
      <c r="J47" s="121" t="s">
        <v>2746</v>
      </c>
    </row>
    <row r="48" spans="1:10">
      <c r="A48" s="68" t="s">
        <v>1666</v>
      </c>
      <c r="B48" s="121" t="s">
        <v>2746</v>
      </c>
      <c r="C48" s="121" t="s">
        <v>2746</v>
      </c>
      <c r="D48" s="121" t="s">
        <v>2746</v>
      </c>
      <c r="E48" s="121" t="s">
        <v>2746</v>
      </c>
      <c r="F48" s="121" t="s">
        <v>2746</v>
      </c>
      <c r="G48" s="72">
        <v>1.0832494340000001</v>
      </c>
      <c r="H48" s="121" t="s">
        <v>2746</v>
      </c>
      <c r="I48" s="73">
        <f t="shared" si="0"/>
        <v>2.814964419940921E-4</v>
      </c>
      <c r="J48" s="73">
        <f>G48/'סכום נכסי הקרן'!$C$41</f>
        <v>1.1798477466660205E-5</v>
      </c>
    </row>
    <row r="49" spans="1:10">
      <c r="A49" s="69" t="s">
        <v>1667</v>
      </c>
      <c r="B49" s="54" t="s">
        <v>1668</v>
      </c>
      <c r="C49" s="70" t="s">
        <v>127</v>
      </c>
      <c r="D49" s="77">
        <v>44616</v>
      </c>
      <c r="E49" s="72">
        <v>0.164496</v>
      </c>
      <c r="F49" s="78">
        <v>100927.1</v>
      </c>
      <c r="G49" s="72">
        <v>0.602158321</v>
      </c>
      <c r="H49" s="73">
        <v>2.1353131950354611E-7</v>
      </c>
      <c r="I49" s="73">
        <f t="shared" si="0"/>
        <v>1.5647866461625715E-4</v>
      </c>
      <c r="J49" s="73">
        <f>G49/'סכום נכסי הקרן'!$C$41</f>
        <v>6.5585553600948779E-6</v>
      </c>
    </row>
    <row r="50" spans="1:10">
      <c r="A50" s="69" t="s">
        <v>1669</v>
      </c>
      <c r="B50" s="54">
        <v>9628</v>
      </c>
      <c r="C50" s="70" t="s">
        <v>127</v>
      </c>
      <c r="D50" s="77">
        <v>45103</v>
      </c>
      <c r="E50" s="72">
        <v>5.5529000000000002E-2</v>
      </c>
      <c r="F50" s="78">
        <v>130547.18</v>
      </c>
      <c r="G50" s="72">
        <v>0.26292887799999998</v>
      </c>
      <c r="H50" s="73">
        <v>1.7859001127465906E-6</v>
      </c>
      <c r="I50" s="73">
        <f t="shared" si="0"/>
        <v>6.8325485646640748E-5</v>
      </c>
      <c r="J50" s="73">
        <f>G50/'סכום נכסי הקרן'!$C$41</f>
        <v>2.8637545010868196E-6</v>
      </c>
    </row>
    <row r="51" spans="1:10">
      <c r="A51" s="69" t="s">
        <v>1670</v>
      </c>
      <c r="B51" s="54">
        <v>9768</v>
      </c>
      <c r="C51" s="70" t="s">
        <v>127</v>
      </c>
      <c r="D51" s="77">
        <v>45103</v>
      </c>
      <c r="E51" s="72">
        <v>4.6033999999999999E-2</v>
      </c>
      <c r="F51" s="78">
        <v>130662.52</v>
      </c>
      <c r="G51" s="72">
        <v>0.21816223500000001</v>
      </c>
      <c r="H51" s="73">
        <v>1.4818302312291015E-6</v>
      </c>
      <c r="I51" s="73">
        <f t="shared" si="0"/>
        <v>5.6692291731194193E-5</v>
      </c>
      <c r="J51" s="73">
        <f>G51/'סכום נכסי הקרן'!$C$41</f>
        <v>2.3761676054785075E-6</v>
      </c>
    </row>
    <row r="52" spans="1:10">
      <c r="A52" s="122" t="s">
        <v>2746</v>
      </c>
      <c r="B52" s="121" t="s">
        <v>2746</v>
      </c>
      <c r="C52" s="121" t="s">
        <v>2746</v>
      </c>
      <c r="D52" s="121" t="s">
        <v>2746</v>
      </c>
      <c r="E52" s="121" t="s">
        <v>2746</v>
      </c>
      <c r="F52" s="121" t="s">
        <v>2746</v>
      </c>
      <c r="G52" s="121" t="s">
        <v>2746</v>
      </c>
      <c r="H52" s="121" t="s">
        <v>2746</v>
      </c>
      <c r="I52" s="121" t="s">
        <v>2746</v>
      </c>
      <c r="J52" s="121" t="s">
        <v>2746</v>
      </c>
    </row>
    <row r="53" spans="1:10">
      <c r="A53" s="68" t="s">
        <v>178</v>
      </c>
      <c r="B53" s="120" t="s">
        <v>2746</v>
      </c>
      <c r="C53" s="120" t="s">
        <v>2746</v>
      </c>
      <c r="D53" s="120" t="s">
        <v>2746</v>
      </c>
      <c r="E53" s="120" t="s">
        <v>2746</v>
      </c>
      <c r="F53" s="120" t="s">
        <v>2746</v>
      </c>
      <c r="G53" s="66">
        <v>291.78533000000004</v>
      </c>
      <c r="H53" s="120" t="s">
        <v>2746</v>
      </c>
      <c r="I53" s="67">
        <f t="shared" si="0"/>
        <v>7.5824209681582933E-2</v>
      </c>
      <c r="J53" s="67">
        <f>G53/'סכום נכסי הקרן'!$C$41</f>
        <v>3.1780516407885909E-3</v>
      </c>
    </row>
    <row r="54" spans="1:10">
      <c r="A54" s="69" t="s">
        <v>1671</v>
      </c>
      <c r="B54" s="54">
        <v>5343</v>
      </c>
      <c r="C54" s="70" t="s">
        <v>127</v>
      </c>
      <c r="D54" s="77">
        <v>43382</v>
      </c>
      <c r="E54" s="72">
        <v>17179.46</v>
      </c>
      <c r="F54" s="78">
        <v>171.4846</v>
      </c>
      <c r="G54" s="72">
        <v>106.85189</v>
      </c>
      <c r="H54" s="73">
        <v>1E-4</v>
      </c>
      <c r="I54" s="73">
        <f t="shared" si="0"/>
        <v>2.7766852131440034E-2</v>
      </c>
      <c r="J54" s="73">
        <f>G54/'סכום נכסי הקרן'!$C$41</f>
        <v>1.1638036234921816E-3</v>
      </c>
    </row>
    <row r="55" spans="1:10">
      <c r="A55" s="69" t="s">
        <v>1672</v>
      </c>
      <c r="B55" s="54">
        <v>5299</v>
      </c>
      <c r="C55" s="70" t="s">
        <v>127</v>
      </c>
      <c r="D55" s="77">
        <v>42831</v>
      </c>
      <c r="E55" s="72">
        <v>37375.550000000003</v>
      </c>
      <c r="F55" s="78">
        <v>136.0231</v>
      </c>
      <c r="G55" s="72">
        <v>184.39443</v>
      </c>
      <c r="H55" s="73">
        <v>0</v>
      </c>
      <c r="I55" s="73">
        <f t="shared" si="0"/>
        <v>4.7917288797335922E-2</v>
      </c>
      <c r="J55" s="73">
        <f>G55/'סכום נכסי הקרן'!$C$41</f>
        <v>2.0083772573959661E-3</v>
      </c>
    </row>
    <row r="56" spans="1:10">
      <c r="A56" s="69" t="s">
        <v>1673</v>
      </c>
      <c r="B56" s="54">
        <v>53431</v>
      </c>
      <c r="C56" s="70" t="s">
        <v>127</v>
      </c>
      <c r="D56" s="77">
        <v>43382</v>
      </c>
      <c r="E56" s="72">
        <v>130.76</v>
      </c>
      <c r="F56" s="78">
        <v>113.65049999999999</v>
      </c>
      <c r="G56" s="72">
        <v>0.53900999999999999</v>
      </c>
      <c r="H56" s="73">
        <v>1E-4</v>
      </c>
      <c r="I56" s="73">
        <f t="shared" si="0"/>
        <v>1.4006875280696946E-4</v>
      </c>
      <c r="J56" s="73">
        <f>G56/'סכום נכסי הקרן'!$C$41</f>
        <v>5.8707599004427606E-6</v>
      </c>
    </row>
    <row r="57" spans="1:10">
      <c r="A57" s="122" t="s">
        <v>2746</v>
      </c>
      <c r="B57" s="121" t="s">
        <v>2746</v>
      </c>
      <c r="C57" s="121" t="s">
        <v>2746</v>
      </c>
      <c r="D57" s="121" t="s">
        <v>2746</v>
      </c>
      <c r="E57" s="121" t="s">
        <v>2746</v>
      </c>
      <c r="F57" s="121" t="s">
        <v>2746</v>
      </c>
      <c r="G57" s="121" t="s">
        <v>2746</v>
      </c>
      <c r="H57" s="121" t="s">
        <v>2746</v>
      </c>
      <c r="I57" s="121" t="s">
        <v>2746</v>
      </c>
      <c r="J57" s="121" t="s">
        <v>2746</v>
      </c>
    </row>
    <row r="58" spans="1:10">
      <c r="A58" s="68" t="s">
        <v>179</v>
      </c>
      <c r="B58" s="120" t="s">
        <v>2746</v>
      </c>
      <c r="C58" s="120" t="s">
        <v>2746</v>
      </c>
      <c r="D58" s="120" t="s">
        <v>2746</v>
      </c>
      <c r="E58" s="120" t="s">
        <v>2746</v>
      </c>
      <c r="F58" s="120" t="s">
        <v>2746</v>
      </c>
      <c r="G58" s="66">
        <v>2831.0130503259998</v>
      </c>
      <c r="H58" s="120" t="s">
        <v>2746</v>
      </c>
      <c r="I58" s="67">
        <f t="shared" si="0"/>
        <v>0.73567552946961479</v>
      </c>
      <c r="J58" s="67">
        <f>G58/'סכום נכסי הקרן'!$C$41</f>
        <v>3.0834674483746171E-2</v>
      </c>
    </row>
    <row r="59" spans="1:10">
      <c r="A59" s="69" t="s">
        <v>1674</v>
      </c>
      <c r="B59" s="54">
        <v>7055</v>
      </c>
      <c r="C59" s="70" t="s">
        <v>127</v>
      </c>
      <c r="D59" s="77">
        <v>43914</v>
      </c>
      <c r="E59" s="72">
        <v>13009.530693000001</v>
      </c>
      <c r="F59" s="78">
        <v>113.4684</v>
      </c>
      <c r="G59" s="72">
        <v>53.540708834999997</v>
      </c>
      <c r="H59" s="73">
        <v>1E-4</v>
      </c>
      <c r="I59" s="73">
        <f t="shared" si="0"/>
        <v>1.3913248939573552E-2</v>
      </c>
      <c r="J59" s="73">
        <f>G59/'סכום נכסי הקרן'!$C$41</f>
        <v>5.8315179026325931E-4</v>
      </c>
    </row>
    <row r="60" spans="1:10">
      <c r="A60" s="69" t="s">
        <v>1675</v>
      </c>
      <c r="B60" s="54">
        <v>5271</v>
      </c>
      <c r="C60" s="70" t="s">
        <v>127</v>
      </c>
      <c r="D60" s="77">
        <v>42352</v>
      </c>
      <c r="E60" s="72">
        <v>8377.3899569999994</v>
      </c>
      <c r="F60" s="78">
        <v>84.997500000000002</v>
      </c>
      <c r="G60" s="72">
        <v>25.826314734</v>
      </c>
      <c r="H60" s="73">
        <v>1E-4</v>
      </c>
      <c r="I60" s="73">
        <f t="shared" si="0"/>
        <v>6.7113034904577639E-3</v>
      </c>
      <c r="J60" s="73">
        <f>G60/'סכום נכסי הקרן'!$C$41</f>
        <v>2.8129365487946652E-4</v>
      </c>
    </row>
    <row r="61" spans="1:10">
      <c r="A61" s="69" t="s">
        <v>1676</v>
      </c>
      <c r="B61" s="54">
        <v>5238</v>
      </c>
      <c r="C61" s="70" t="s">
        <v>129</v>
      </c>
      <c r="D61" s="77">
        <v>43221</v>
      </c>
      <c r="E61" s="72">
        <v>4896.7959049999999</v>
      </c>
      <c r="F61" s="78">
        <v>89.927700000000002</v>
      </c>
      <c r="G61" s="72">
        <v>17.665385207</v>
      </c>
      <c r="H61" s="73">
        <v>0</v>
      </c>
      <c r="I61" s="73">
        <f t="shared" si="0"/>
        <v>4.590579903525311E-3</v>
      </c>
      <c r="J61" s="73">
        <f>G61/'סכום נכסי הקרן'!$C$41</f>
        <v>1.9240688502834889E-4</v>
      </c>
    </row>
    <row r="62" spans="1:10">
      <c r="A62" s="69" t="s">
        <v>1677</v>
      </c>
      <c r="B62" s="54">
        <v>7070</v>
      </c>
      <c r="C62" s="70" t="s">
        <v>129</v>
      </c>
      <c r="D62" s="77">
        <v>44075</v>
      </c>
      <c r="E62" s="72">
        <v>11873.222804000001</v>
      </c>
      <c r="F62" s="78">
        <v>101.8006</v>
      </c>
      <c r="G62" s="72">
        <v>48.488257558000001</v>
      </c>
      <c r="H62" s="73">
        <v>0</v>
      </c>
      <c r="I62" s="73">
        <f t="shared" si="0"/>
        <v>1.2600303819840394E-2</v>
      </c>
      <c r="J62" s="73">
        <f>G62/'סכום נכסי הקרן'!$C$41</f>
        <v>5.2812177531742831E-4</v>
      </c>
    </row>
    <row r="63" spans="1:10">
      <c r="A63" s="69" t="s">
        <v>1678</v>
      </c>
      <c r="B63" s="54">
        <v>5339</v>
      </c>
      <c r="C63" s="70" t="s">
        <v>127</v>
      </c>
      <c r="D63" s="77">
        <v>42916</v>
      </c>
      <c r="E63" s="72">
        <v>6993.5380850000001</v>
      </c>
      <c r="F63" s="78">
        <v>77.599299999999999</v>
      </c>
      <c r="G63" s="72">
        <v>19.683499044000001</v>
      </c>
      <c r="H63" s="73">
        <v>0</v>
      </c>
      <c r="I63" s="73">
        <f t="shared" si="0"/>
        <v>5.1150130089799E-3</v>
      </c>
      <c r="J63" s="73">
        <f>G63/'סכום נכסי הקרן'!$C$41</f>
        <v>2.1438766792437734E-4</v>
      </c>
    </row>
    <row r="64" spans="1:10">
      <c r="A64" s="69" t="s">
        <v>1679</v>
      </c>
      <c r="B64" s="54">
        <v>60831</v>
      </c>
      <c r="C64" s="70" t="s">
        <v>127</v>
      </c>
      <c r="D64" s="77">
        <v>42555</v>
      </c>
      <c r="E64" s="72">
        <v>1302.67</v>
      </c>
      <c r="F64" s="78">
        <v>100</v>
      </c>
      <c r="G64" s="72">
        <v>4.7247899999999996</v>
      </c>
      <c r="H64" s="73">
        <v>0</v>
      </c>
      <c r="I64" s="73">
        <f t="shared" si="0"/>
        <v>1.2277980790242132E-3</v>
      </c>
      <c r="J64" s="73">
        <f>G64/'סכום נכסי הקרן'!$C$41</f>
        <v>5.146121161019823E-5</v>
      </c>
    </row>
    <row r="65" spans="1:10">
      <c r="A65" s="69" t="s">
        <v>1680</v>
      </c>
      <c r="B65" s="54">
        <v>8400</v>
      </c>
      <c r="C65" s="70" t="s">
        <v>127</v>
      </c>
      <c r="D65" s="77">
        <v>44544</v>
      </c>
      <c r="E65" s="72">
        <v>1028.3046280000001</v>
      </c>
      <c r="F65" s="78">
        <v>115.3809</v>
      </c>
      <c r="G65" s="72">
        <v>4.3033162949999992</v>
      </c>
      <c r="H65" s="73">
        <v>0</v>
      </c>
      <c r="I65" s="73">
        <f t="shared" si="0"/>
        <v>1.1182726598292399E-3</v>
      </c>
      <c r="J65" s="73">
        <f>G65/'סכום נכסי הקרן'!$C$41</f>
        <v>4.6870627156468167E-5</v>
      </c>
    </row>
    <row r="66" spans="1:10">
      <c r="A66" s="69" t="s">
        <v>1681</v>
      </c>
      <c r="B66" s="54">
        <v>8843</v>
      </c>
      <c r="C66" s="70" t="s">
        <v>127</v>
      </c>
      <c r="D66" s="77">
        <v>44562</v>
      </c>
      <c r="E66" s="72">
        <v>2330.9182409999999</v>
      </c>
      <c r="F66" s="78">
        <v>109.55670000000001</v>
      </c>
      <c r="G66" s="72">
        <v>9.2621868470000006</v>
      </c>
      <c r="H66" s="73">
        <v>0</v>
      </c>
      <c r="I66" s="73">
        <f t="shared" si="0"/>
        <v>2.4068996121118474E-3</v>
      </c>
      <c r="J66" s="73">
        <f>G66/'סכום נכסי הקרן'!$C$41</f>
        <v>1.0088138463437779E-4</v>
      </c>
    </row>
    <row r="67" spans="1:10">
      <c r="A67" s="69" t="s">
        <v>1682</v>
      </c>
      <c r="B67" s="54">
        <v>5291</v>
      </c>
      <c r="C67" s="70" t="s">
        <v>127</v>
      </c>
      <c r="D67" s="77">
        <v>42787</v>
      </c>
      <c r="E67" s="72">
        <v>4046.7631150000002</v>
      </c>
      <c r="F67" s="78">
        <v>63.939500000000002</v>
      </c>
      <c r="G67" s="72">
        <v>9.3847903299999995</v>
      </c>
      <c r="H67" s="73">
        <v>0</v>
      </c>
      <c r="I67" s="73">
        <f t="shared" si="0"/>
        <v>2.4387597203725485E-3</v>
      </c>
      <c r="J67" s="73">
        <f>G67/'סכום נכסי הקרן'!$C$41</f>
        <v>1.0221675060467706E-4</v>
      </c>
    </row>
    <row r="68" spans="1:10">
      <c r="A68" s="69" t="s">
        <v>1683</v>
      </c>
      <c r="B68" s="54">
        <v>5281</v>
      </c>
      <c r="C68" s="70" t="s">
        <v>127</v>
      </c>
      <c r="D68" s="77">
        <v>42603</v>
      </c>
      <c r="E68" s="72">
        <v>64410.95</v>
      </c>
      <c r="F68" s="78">
        <v>22.7532</v>
      </c>
      <c r="G68" s="72">
        <v>53.155680000000004</v>
      </c>
      <c r="H68" s="73">
        <v>0</v>
      </c>
      <c r="I68" s="73">
        <f t="shared" si="0"/>
        <v>1.3813194193440513E-2</v>
      </c>
      <c r="J68" s="73">
        <f>G68/'סכום נכסי הקרן'!$C$41</f>
        <v>5.7895815406906596E-4</v>
      </c>
    </row>
    <row r="69" spans="1:10">
      <c r="A69" s="69" t="s">
        <v>1684</v>
      </c>
      <c r="B69" s="54">
        <v>5302</v>
      </c>
      <c r="C69" s="70" t="s">
        <v>127</v>
      </c>
      <c r="D69" s="77">
        <v>42948</v>
      </c>
      <c r="E69" s="72">
        <v>53485.47</v>
      </c>
      <c r="F69" s="78">
        <v>112.99769999999999</v>
      </c>
      <c r="G69" s="72">
        <v>219.20626999999999</v>
      </c>
      <c r="H69" s="73">
        <v>0</v>
      </c>
      <c r="I69" s="73">
        <f t="shared" si="0"/>
        <v>5.6963597792931121E-2</v>
      </c>
      <c r="J69" s="73">
        <f>G69/'סכום נכסי הקרן'!$C$41</f>
        <v>2.3875389692985822E-3</v>
      </c>
    </row>
    <row r="70" spans="1:10">
      <c r="A70" s="69" t="s">
        <v>1685</v>
      </c>
      <c r="B70" s="54">
        <v>7045</v>
      </c>
      <c r="C70" s="70" t="s">
        <v>129</v>
      </c>
      <c r="D70" s="77">
        <v>43909</v>
      </c>
      <c r="E70" s="72">
        <v>8959.1797999999999</v>
      </c>
      <c r="F70" s="78">
        <v>97.9345</v>
      </c>
      <c r="G70" s="72">
        <v>35.198291648999998</v>
      </c>
      <c r="H70" s="73">
        <v>0</v>
      </c>
      <c r="I70" s="73">
        <f t="shared" ref="I70:I130" si="1">IFERROR(G70/$G$9,0)</f>
        <v>9.1467334784352764E-3</v>
      </c>
      <c r="J70" s="73">
        <f>G70/'סכום נכסי הקרן'!$C$41</f>
        <v>3.8337084502521008E-4</v>
      </c>
    </row>
    <row r="71" spans="1:10">
      <c r="A71" s="69" t="s">
        <v>1686</v>
      </c>
      <c r="B71" s="54">
        <v>879510</v>
      </c>
      <c r="C71" s="70" t="s">
        <v>129</v>
      </c>
      <c r="D71" s="77">
        <v>44895</v>
      </c>
      <c r="E71" s="72">
        <v>333.07</v>
      </c>
      <c r="F71" s="78">
        <v>100</v>
      </c>
      <c r="G71" s="72">
        <v>1.33616</v>
      </c>
      <c r="H71" s="73">
        <v>0</v>
      </c>
      <c r="I71" s="73">
        <f t="shared" si="1"/>
        <v>3.472185390819471E-4</v>
      </c>
      <c r="J71" s="73">
        <f>G71/'סכום נכסי הקרן'!$C$41</f>
        <v>1.4553115060157695E-5</v>
      </c>
    </row>
    <row r="72" spans="1:10">
      <c r="A72" s="69" t="s">
        <v>1687</v>
      </c>
      <c r="B72" s="54">
        <v>9817</v>
      </c>
      <c r="C72" s="70" t="s">
        <v>129</v>
      </c>
      <c r="D72" s="77">
        <v>44776</v>
      </c>
      <c r="E72" s="72">
        <v>489.55606999999998</v>
      </c>
      <c r="F72" s="78">
        <v>100</v>
      </c>
      <c r="G72" s="72">
        <v>1.9639031299999998</v>
      </c>
      <c r="H72" s="73">
        <v>0</v>
      </c>
      <c r="I72" s="73">
        <f t="shared" si="1"/>
        <v>5.103457487853724E-4</v>
      </c>
      <c r="J72" s="73">
        <f>G72/'סכום נכסי הקרן'!$C$41</f>
        <v>2.1390333656069506E-5</v>
      </c>
    </row>
    <row r="73" spans="1:10">
      <c r="A73" s="69" t="s">
        <v>1688</v>
      </c>
      <c r="B73" s="54">
        <v>7086</v>
      </c>
      <c r="C73" s="70" t="s">
        <v>127</v>
      </c>
      <c r="D73" s="77">
        <v>44160</v>
      </c>
      <c r="E73" s="72">
        <v>6143.7734529999989</v>
      </c>
      <c r="F73" s="78">
        <v>101.47490000000001</v>
      </c>
      <c r="G73" s="72">
        <v>22.612125159999998</v>
      </c>
      <c r="H73" s="73">
        <v>0</v>
      </c>
      <c r="I73" s="73">
        <f t="shared" si="1"/>
        <v>5.876054562023514E-3</v>
      </c>
      <c r="J73" s="73">
        <f>G73/'סכום נכסי הקרן'!$C$41</f>
        <v>2.4628551910562112E-4</v>
      </c>
    </row>
    <row r="74" spans="1:10">
      <c r="A74" s="69" t="s">
        <v>1689</v>
      </c>
      <c r="B74" s="54">
        <v>87952</v>
      </c>
      <c r="C74" s="70" t="s">
        <v>129</v>
      </c>
      <c r="D74" s="77">
        <v>44819</v>
      </c>
      <c r="E74" s="72">
        <v>221.05</v>
      </c>
      <c r="F74" s="78">
        <v>100</v>
      </c>
      <c r="G74" s="72">
        <v>0.88678000000000001</v>
      </c>
      <c r="H74" s="73">
        <v>0</v>
      </c>
      <c r="I74" s="73">
        <f t="shared" si="1"/>
        <v>2.3044130649554624E-4</v>
      </c>
      <c r="J74" s="73">
        <f>G74/'סכום נכסי הקרן'!$C$41</f>
        <v>9.6585823352342835E-6</v>
      </c>
    </row>
    <row r="75" spans="1:10">
      <c r="A75" s="69" t="s">
        <v>1690</v>
      </c>
      <c r="B75" s="54">
        <v>9391</v>
      </c>
      <c r="C75" s="70" t="s">
        <v>129</v>
      </c>
      <c r="D75" s="77">
        <v>44608</v>
      </c>
      <c r="E75" s="72">
        <v>6466.1119310000004</v>
      </c>
      <c r="F75" s="78">
        <v>96.610600000000005</v>
      </c>
      <c r="G75" s="72">
        <v>25.060262748</v>
      </c>
      <c r="H75" s="73">
        <v>0</v>
      </c>
      <c r="I75" s="73">
        <f t="shared" si="1"/>
        <v>6.5122349272319939E-3</v>
      </c>
      <c r="J75" s="73">
        <f>G75/'סכום נכסי הקרן'!$C$41</f>
        <v>2.7295001138293891E-4</v>
      </c>
    </row>
    <row r="76" spans="1:10">
      <c r="A76" s="69" t="s">
        <v>1691</v>
      </c>
      <c r="B76" s="54">
        <v>8314</v>
      </c>
      <c r="C76" s="70" t="s">
        <v>127</v>
      </c>
      <c r="D76" s="77">
        <v>44264</v>
      </c>
      <c r="E76" s="72">
        <v>1621.1979080000001</v>
      </c>
      <c r="F76" s="78">
        <v>101.6375</v>
      </c>
      <c r="G76" s="72">
        <v>5.9763712</v>
      </c>
      <c r="H76" s="73">
        <v>0</v>
      </c>
      <c r="I76" s="73">
        <f t="shared" si="1"/>
        <v>1.5530377178447365E-3</v>
      </c>
      <c r="J76" s="73">
        <f>G76/'סכום נכסי הקרן'!$C$41</f>
        <v>6.5093115881191411E-5</v>
      </c>
    </row>
    <row r="77" spans="1:10">
      <c r="A77" s="69" t="s">
        <v>1692</v>
      </c>
      <c r="B77" s="54">
        <v>8337</v>
      </c>
      <c r="C77" s="70" t="s">
        <v>127</v>
      </c>
      <c r="D77" s="77">
        <v>44470</v>
      </c>
      <c r="E77" s="72">
        <v>4971.8564729999998</v>
      </c>
      <c r="F77" s="78">
        <v>151.66829999999999</v>
      </c>
      <c r="G77" s="72">
        <v>27.350228399999999</v>
      </c>
      <c r="H77" s="73">
        <v>0</v>
      </c>
      <c r="I77" s="73">
        <f t="shared" si="1"/>
        <v>7.1073122594641205E-3</v>
      </c>
      <c r="J77" s="73">
        <f>G77/'סכום נכסי הקרן'!$C$41</f>
        <v>2.9789173514159435E-4</v>
      </c>
    </row>
    <row r="78" spans="1:10">
      <c r="A78" s="69" t="s">
        <v>1693</v>
      </c>
      <c r="B78" s="54">
        <v>7042</v>
      </c>
      <c r="C78" s="70" t="s">
        <v>127</v>
      </c>
      <c r="D78" s="77">
        <v>43558</v>
      </c>
      <c r="E78" s="72">
        <v>3840.7482180000002</v>
      </c>
      <c r="F78" s="78">
        <v>100.9816</v>
      </c>
      <c r="G78" s="72">
        <v>14.067134532000003</v>
      </c>
      <c r="H78" s="73">
        <v>0</v>
      </c>
      <c r="I78" s="73">
        <f t="shared" si="1"/>
        <v>3.6555277072133955E-3</v>
      </c>
      <c r="J78" s="73">
        <f>G78/'סכום נכסי הקרן'!$C$41</f>
        <v>1.5321565337303436E-4</v>
      </c>
    </row>
    <row r="79" spans="1:10">
      <c r="A79" s="69" t="s">
        <v>1694</v>
      </c>
      <c r="B79" s="54">
        <v>7057</v>
      </c>
      <c r="C79" s="70" t="s">
        <v>127</v>
      </c>
      <c r="D79" s="77">
        <v>43917</v>
      </c>
      <c r="E79" s="72">
        <v>503.73384399999998</v>
      </c>
      <c r="F79" s="78">
        <v>117.6644</v>
      </c>
      <c r="G79" s="72">
        <v>2.1497787699999997</v>
      </c>
      <c r="H79" s="73">
        <v>0</v>
      </c>
      <c r="I79" s="73">
        <f t="shared" si="1"/>
        <v>5.5864794924918057E-4</v>
      </c>
      <c r="J79" s="73">
        <f>G79/'סכום נכסי הקרן'!$C$41</f>
        <v>2.3414843876253056E-5</v>
      </c>
    </row>
    <row r="80" spans="1:10">
      <c r="A80" s="69" t="s">
        <v>1695</v>
      </c>
      <c r="B80" s="54">
        <v>87954</v>
      </c>
      <c r="C80" s="70" t="s">
        <v>129</v>
      </c>
      <c r="D80" s="77">
        <v>44837</v>
      </c>
      <c r="E80" s="72">
        <v>269.45</v>
      </c>
      <c r="F80" s="78">
        <v>100</v>
      </c>
      <c r="G80" s="72">
        <v>1.08094</v>
      </c>
      <c r="H80" s="73">
        <v>0</v>
      </c>
      <c r="I80" s="73">
        <f t="shared" si="1"/>
        <v>2.8089630555864559E-4</v>
      </c>
      <c r="J80" s="73">
        <f>G80/'סכום נכסי הקרן'!$C$41</f>
        <v>1.1773323698604104E-5</v>
      </c>
    </row>
    <row r="81" spans="1:10">
      <c r="A81" s="69" t="s">
        <v>1696</v>
      </c>
      <c r="B81" s="54">
        <v>87953</v>
      </c>
      <c r="C81" s="70" t="s">
        <v>129</v>
      </c>
      <c r="D81" s="77">
        <v>44792</v>
      </c>
      <c r="E81" s="72">
        <v>339.68</v>
      </c>
      <c r="F81" s="78">
        <v>100</v>
      </c>
      <c r="G81" s="72">
        <v>1.36267</v>
      </c>
      <c r="H81" s="73">
        <v>0</v>
      </c>
      <c r="I81" s="73">
        <f t="shared" si="1"/>
        <v>3.5410750707310268E-4</v>
      </c>
      <c r="J81" s="73">
        <f>G81/'סכום נכסי הקרן'!$C$41</f>
        <v>1.4841855241157561E-5</v>
      </c>
    </row>
    <row r="82" spans="1:10">
      <c r="A82" s="69" t="s">
        <v>1697</v>
      </c>
      <c r="B82" s="54">
        <v>5237</v>
      </c>
      <c r="C82" s="70" t="s">
        <v>127</v>
      </c>
      <c r="D82" s="77">
        <v>43007</v>
      </c>
      <c r="E82" s="72">
        <v>8213.2516770000002</v>
      </c>
      <c r="F82" s="78">
        <v>34.284599999999998</v>
      </c>
      <c r="G82" s="72">
        <v>10.213198516</v>
      </c>
      <c r="H82" s="73">
        <v>0</v>
      </c>
      <c r="I82" s="73">
        <f t="shared" si="1"/>
        <v>2.6540323524723314E-3</v>
      </c>
      <c r="J82" s="73">
        <f>G82/'סכום נכסי הקרן'!$C$41</f>
        <v>1.1123956198028666E-4</v>
      </c>
    </row>
    <row r="83" spans="1:10">
      <c r="A83" s="69" t="s">
        <v>1698</v>
      </c>
      <c r="B83" s="54">
        <v>87343</v>
      </c>
      <c r="C83" s="70" t="s">
        <v>127</v>
      </c>
      <c r="D83" s="77">
        <v>44421</v>
      </c>
      <c r="E83" s="72">
        <v>453.6</v>
      </c>
      <c r="F83" s="78">
        <v>100</v>
      </c>
      <c r="G83" s="72">
        <v>1.6452</v>
      </c>
      <c r="H83" s="73">
        <v>0</v>
      </c>
      <c r="I83" s="73">
        <f t="shared" si="1"/>
        <v>4.2752659898336981E-4</v>
      </c>
      <c r="J83" s="73">
        <f>G83/'סכום נכסי הקרן'!$C$41</f>
        <v>1.7919100180346246E-5</v>
      </c>
    </row>
    <row r="84" spans="1:10">
      <c r="A84" s="69" t="s">
        <v>1699</v>
      </c>
      <c r="B84" s="54">
        <v>87342</v>
      </c>
      <c r="C84" s="70" t="s">
        <v>127</v>
      </c>
      <c r="D84" s="77">
        <v>44421</v>
      </c>
      <c r="E84" s="72">
        <v>212.7</v>
      </c>
      <c r="F84" s="78">
        <v>100</v>
      </c>
      <c r="G84" s="72">
        <v>0.77146999999999999</v>
      </c>
      <c r="H84" s="73">
        <v>0</v>
      </c>
      <c r="I84" s="73">
        <f t="shared" si="1"/>
        <v>2.0047650456947501E-4</v>
      </c>
      <c r="J84" s="73">
        <f>G84/'סכום נכסי הקרן'!$C$41</f>
        <v>8.402655127724117E-6</v>
      </c>
    </row>
    <row r="85" spans="1:10">
      <c r="A85" s="69" t="s">
        <v>1700</v>
      </c>
      <c r="B85" s="54">
        <v>9730</v>
      </c>
      <c r="C85" s="70" t="s">
        <v>130</v>
      </c>
      <c r="D85" s="77">
        <v>45146</v>
      </c>
      <c r="E85" s="72">
        <v>841.93933000000004</v>
      </c>
      <c r="F85" s="78">
        <v>100.5967</v>
      </c>
      <c r="G85" s="72">
        <v>3.913732167</v>
      </c>
      <c r="H85" s="73">
        <v>0</v>
      </c>
      <c r="I85" s="73">
        <f t="shared" si="1"/>
        <v>1.017034161615198E-3</v>
      </c>
      <c r="J85" s="73">
        <f>G85/'סכום נכסי הקרן'!$C$41</f>
        <v>4.262737586890141E-5</v>
      </c>
    </row>
    <row r="86" spans="1:10">
      <c r="A86" s="69" t="s">
        <v>1701</v>
      </c>
      <c r="B86" s="54">
        <v>9011</v>
      </c>
      <c r="C86" s="70" t="s">
        <v>130</v>
      </c>
      <c r="D86" s="77">
        <v>44644</v>
      </c>
      <c r="E86" s="72">
        <v>4450.1889950000004</v>
      </c>
      <c r="F86" s="78">
        <v>107.1643</v>
      </c>
      <c r="G86" s="72">
        <v>22.037136258</v>
      </c>
      <c r="H86" s="73">
        <v>0</v>
      </c>
      <c r="I86" s="73">
        <f t="shared" si="1"/>
        <v>5.7266362239945566E-3</v>
      </c>
      <c r="J86" s="73">
        <f>G86/'סכום נכסי הקרן'!$C$41</f>
        <v>2.4002288615064589E-4</v>
      </c>
    </row>
    <row r="87" spans="1:10">
      <c r="A87" s="69" t="s">
        <v>1702</v>
      </c>
      <c r="B87" s="54">
        <v>5290</v>
      </c>
      <c r="C87" s="70" t="s">
        <v>127</v>
      </c>
      <c r="D87" s="77">
        <v>42359</v>
      </c>
      <c r="E87" s="72">
        <v>4958.4014349999998</v>
      </c>
      <c r="F87" s="78">
        <v>52.264800000000001</v>
      </c>
      <c r="G87" s="72">
        <v>9.3993653970000004</v>
      </c>
      <c r="H87" s="73">
        <v>0</v>
      </c>
      <c r="I87" s="73">
        <f t="shared" si="1"/>
        <v>2.4425472409320336E-3</v>
      </c>
      <c r="J87" s="73">
        <f>G87/'סכום נכסי הקרן'!$C$41</f>
        <v>1.0237549852937209E-4</v>
      </c>
    </row>
    <row r="88" spans="1:10">
      <c r="A88" s="69" t="s">
        <v>1703</v>
      </c>
      <c r="B88" s="54">
        <v>5332</v>
      </c>
      <c r="C88" s="70" t="s">
        <v>127</v>
      </c>
      <c r="D88" s="77">
        <v>43318</v>
      </c>
      <c r="E88" s="72">
        <v>48215.91</v>
      </c>
      <c r="F88" s="78">
        <v>111.1801</v>
      </c>
      <c r="G88" s="72">
        <v>194.43077</v>
      </c>
      <c r="H88" s="73">
        <v>0</v>
      </c>
      <c r="I88" s="73">
        <f t="shared" si="1"/>
        <v>5.0525362166191225E-2</v>
      </c>
      <c r="J88" s="73">
        <f>G88/'סכום נכסי הקרן'!$C$41</f>
        <v>2.1176905213784701E-3</v>
      </c>
    </row>
    <row r="89" spans="1:10">
      <c r="A89" s="69" t="s">
        <v>1704</v>
      </c>
      <c r="B89" s="54">
        <v>5294</v>
      </c>
      <c r="C89" s="70" t="s">
        <v>130</v>
      </c>
      <c r="D89" s="77">
        <v>42646</v>
      </c>
      <c r="E89" s="72">
        <v>51355.38</v>
      </c>
      <c r="F89" s="78">
        <v>40.900599999999997</v>
      </c>
      <c r="G89" s="72">
        <v>97.060429999999997</v>
      </c>
      <c r="H89" s="73">
        <v>1E-4</v>
      </c>
      <c r="I89" s="73">
        <f t="shared" si="1"/>
        <v>2.5222414012742181E-2</v>
      </c>
      <c r="J89" s="73">
        <f>G89/'סכום נכסי הקרן'!$C$41</f>
        <v>1.0571575302197205E-3</v>
      </c>
    </row>
    <row r="90" spans="1:10">
      <c r="A90" s="69" t="s">
        <v>1705</v>
      </c>
      <c r="B90" s="54">
        <v>8323</v>
      </c>
      <c r="C90" s="70" t="s">
        <v>127</v>
      </c>
      <c r="D90" s="77">
        <v>44406</v>
      </c>
      <c r="E90" s="72">
        <v>5644.7304020000001</v>
      </c>
      <c r="F90" s="78">
        <v>83.801400000000001</v>
      </c>
      <c r="G90" s="72">
        <v>17.157026979999998</v>
      </c>
      <c r="H90" s="73">
        <v>0</v>
      </c>
      <c r="I90" s="73">
        <f t="shared" si="1"/>
        <v>4.4584764122449034E-3</v>
      </c>
      <c r="J90" s="73">
        <f>G90/'סכום נכסי הקרן'!$C$41</f>
        <v>1.8686997644755857E-4</v>
      </c>
    </row>
    <row r="91" spans="1:10">
      <c r="A91" s="69" t="s">
        <v>1706</v>
      </c>
      <c r="B91" s="54">
        <v>60832</v>
      </c>
      <c r="C91" s="70" t="s">
        <v>127</v>
      </c>
      <c r="D91" s="77">
        <v>42555</v>
      </c>
      <c r="E91" s="72">
        <v>110.47</v>
      </c>
      <c r="F91" s="78">
        <v>100</v>
      </c>
      <c r="G91" s="72">
        <v>0.40067999999999998</v>
      </c>
      <c r="H91" s="73">
        <v>0</v>
      </c>
      <c r="I91" s="73">
        <f t="shared" si="1"/>
        <v>1.0412190474146401E-4</v>
      </c>
      <c r="J91" s="73">
        <f>G91/'סכום נכסי הקרן'!$C$41</f>
        <v>4.3641047047539105E-6</v>
      </c>
    </row>
    <row r="92" spans="1:10">
      <c r="A92" s="69" t="s">
        <v>1707</v>
      </c>
      <c r="B92" s="54">
        <v>9697</v>
      </c>
      <c r="C92" s="70" t="s">
        <v>127</v>
      </c>
      <c r="D92" s="77">
        <v>45014</v>
      </c>
      <c r="E92" s="72">
        <v>2031.8884430000001</v>
      </c>
      <c r="F92" s="78">
        <v>104.8687</v>
      </c>
      <c r="G92" s="72">
        <v>7.7284659749999998</v>
      </c>
      <c r="H92" s="73">
        <v>0</v>
      </c>
      <c r="I92" s="73">
        <f t="shared" si="1"/>
        <v>2.0083423131840765E-3</v>
      </c>
      <c r="J92" s="73">
        <f>G92/'סכום נכסי הקרן'!$C$41</f>
        <v>8.4176486777548217E-5</v>
      </c>
    </row>
    <row r="93" spans="1:10">
      <c r="A93" s="69" t="s">
        <v>1708</v>
      </c>
      <c r="B93" s="54">
        <v>9317</v>
      </c>
      <c r="C93" s="70" t="s">
        <v>129</v>
      </c>
      <c r="D93" s="77">
        <v>44545</v>
      </c>
      <c r="E93" s="72">
        <v>4543.0146610000002</v>
      </c>
      <c r="F93" s="78">
        <v>106.4143</v>
      </c>
      <c r="G93" s="72">
        <v>19.393748239000001</v>
      </c>
      <c r="H93" s="73">
        <v>0</v>
      </c>
      <c r="I93" s="73">
        <f t="shared" si="1"/>
        <v>5.0397174970577361E-3</v>
      </c>
      <c r="J93" s="73">
        <f>G93/'סכום נכסי הקרן'!$C$41</f>
        <v>2.1123177581270033E-4</v>
      </c>
    </row>
    <row r="94" spans="1:10">
      <c r="A94" s="69" t="s">
        <v>1709</v>
      </c>
      <c r="B94" s="54">
        <v>60833</v>
      </c>
      <c r="C94" s="70" t="s">
        <v>127</v>
      </c>
      <c r="D94" s="77">
        <v>42555</v>
      </c>
      <c r="E94" s="72">
        <v>8556.0499999999993</v>
      </c>
      <c r="F94" s="78">
        <v>100</v>
      </c>
      <c r="G94" s="72">
        <v>31.032799999999998</v>
      </c>
      <c r="H94" s="73">
        <v>0</v>
      </c>
      <c r="I94" s="73">
        <f t="shared" si="1"/>
        <v>8.0642763438676865E-3</v>
      </c>
      <c r="J94" s="73">
        <f>G94/'סכום נכסי הקרן'!$C$41</f>
        <v>3.3800136887712675E-4</v>
      </c>
    </row>
    <row r="95" spans="1:10">
      <c r="A95" s="69" t="s">
        <v>1710</v>
      </c>
      <c r="B95" s="54">
        <v>60834</v>
      </c>
      <c r="C95" s="70" t="s">
        <v>127</v>
      </c>
      <c r="D95" s="77">
        <v>42555</v>
      </c>
      <c r="E95" s="72">
        <v>885.65</v>
      </c>
      <c r="F95" s="78">
        <v>100</v>
      </c>
      <c r="G95" s="72">
        <v>3.21225</v>
      </c>
      <c r="H95" s="73">
        <v>0</v>
      </c>
      <c r="I95" s="73">
        <f t="shared" si="1"/>
        <v>8.3474490492604523E-4</v>
      </c>
      <c r="J95" s="73">
        <f>G95/'סכום נכסי הקרן'!$C$41</f>
        <v>3.4987010426888664E-5</v>
      </c>
    </row>
    <row r="96" spans="1:10">
      <c r="A96" s="69" t="s">
        <v>1711</v>
      </c>
      <c r="B96" s="54">
        <v>87957</v>
      </c>
      <c r="C96" s="70" t="s">
        <v>129</v>
      </c>
      <c r="D96" s="77">
        <v>44895</v>
      </c>
      <c r="E96" s="72">
        <v>479.55</v>
      </c>
      <c r="F96" s="78">
        <v>100</v>
      </c>
      <c r="G96" s="72">
        <v>1.9237599999999999</v>
      </c>
      <c r="H96" s="73">
        <v>0</v>
      </c>
      <c r="I96" s="73">
        <f t="shared" si="1"/>
        <v>4.9991403480442948E-4</v>
      </c>
      <c r="J96" s="73">
        <f>G96/'סכום נכסי הקרן'!$C$41</f>
        <v>2.0953104888732612E-5</v>
      </c>
    </row>
    <row r="97" spans="1:10">
      <c r="A97" s="69" t="s">
        <v>1712</v>
      </c>
      <c r="B97" s="54">
        <v>87958</v>
      </c>
      <c r="C97" s="70" t="s">
        <v>129</v>
      </c>
      <c r="D97" s="77">
        <v>44895</v>
      </c>
      <c r="E97" s="72">
        <v>644.80999999999995</v>
      </c>
      <c r="F97" s="78">
        <v>100</v>
      </c>
      <c r="G97" s="72">
        <v>2.5867300000000002</v>
      </c>
      <c r="H97" s="73">
        <v>0</v>
      </c>
      <c r="I97" s="73">
        <f t="shared" si="1"/>
        <v>6.721954044421665E-4</v>
      </c>
      <c r="J97" s="73">
        <f>G97/'סכום נכסי הקרן'!$C$41</f>
        <v>2.8174005597803943E-5</v>
      </c>
    </row>
    <row r="98" spans="1:10">
      <c r="A98" s="69" t="s">
        <v>1713</v>
      </c>
      <c r="B98" s="54">
        <v>87959</v>
      </c>
      <c r="C98" s="70" t="s">
        <v>129</v>
      </c>
      <c r="D98" s="77">
        <v>44895</v>
      </c>
      <c r="E98" s="72">
        <v>273.26</v>
      </c>
      <c r="F98" s="78">
        <v>100</v>
      </c>
      <c r="G98" s="72">
        <v>1.0962100000000001</v>
      </c>
      <c r="H98" s="73">
        <v>0</v>
      </c>
      <c r="I98" s="73">
        <f t="shared" si="1"/>
        <v>2.8486441348866997E-4</v>
      </c>
      <c r="J98" s="73">
        <f>G98/'סכום נכסי הקרן'!$C$41</f>
        <v>1.1939640656879019E-5</v>
      </c>
    </row>
    <row r="99" spans="1:10">
      <c r="A99" s="69" t="s">
        <v>1714</v>
      </c>
      <c r="B99" s="54">
        <v>62171</v>
      </c>
      <c r="C99" s="70" t="s">
        <v>127</v>
      </c>
      <c r="D99" s="77">
        <v>42549</v>
      </c>
      <c r="E99" s="72">
        <v>1191.0999999999999</v>
      </c>
      <c r="F99" s="78">
        <v>100</v>
      </c>
      <c r="G99" s="72">
        <v>4.3201299999999998</v>
      </c>
      <c r="H99" s="73">
        <v>0</v>
      </c>
      <c r="I99" s="73">
        <f t="shared" si="1"/>
        <v>1.1226419195635943E-3</v>
      </c>
      <c r="J99" s="73">
        <f>G99/'סכום נכסי הקרן'!$C$41</f>
        <v>4.7053757757184065E-5</v>
      </c>
    </row>
    <row r="100" spans="1:10">
      <c r="A100" s="69" t="s">
        <v>1715</v>
      </c>
      <c r="B100" s="54">
        <v>62172</v>
      </c>
      <c r="C100" s="70" t="s">
        <v>127</v>
      </c>
      <c r="D100" s="77">
        <v>42549</v>
      </c>
      <c r="E100" s="72">
        <v>3322.19</v>
      </c>
      <c r="F100" s="78">
        <v>100</v>
      </c>
      <c r="G100" s="72">
        <v>12.04959</v>
      </c>
      <c r="H100" s="73">
        <v>0</v>
      </c>
      <c r="I100" s="73">
        <f t="shared" si="1"/>
        <v>3.1312425430610399E-3</v>
      </c>
      <c r="J100" s="73">
        <f>G100/'סכום נכסי הקרן'!$C$41</f>
        <v>1.3124107120234519E-4</v>
      </c>
    </row>
    <row r="101" spans="1:10">
      <c r="A101" s="69" t="s">
        <v>1716</v>
      </c>
      <c r="B101" s="54">
        <v>62173</v>
      </c>
      <c r="C101" s="70" t="s">
        <v>127</v>
      </c>
      <c r="D101" s="77">
        <v>42549</v>
      </c>
      <c r="E101" s="72">
        <v>8399.26</v>
      </c>
      <c r="F101" s="78">
        <v>100</v>
      </c>
      <c r="G101" s="72">
        <v>30.464119999999998</v>
      </c>
      <c r="H101" s="73">
        <v>0</v>
      </c>
      <c r="I101" s="73">
        <f t="shared" si="1"/>
        <v>7.9164974560061111E-3</v>
      </c>
      <c r="J101" s="73">
        <f>G101/'סכום נכסי הקרן'!$C$41</f>
        <v>3.3180745087897499E-4</v>
      </c>
    </row>
    <row r="102" spans="1:10">
      <c r="A102" s="69" t="s">
        <v>1717</v>
      </c>
      <c r="B102" s="54">
        <v>87956</v>
      </c>
      <c r="C102" s="70" t="s">
        <v>129</v>
      </c>
      <c r="D102" s="77">
        <v>44837</v>
      </c>
      <c r="E102" s="72">
        <v>331.07</v>
      </c>
      <c r="F102" s="78">
        <v>100</v>
      </c>
      <c r="G102" s="72">
        <v>1.32813</v>
      </c>
      <c r="H102" s="73">
        <v>0</v>
      </c>
      <c r="I102" s="73">
        <f t="shared" si="1"/>
        <v>3.4513183923400373E-4</v>
      </c>
      <c r="J102" s="73">
        <f>G102/'סכום נכסי הקרן'!$C$41</f>
        <v>1.4465654341431595E-5</v>
      </c>
    </row>
    <row r="103" spans="1:10">
      <c r="A103" s="69" t="s">
        <v>1718</v>
      </c>
      <c r="B103" s="54">
        <v>5295</v>
      </c>
      <c r="C103" s="70" t="s">
        <v>127</v>
      </c>
      <c r="D103" s="77">
        <v>42879</v>
      </c>
      <c r="E103" s="72">
        <v>32388.29</v>
      </c>
      <c r="F103" s="78">
        <v>195.47139999999999</v>
      </c>
      <c r="G103" s="72">
        <v>229.62475000000001</v>
      </c>
      <c r="H103" s="73">
        <v>0</v>
      </c>
      <c r="I103" s="73">
        <f t="shared" si="1"/>
        <v>5.9670975206604998E-2</v>
      </c>
      <c r="J103" s="73">
        <f>G103/'סכום נכסי הקרן'!$C$41</f>
        <v>2.5010144050188195E-3</v>
      </c>
    </row>
    <row r="104" spans="1:10">
      <c r="A104" s="69" t="s">
        <v>1719</v>
      </c>
      <c r="B104" s="54">
        <v>9157</v>
      </c>
      <c r="C104" s="70" t="s">
        <v>129</v>
      </c>
      <c r="D104" s="77">
        <v>44763</v>
      </c>
      <c r="E104" s="72">
        <v>3008.3745410000001</v>
      </c>
      <c r="F104" s="78">
        <v>98.095699999999994</v>
      </c>
      <c r="G104" s="72">
        <v>11.838576852000001</v>
      </c>
      <c r="H104" s="73">
        <v>0</v>
      </c>
      <c r="I104" s="73">
        <f t="shared" si="1"/>
        <v>3.0764080344874841E-3</v>
      </c>
      <c r="J104" s="73">
        <f>G104/'סכום נכסי הקרן'!$C$41</f>
        <v>1.2894276963513015E-4</v>
      </c>
    </row>
    <row r="105" spans="1:10">
      <c r="A105" s="69" t="s">
        <v>1720</v>
      </c>
      <c r="B105" s="54">
        <v>62174</v>
      </c>
      <c r="C105" s="70" t="s">
        <v>127</v>
      </c>
      <c r="D105" s="77">
        <v>42549</v>
      </c>
      <c r="E105" s="72">
        <v>2330.84</v>
      </c>
      <c r="F105" s="78">
        <v>100</v>
      </c>
      <c r="G105" s="72">
        <v>8.4539500000000007</v>
      </c>
      <c r="H105" s="73">
        <v>0</v>
      </c>
      <c r="I105" s="73">
        <f t="shared" si="1"/>
        <v>2.1968687645729755E-3</v>
      </c>
      <c r="J105" s="73">
        <f>G105/'סכום נכסי הקרן'!$C$41</f>
        <v>9.2078274355481498E-5</v>
      </c>
    </row>
    <row r="106" spans="1:10">
      <c r="A106" s="69" t="s">
        <v>1721</v>
      </c>
      <c r="B106" s="54">
        <v>60837</v>
      </c>
      <c r="C106" s="70" t="s">
        <v>127</v>
      </c>
      <c r="D106" s="77">
        <v>42555</v>
      </c>
      <c r="E106" s="72">
        <v>1019.5</v>
      </c>
      <c r="F106" s="78">
        <v>100</v>
      </c>
      <c r="G106" s="72">
        <v>3.69773</v>
      </c>
      <c r="H106" s="73">
        <v>0</v>
      </c>
      <c r="I106" s="73">
        <f t="shared" si="1"/>
        <v>9.6090319162337465E-4</v>
      </c>
      <c r="J106" s="73">
        <f>G106/'סכום נכסי הקרן'!$C$41</f>
        <v>4.0274735174976737E-5</v>
      </c>
    </row>
    <row r="107" spans="1:10">
      <c r="A107" s="69" t="s">
        <v>1722</v>
      </c>
      <c r="B107" s="54">
        <v>87344</v>
      </c>
      <c r="C107" s="70" t="s">
        <v>127</v>
      </c>
      <c r="D107" s="77">
        <v>44421</v>
      </c>
      <c r="E107" s="72">
        <v>256.43</v>
      </c>
      <c r="F107" s="78">
        <v>100</v>
      </c>
      <c r="G107" s="72">
        <v>0.93009000000000008</v>
      </c>
      <c r="H107" s="73">
        <v>0</v>
      </c>
      <c r="I107" s="73">
        <f t="shared" si="1"/>
        <v>2.4169597279871289E-4</v>
      </c>
      <c r="J107" s="73">
        <f>G107/'סכום נכסי הקרן'!$C$41</f>
        <v>1.0130303845573936E-5</v>
      </c>
    </row>
    <row r="108" spans="1:10">
      <c r="A108" s="69" t="s">
        <v>1723</v>
      </c>
      <c r="B108" s="54">
        <v>62175</v>
      </c>
      <c r="C108" s="70" t="s">
        <v>127</v>
      </c>
      <c r="D108" s="77">
        <v>42549</v>
      </c>
      <c r="E108" s="72">
        <v>7111.34</v>
      </c>
      <c r="F108" s="78">
        <v>100</v>
      </c>
      <c r="G108" s="72">
        <v>25.792830000000002</v>
      </c>
      <c r="H108" s="73">
        <v>0</v>
      </c>
      <c r="I108" s="73">
        <f t="shared" si="1"/>
        <v>6.7026020472016968E-3</v>
      </c>
      <c r="J108" s="73">
        <f>G108/'סכום נכסי הקרן'!$C$41</f>
        <v>2.8092894766875765E-4</v>
      </c>
    </row>
    <row r="109" spans="1:10">
      <c r="A109" s="69" t="s">
        <v>1724</v>
      </c>
      <c r="B109" s="54">
        <v>87346</v>
      </c>
      <c r="C109" s="70" t="s">
        <v>127</v>
      </c>
      <c r="D109" s="77">
        <v>44421</v>
      </c>
      <c r="E109" s="72">
        <v>352.57</v>
      </c>
      <c r="F109" s="78">
        <v>100</v>
      </c>
      <c r="G109" s="72">
        <v>1.27877</v>
      </c>
      <c r="H109" s="73">
        <v>0</v>
      </c>
      <c r="I109" s="73">
        <f t="shared" si="1"/>
        <v>3.3230500181252357E-4</v>
      </c>
      <c r="J109" s="73">
        <f>G109/'סכום נכסי הקרן'!$C$41</f>
        <v>1.3928037769038031E-5</v>
      </c>
    </row>
    <row r="110" spans="1:10">
      <c r="A110" s="69" t="s">
        <v>1725</v>
      </c>
      <c r="B110" s="54">
        <v>62176</v>
      </c>
      <c r="C110" s="70" t="s">
        <v>127</v>
      </c>
      <c r="D110" s="77">
        <v>42549</v>
      </c>
      <c r="E110" s="72">
        <v>2076.38</v>
      </c>
      <c r="F110" s="78">
        <v>100</v>
      </c>
      <c r="G110" s="72">
        <v>7.53104</v>
      </c>
      <c r="H110" s="73">
        <v>0</v>
      </c>
      <c r="I110" s="73">
        <f t="shared" si="1"/>
        <v>1.957038608076658E-3</v>
      </c>
      <c r="J110" s="73">
        <f>G110/'סכום נכסי הקרן'!$C$41</f>
        <v>8.2026173244708717E-5</v>
      </c>
    </row>
    <row r="111" spans="1:10">
      <c r="A111" s="69" t="s">
        <v>1726</v>
      </c>
      <c r="B111" s="54">
        <v>9457</v>
      </c>
      <c r="C111" s="70" t="s">
        <v>127</v>
      </c>
      <c r="D111" s="77">
        <v>44893</v>
      </c>
      <c r="E111" s="72">
        <v>220.48457500000001</v>
      </c>
      <c r="F111" s="78">
        <v>82.376199999999997</v>
      </c>
      <c r="G111" s="72">
        <v>0.65876045500000002</v>
      </c>
      <c r="H111" s="73">
        <v>1E-4</v>
      </c>
      <c r="I111" s="73">
        <f t="shared" si="1"/>
        <v>1.7118746466744908E-4</v>
      </c>
      <c r="J111" s="73">
        <f>G111/'סכום נכסי הקרן'!$C$41</f>
        <v>7.175051415022779E-6</v>
      </c>
    </row>
    <row r="112" spans="1:10">
      <c r="A112" s="69" t="s">
        <v>1727</v>
      </c>
      <c r="B112" s="54">
        <v>87955</v>
      </c>
      <c r="C112" s="70" t="s">
        <v>129</v>
      </c>
      <c r="D112" s="77">
        <v>44827</v>
      </c>
      <c r="E112" s="72">
        <v>638.64</v>
      </c>
      <c r="F112" s="78">
        <v>100</v>
      </c>
      <c r="G112" s="72">
        <v>2.56196</v>
      </c>
      <c r="H112" s="73">
        <v>0</v>
      </c>
      <c r="I112" s="73">
        <f t="shared" si="1"/>
        <v>6.6575859806189766E-4</v>
      </c>
      <c r="J112" s="73">
        <f>G112/'סכום נכסי הקרן'!$C$41</f>
        <v>2.7904217054485695E-5</v>
      </c>
    </row>
    <row r="113" spans="1:10">
      <c r="A113" s="69" t="s">
        <v>1728</v>
      </c>
      <c r="B113" s="54">
        <v>8410</v>
      </c>
      <c r="C113" s="70" t="s">
        <v>129</v>
      </c>
      <c r="D113" s="77">
        <v>44651</v>
      </c>
      <c r="E113" s="72">
        <v>1182.4190940000001</v>
      </c>
      <c r="F113" s="78">
        <v>119.0085</v>
      </c>
      <c r="G113" s="72">
        <v>5.6450401899999996</v>
      </c>
      <c r="H113" s="73">
        <v>0</v>
      </c>
      <c r="I113" s="73">
        <f t="shared" si="1"/>
        <v>1.4669370493284315E-3</v>
      </c>
      <c r="J113" s="73">
        <f>G113/'סכום נכסי הקרן'!$C$41</f>
        <v>6.1484342746590559E-5</v>
      </c>
    </row>
    <row r="114" spans="1:10">
      <c r="A114" s="69" t="s">
        <v>1729</v>
      </c>
      <c r="B114" s="54">
        <v>7001</v>
      </c>
      <c r="C114" s="70" t="s">
        <v>129</v>
      </c>
      <c r="D114" s="77">
        <v>43602</v>
      </c>
      <c r="E114" s="72">
        <v>2085.0660929999999</v>
      </c>
      <c r="F114" s="78">
        <v>63.311199999999999</v>
      </c>
      <c r="G114" s="72">
        <v>5.2956343909999992</v>
      </c>
      <c r="H114" s="73">
        <v>0</v>
      </c>
      <c r="I114" s="73">
        <f t="shared" si="1"/>
        <v>1.3761394120128849E-3</v>
      </c>
      <c r="J114" s="73">
        <f>G114/'סכום נכסי הקרן'!$C$41</f>
        <v>5.7678703604920901E-5</v>
      </c>
    </row>
    <row r="115" spans="1:10">
      <c r="A115" s="69" t="s">
        <v>1730</v>
      </c>
      <c r="B115" s="54">
        <v>8319</v>
      </c>
      <c r="C115" s="70" t="s">
        <v>129</v>
      </c>
      <c r="D115" s="77">
        <v>44377</v>
      </c>
      <c r="E115" s="72">
        <v>1459.6050479999999</v>
      </c>
      <c r="F115" s="78">
        <v>94.475399999999993</v>
      </c>
      <c r="G115" s="72">
        <v>5.5318668530000004</v>
      </c>
      <c r="H115" s="73">
        <v>0</v>
      </c>
      <c r="I115" s="73">
        <f t="shared" si="1"/>
        <v>1.4375274870483388E-3</v>
      </c>
      <c r="J115" s="73">
        <f>G115/'סכום נכסי הקרן'!$C$41</f>
        <v>6.0251687529323929E-5</v>
      </c>
    </row>
    <row r="116" spans="1:10">
      <c r="A116" s="69" t="s">
        <v>1731</v>
      </c>
      <c r="B116" s="54">
        <v>8411</v>
      </c>
      <c r="C116" s="70" t="s">
        <v>129</v>
      </c>
      <c r="D116" s="77">
        <v>44651</v>
      </c>
      <c r="E116" s="72">
        <v>1596.2657099999999</v>
      </c>
      <c r="F116" s="78">
        <v>103.7527</v>
      </c>
      <c r="G116" s="72">
        <v>6.6438866519999999</v>
      </c>
      <c r="H116" s="73">
        <v>0</v>
      </c>
      <c r="I116" s="73">
        <f t="shared" si="1"/>
        <v>1.726500282251743E-3</v>
      </c>
      <c r="J116" s="73">
        <f>G116/'סכום נכסי הקרן'!$C$41</f>
        <v>7.2363524497965728E-5</v>
      </c>
    </row>
    <row r="117" spans="1:10">
      <c r="A117" s="69" t="s">
        <v>1732</v>
      </c>
      <c r="B117" s="54">
        <v>9384</v>
      </c>
      <c r="C117" s="70" t="s">
        <v>129</v>
      </c>
      <c r="D117" s="77">
        <v>44910</v>
      </c>
      <c r="E117" s="72">
        <v>240.66048900000001</v>
      </c>
      <c r="F117" s="78">
        <v>101.1901</v>
      </c>
      <c r="G117" s="72">
        <v>0.97692324499999983</v>
      </c>
      <c r="H117" s="73">
        <v>0</v>
      </c>
      <c r="I117" s="73">
        <f t="shared" si="1"/>
        <v>2.5386620009886169E-4</v>
      </c>
      <c r="J117" s="73">
        <f>G117/'סכום נכסי הקרן'!$C$41</f>
        <v>1.0640399644823692E-5</v>
      </c>
    </row>
    <row r="118" spans="1:10">
      <c r="A118" s="69" t="s">
        <v>1733</v>
      </c>
      <c r="B118" s="54">
        <v>5303</v>
      </c>
      <c r="C118" s="70" t="s">
        <v>129</v>
      </c>
      <c r="D118" s="77">
        <v>42788</v>
      </c>
      <c r="E118" s="72">
        <v>4317.2246779999996</v>
      </c>
      <c r="F118" s="78">
        <v>53.851300000000002</v>
      </c>
      <c r="G118" s="72">
        <v>9.3264950790000007</v>
      </c>
      <c r="H118" s="73">
        <v>0</v>
      </c>
      <c r="I118" s="73">
        <f t="shared" si="1"/>
        <v>2.4236109418672535E-3</v>
      </c>
      <c r="J118" s="73">
        <f>G118/'סכום נכסי הקרן'!$C$41</f>
        <v>1.0158181354978561E-4</v>
      </c>
    </row>
    <row r="119" spans="1:10">
      <c r="A119" s="69" t="s">
        <v>1734</v>
      </c>
      <c r="B119" s="54">
        <v>7011</v>
      </c>
      <c r="C119" s="70" t="s">
        <v>129</v>
      </c>
      <c r="D119" s="77">
        <v>43651</v>
      </c>
      <c r="E119" s="72">
        <v>6977.9562130000004</v>
      </c>
      <c r="F119" s="78">
        <v>92.157700000000006</v>
      </c>
      <c r="G119" s="72">
        <v>25.797492206000001</v>
      </c>
      <c r="H119" s="73">
        <v>0</v>
      </c>
      <c r="I119" s="73">
        <f t="shared" si="1"/>
        <v>6.7038135820150562E-3</v>
      </c>
      <c r="J119" s="73">
        <f>G119/'סכום נכסי הקרן'!$C$41</f>
        <v>2.8097972723134908E-4</v>
      </c>
    </row>
    <row r="120" spans="1:10">
      <c r="A120" s="69" t="s">
        <v>1735</v>
      </c>
      <c r="B120" s="54">
        <v>62177</v>
      </c>
      <c r="C120" s="70" t="s">
        <v>127</v>
      </c>
      <c r="D120" s="77">
        <v>42549</v>
      </c>
      <c r="E120" s="72">
        <v>5336.86</v>
      </c>
      <c r="F120" s="78">
        <v>100</v>
      </c>
      <c r="G120" s="72">
        <v>19.35679</v>
      </c>
      <c r="H120" s="73">
        <v>0</v>
      </c>
      <c r="I120" s="73">
        <f t="shared" si="1"/>
        <v>5.0301134183900458E-3</v>
      </c>
      <c r="J120" s="73">
        <f>G120/'סכום נכסי הקרן'!$C$41</f>
        <v>2.1082923606851713E-4</v>
      </c>
    </row>
    <row r="121" spans="1:10">
      <c r="A121" s="69" t="s">
        <v>1736</v>
      </c>
      <c r="B121" s="54">
        <v>7017</v>
      </c>
      <c r="C121" s="70" t="s">
        <v>128</v>
      </c>
      <c r="D121" s="77">
        <v>43709</v>
      </c>
      <c r="E121" s="72">
        <v>11685.291889</v>
      </c>
      <c r="F121" s="78">
        <v>95.538200000000003</v>
      </c>
      <c r="G121" s="72">
        <v>11.163917533999999</v>
      </c>
      <c r="H121" s="73">
        <v>0</v>
      </c>
      <c r="I121" s="73">
        <f t="shared" si="1"/>
        <v>2.9010890436675348E-3</v>
      </c>
      <c r="J121" s="73">
        <f>G121/'סכום נכסי הקרן'!$C$41</f>
        <v>1.2159455184589716E-4</v>
      </c>
    </row>
    <row r="122" spans="1:10">
      <c r="A122" s="69" t="s">
        <v>1737</v>
      </c>
      <c r="B122" s="54">
        <v>9536</v>
      </c>
      <c r="C122" s="70" t="s">
        <v>128</v>
      </c>
      <c r="D122" s="77">
        <v>45015</v>
      </c>
      <c r="E122" s="72">
        <v>4649.3375910000004</v>
      </c>
      <c r="F122" s="78">
        <v>106.45387700000001</v>
      </c>
      <c r="G122" s="72">
        <v>4.9494011890000005</v>
      </c>
      <c r="H122" s="73">
        <v>0</v>
      </c>
      <c r="I122" s="73">
        <f t="shared" si="1"/>
        <v>1.2861662152549337E-3</v>
      </c>
      <c r="J122" s="73">
        <f>G122/'סכום נכסי הקרן'!$C$41</f>
        <v>5.3907619583282172E-5</v>
      </c>
    </row>
    <row r="123" spans="1:10">
      <c r="A123" s="69" t="s">
        <v>1738</v>
      </c>
      <c r="B123" s="54">
        <v>6885</v>
      </c>
      <c r="C123" s="70" t="s">
        <v>129</v>
      </c>
      <c r="D123" s="77">
        <v>43602</v>
      </c>
      <c r="E123" s="72">
        <v>3082.151664</v>
      </c>
      <c r="F123" s="78">
        <v>92.204800000000006</v>
      </c>
      <c r="G123" s="72">
        <v>11.400533052999998</v>
      </c>
      <c r="H123" s="73">
        <v>0</v>
      </c>
      <c r="I123" s="73">
        <f t="shared" si="1"/>
        <v>2.962576661042173E-3</v>
      </c>
      <c r="J123" s="73">
        <f>G123/'סכום נכסי הקרן'!$C$41</f>
        <v>1.2417170792976878E-4</v>
      </c>
    </row>
    <row r="124" spans="1:10">
      <c r="A124" s="69" t="s">
        <v>1739</v>
      </c>
      <c r="B124" s="54">
        <v>60838</v>
      </c>
      <c r="C124" s="70" t="s">
        <v>127</v>
      </c>
      <c r="D124" s="77">
        <v>42555</v>
      </c>
      <c r="E124" s="72">
        <v>1178.4000000000001</v>
      </c>
      <c r="F124" s="78">
        <v>100</v>
      </c>
      <c r="G124" s="72">
        <v>4.2740499999999999</v>
      </c>
      <c r="H124" s="73">
        <v>0</v>
      </c>
      <c r="I124" s="73">
        <f t="shared" si="1"/>
        <v>1.1106674327649353E-3</v>
      </c>
      <c r="J124" s="73">
        <f>G124/'סכום נכסי הקרן'!$C$41</f>
        <v>4.6551866110994937E-5</v>
      </c>
    </row>
    <row r="125" spans="1:10">
      <c r="A125" s="69" t="s">
        <v>1740</v>
      </c>
      <c r="B125" s="54">
        <v>87345</v>
      </c>
      <c r="C125" s="70" t="s">
        <v>127</v>
      </c>
      <c r="D125" s="77">
        <v>44421</v>
      </c>
      <c r="E125" s="72">
        <v>242.41</v>
      </c>
      <c r="F125" s="78">
        <v>100</v>
      </c>
      <c r="G125" s="72">
        <v>0.87921000000000005</v>
      </c>
      <c r="H125" s="73">
        <v>0</v>
      </c>
      <c r="I125" s="73">
        <f t="shared" si="1"/>
        <v>2.2847414362519366E-4</v>
      </c>
      <c r="J125" s="73">
        <f>G125/'סכום נכסי הקרן'!$C$41</f>
        <v>9.5761318195734396E-6</v>
      </c>
    </row>
    <row r="126" spans="1:10">
      <c r="A126" s="69" t="s">
        <v>1741</v>
      </c>
      <c r="B126" s="54">
        <v>7077</v>
      </c>
      <c r="C126" s="70" t="s">
        <v>127</v>
      </c>
      <c r="D126" s="77">
        <v>44012</v>
      </c>
      <c r="E126" s="72">
        <v>8651.9079650000003</v>
      </c>
      <c r="F126" s="78">
        <v>117.1358</v>
      </c>
      <c r="G126" s="72">
        <v>36.757764797999997</v>
      </c>
      <c r="H126" s="73">
        <v>0</v>
      </c>
      <c r="I126" s="73">
        <f t="shared" si="1"/>
        <v>9.5519828411862219E-3</v>
      </c>
      <c r="J126" s="73">
        <f>G126/'סכום נכסי הקרן'!$C$41</f>
        <v>4.0035623013674119E-4</v>
      </c>
    </row>
    <row r="127" spans="1:10">
      <c r="A127" s="69" t="s">
        <v>1664</v>
      </c>
      <c r="B127" s="54">
        <v>83111</v>
      </c>
      <c r="C127" s="70" t="s">
        <v>127</v>
      </c>
      <c r="D127" s="77">
        <v>44256</v>
      </c>
      <c r="E127" s="72">
        <v>2982.51</v>
      </c>
      <c r="F127" s="78">
        <v>100</v>
      </c>
      <c r="G127" s="72">
        <v>10.817549999999999</v>
      </c>
      <c r="H127" s="73">
        <v>0</v>
      </c>
      <c r="I127" s="73">
        <f t="shared" si="1"/>
        <v>2.8110809389937708E-3</v>
      </c>
      <c r="J127" s="73">
        <f>G127/'סכום נכסי הקרן'!$C$41</f>
        <v>1.1782200471426241E-4</v>
      </c>
    </row>
    <row r="128" spans="1:10">
      <c r="A128" s="69" t="s">
        <v>1742</v>
      </c>
      <c r="B128" s="54">
        <v>9667</v>
      </c>
      <c r="C128" s="70" t="s">
        <v>127</v>
      </c>
      <c r="D128" s="77">
        <v>44959</v>
      </c>
      <c r="E128" s="72">
        <v>3313.1792759999998</v>
      </c>
      <c r="F128" s="78">
        <v>103.92870000000001</v>
      </c>
      <c r="G128" s="72">
        <v>12.489009228</v>
      </c>
      <c r="H128" s="73">
        <v>0</v>
      </c>
      <c r="I128" s="73">
        <f t="shared" si="1"/>
        <v>3.2454313396053738E-3</v>
      </c>
      <c r="J128" s="73">
        <f>G128/'סכום נכסי הקרן'!$C$41</f>
        <v>1.3602711373073226E-4</v>
      </c>
    </row>
    <row r="129" spans="1:10">
      <c r="A129" s="69" t="s">
        <v>1743</v>
      </c>
      <c r="B129" s="54">
        <v>6651</v>
      </c>
      <c r="C129" s="70" t="s">
        <v>129</v>
      </c>
      <c r="D129" s="77">
        <v>43465</v>
      </c>
      <c r="E129" s="72">
        <v>5113.9583110000003</v>
      </c>
      <c r="F129" s="78">
        <v>103.34990000000001</v>
      </c>
      <c r="G129" s="72">
        <v>21.202392344</v>
      </c>
      <c r="H129" s="73">
        <v>0</v>
      </c>
      <c r="I129" s="73">
        <f t="shared" si="1"/>
        <v>5.5097171706426926E-3</v>
      </c>
      <c r="J129" s="73">
        <f>G129/'סכום נכסי הקרן'!$C$41</f>
        <v>2.3093106763624012E-4</v>
      </c>
    </row>
    <row r="130" spans="1:10">
      <c r="A130" s="69" t="s">
        <v>1744</v>
      </c>
      <c r="B130" s="54">
        <v>87341</v>
      </c>
      <c r="C130" s="70" t="s">
        <v>127</v>
      </c>
      <c r="D130" s="77">
        <v>44421</v>
      </c>
      <c r="E130" s="72">
        <v>213.07</v>
      </c>
      <c r="F130" s="78">
        <v>100</v>
      </c>
      <c r="G130" s="72">
        <v>0.77279999999999993</v>
      </c>
      <c r="H130" s="73">
        <v>0</v>
      </c>
      <c r="I130" s="73">
        <f t="shared" si="1"/>
        <v>2.0082212235250922E-4</v>
      </c>
      <c r="J130" s="73">
        <f>G130/'סכום נכסי הקרן'!$C$41</f>
        <v>8.4171411496301827E-6</v>
      </c>
    </row>
    <row r="131" spans="1:10">
      <c r="A131" s="69" t="s">
        <v>1745</v>
      </c>
      <c r="B131" s="54">
        <v>9695</v>
      </c>
      <c r="C131" s="70" t="s">
        <v>127</v>
      </c>
      <c r="D131" s="77">
        <v>45108</v>
      </c>
      <c r="E131" s="72">
        <v>6902.4576230000002</v>
      </c>
      <c r="F131" s="78">
        <v>99.217799999999997</v>
      </c>
      <c r="G131" s="72">
        <v>24.839388358999997</v>
      </c>
      <c r="H131" s="73">
        <v>0</v>
      </c>
      <c r="I131" s="73">
        <f t="shared" ref="I131:I161" si="2">IFERROR(G131/$G$9,0)</f>
        <v>6.4548378470401018E-3</v>
      </c>
      <c r="J131" s="73">
        <f>G131/'סכום נכסי הקרן'!$C$41</f>
        <v>2.7054430368553809E-4</v>
      </c>
    </row>
    <row r="132" spans="1:10">
      <c r="A132" s="69" t="s">
        <v>1746</v>
      </c>
      <c r="B132" s="54">
        <v>87951</v>
      </c>
      <c r="C132" s="70" t="s">
        <v>129</v>
      </c>
      <c r="D132" s="77">
        <v>44771</v>
      </c>
      <c r="E132" s="72">
        <v>491.3</v>
      </c>
      <c r="F132" s="78">
        <v>100</v>
      </c>
      <c r="G132" s="72">
        <v>1.9709000000000001</v>
      </c>
      <c r="H132" s="73">
        <v>0</v>
      </c>
      <c r="I132" s="73">
        <f t="shared" si="2"/>
        <v>5.1216397637753681E-4</v>
      </c>
      <c r="J132" s="73">
        <f>G132/'סכום נכסי הקרן'!$C$41</f>
        <v>2.1466541785463421E-5</v>
      </c>
    </row>
    <row r="133" spans="1:10">
      <c r="A133" s="69" t="s">
        <v>1747</v>
      </c>
      <c r="B133" s="54">
        <v>7085</v>
      </c>
      <c r="C133" s="70" t="s">
        <v>127</v>
      </c>
      <c r="D133" s="77">
        <v>43983</v>
      </c>
      <c r="E133" s="72">
        <v>8100.0057420000003</v>
      </c>
      <c r="F133" s="78">
        <v>99.367400000000004</v>
      </c>
      <c r="G133" s="72">
        <v>29.192871039</v>
      </c>
      <c r="H133" s="73">
        <v>0</v>
      </c>
      <c r="I133" s="73">
        <f t="shared" si="2"/>
        <v>7.5861468939118545E-3</v>
      </c>
      <c r="J133" s="73">
        <f>G133/'סכום נכסי הקרן'!$C$41</f>
        <v>3.1796133035483199E-4</v>
      </c>
    </row>
    <row r="134" spans="1:10">
      <c r="A134" s="69" t="s">
        <v>1748</v>
      </c>
      <c r="B134" s="54">
        <v>608311</v>
      </c>
      <c r="C134" s="70" t="s">
        <v>127</v>
      </c>
      <c r="D134" s="77">
        <v>42555</v>
      </c>
      <c r="E134" s="72">
        <v>1791.01</v>
      </c>
      <c r="F134" s="78">
        <v>100</v>
      </c>
      <c r="G134" s="72">
        <v>6.4960100000000001</v>
      </c>
      <c r="H134" s="73">
        <v>0</v>
      </c>
      <c r="I134" s="73">
        <f t="shared" si="2"/>
        <v>1.6880726126075616E-3</v>
      </c>
      <c r="J134" s="73">
        <f>G134/'סכום נכסי הקרן'!$C$41</f>
        <v>7.0752889595508765E-5</v>
      </c>
    </row>
    <row r="135" spans="1:10">
      <c r="A135" s="69" t="s">
        <v>1749</v>
      </c>
      <c r="B135" s="54">
        <v>5331</v>
      </c>
      <c r="C135" s="70" t="s">
        <v>127</v>
      </c>
      <c r="D135" s="77">
        <v>43251</v>
      </c>
      <c r="E135" s="72">
        <v>46170.65</v>
      </c>
      <c r="F135" s="78">
        <v>140.6429</v>
      </c>
      <c r="G135" s="72">
        <v>235.52193</v>
      </c>
      <c r="H135" s="73">
        <v>0</v>
      </c>
      <c r="I135" s="73">
        <f t="shared" si="2"/>
        <v>6.1203434062058894E-2</v>
      </c>
      <c r="J135" s="73">
        <f>G135/'סכום נכסי הקרן'!$C$41</f>
        <v>2.5652449904804862E-3</v>
      </c>
    </row>
    <row r="136" spans="1:10">
      <c r="A136" s="69" t="s">
        <v>1750</v>
      </c>
      <c r="B136" s="54">
        <v>9828</v>
      </c>
      <c r="C136" s="70" t="s">
        <v>127</v>
      </c>
      <c r="D136" s="77">
        <v>44256</v>
      </c>
      <c r="E136" s="72">
        <v>2432.77799</v>
      </c>
      <c r="F136" s="78">
        <v>143.2039</v>
      </c>
      <c r="G136" s="72">
        <v>12.635862139999999</v>
      </c>
      <c r="H136" s="73">
        <v>0</v>
      </c>
      <c r="I136" s="73">
        <f t="shared" si="2"/>
        <v>3.2835929771072967E-3</v>
      </c>
      <c r="J136" s="73">
        <f>G136/'סכום נכסי הקרן'!$C$41</f>
        <v>1.3762659831735002E-4</v>
      </c>
    </row>
    <row r="137" spans="1:10">
      <c r="A137" s="69" t="s">
        <v>1751</v>
      </c>
      <c r="B137" s="54">
        <v>62178</v>
      </c>
      <c r="C137" s="70" t="s">
        <v>127</v>
      </c>
      <c r="D137" s="77">
        <v>42549</v>
      </c>
      <c r="E137" s="72">
        <v>1474.73</v>
      </c>
      <c r="F137" s="78">
        <v>100</v>
      </c>
      <c r="G137" s="72">
        <v>5.3488500000000005</v>
      </c>
      <c r="H137" s="73">
        <v>0</v>
      </c>
      <c r="I137" s="73">
        <f t="shared" si="2"/>
        <v>1.389968179535739E-3</v>
      </c>
      <c r="J137" s="73">
        <f>G137/'סכום נכסי הקרן'!$C$41</f>
        <v>5.825831449042367E-5</v>
      </c>
    </row>
    <row r="138" spans="1:10">
      <c r="A138" s="69" t="s">
        <v>1752</v>
      </c>
      <c r="B138" s="54">
        <v>5287</v>
      </c>
      <c r="C138" s="70" t="s">
        <v>129</v>
      </c>
      <c r="D138" s="77">
        <v>42735</v>
      </c>
      <c r="E138" s="72">
        <v>3389.1292760000001</v>
      </c>
      <c r="F138" s="78">
        <v>25.1159</v>
      </c>
      <c r="G138" s="72">
        <v>3.4147153179999998</v>
      </c>
      <c r="H138" s="73">
        <v>0</v>
      </c>
      <c r="I138" s="73">
        <f t="shared" si="2"/>
        <v>8.8735814879708E-4</v>
      </c>
      <c r="J138" s="73">
        <f>G138/'סכום נכסי הקרן'!$C$41</f>
        <v>3.7192211202653103E-5</v>
      </c>
    </row>
    <row r="139" spans="1:10">
      <c r="A139" s="69" t="s">
        <v>1753</v>
      </c>
      <c r="B139" s="54">
        <v>5335</v>
      </c>
      <c r="C139" s="70" t="s">
        <v>127</v>
      </c>
      <c r="D139" s="77">
        <v>43306</v>
      </c>
      <c r="E139" s="72">
        <v>39475.629999999997</v>
      </c>
      <c r="F139" s="78">
        <v>149.9674</v>
      </c>
      <c r="G139" s="72">
        <v>214.72049999999999</v>
      </c>
      <c r="H139" s="73">
        <v>0</v>
      </c>
      <c r="I139" s="73">
        <f t="shared" si="2"/>
        <v>5.5797912166915056E-2</v>
      </c>
      <c r="J139" s="73">
        <f>G139/'סכום נכסי הקרן'!$C$41</f>
        <v>2.3386811027680744E-3</v>
      </c>
    </row>
    <row r="140" spans="1:10">
      <c r="A140" s="69" t="s">
        <v>1754</v>
      </c>
      <c r="B140" s="54">
        <v>8339</v>
      </c>
      <c r="C140" s="70" t="s">
        <v>127</v>
      </c>
      <c r="D140" s="77">
        <v>44539</v>
      </c>
      <c r="E140" s="72">
        <v>771.75489900000002</v>
      </c>
      <c r="F140" s="78">
        <v>98.227999999999994</v>
      </c>
      <c r="G140" s="72">
        <v>2.7495539919999996</v>
      </c>
      <c r="H140" s="73">
        <v>0</v>
      </c>
      <c r="I140" s="73">
        <f t="shared" si="2"/>
        <v>7.1450733462248203E-4</v>
      </c>
      <c r="J140" s="73">
        <f>G140/'סכום נכסי הקרן'!$C$41</f>
        <v>2.9947443127837914E-5</v>
      </c>
    </row>
    <row r="141" spans="1:10">
      <c r="A141" s="69" t="s">
        <v>1755</v>
      </c>
      <c r="B141" s="54">
        <v>7013</v>
      </c>
      <c r="C141" s="70" t="s">
        <v>129</v>
      </c>
      <c r="D141" s="77">
        <v>43507</v>
      </c>
      <c r="E141" s="72">
        <v>4533.4753680000003</v>
      </c>
      <c r="F141" s="78">
        <v>93.620599999999996</v>
      </c>
      <c r="G141" s="72">
        <v>17.026300856000002</v>
      </c>
      <c r="H141" s="73">
        <v>0</v>
      </c>
      <c r="I141" s="73">
        <f t="shared" si="2"/>
        <v>4.4245055301685623E-3</v>
      </c>
      <c r="J141" s="73">
        <f>G141/'סכום נכסי הקרן'!$C$41</f>
        <v>1.8544614073631114E-4</v>
      </c>
    </row>
    <row r="142" spans="1:10">
      <c r="A142" s="69" t="s">
        <v>1756</v>
      </c>
      <c r="B142" s="54">
        <v>608312</v>
      </c>
      <c r="C142" s="70" t="s">
        <v>127</v>
      </c>
      <c r="D142" s="77">
        <v>42555</v>
      </c>
      <c r="E142" s="72">
        <v>961.54</v>
      </c>
      <c r="F142" s="78">
        <v>100</v>
      </c>
      <c r="G142" s="72">
        <v>3.4874999999999998</v>
      </c>
      <c r="H142" s="73">
        <v>0</v>
      </c>
      <c r="I142" s="73">
        <f t="shared" si="2"/>
        <v>9.0627219423444088E-4</v>
      </c>
      <c r="J142" s="73">
        <f>G142/'סכום נכסי הקרן'!$C$41</f>
        <v>3.7984963456696769E-5</v>
      </c>
    </row>
    <row r="143" spans="1:10">
      <c r="A143" s="69" t="s">
        <v>1757</v>
      </c>
      <c r="B143" s="54">
        <v>608314</v>
      </c>
      <c r="C143" s="70" t="s">
        <v>127</v>
      </c>
      <c r="D143" s="77">
        <v>42555</v>
      </c>
      <c r="E143" s="72">
        <v>380.27</v>
      </c>
      <c r="F143" s="78">
        <v>100</v>
      </c>
      <c r="G143" s="72">
        <v>1.3792500000000001</v>
      </c>
      <c r="H143" s="73">
        <v>0</v>
      </c>
      <c r="I143" s="73">
        <f t="shared" si="2"/>
        <v>3.5841603552626603E-4</v>
      </c>
      <c r="J143" s="73">
        <f>G143/'סכום נכסי הקרן'!$C$41</f>
        <v>1.5022440386422661E-5</v>
      </c>
    </row>
    <row r="144" spans="1:10">
      <c r="A144" s="69" t="s">
        <v>1758</v>
      </c>
      <c r="B144" s="54">
        <v>608315</v>
      </c>
      <c r="C144" s="70" t="s">
        <v>127</v>
      </c>
      <c r="D144" s="77">
        <v>42555</v>
      </c>
      <c r="E144" s="72">
        <v>392.17</v>
      </c>
      <c r="F144" s="78">
        <v>100</v>
      </c>
      <c r="G144" s="72">
        <v>1.4224000000000001</v>
      </c>
      <c r="H144" s="73">
        <v>0</v>
      </c>
      <c r="I144" s="73">
        <f t="shared" si="2"/>
        <v>3.6962912375027062E-4</v>
      </c>
      <c r="J144" s="73">
        <f>G144/'סכום נכסי הקרן'!$C$41</f>
        <v>1.5492419217435268E-5</v>
      </c>
    </row>
    <row r="145" spans="1:10">
      <c r="A145" s="69" t="s">
        <v>1759</v>
      </c>
      <c r="B145" s="54">
        <v>608316</v>
      </c>
      <c r="C145" s="70" t="s">
        <v>127</v>
      </c>
      <c r="D145" s="77">
        <v>42555</v>
      </c>
      <c r="E145" s="72">
        <v>1523.08</v>
      </c>
      <c r="F145" s="78">
        <v>100</v>
      </c>
      <c r="G145" s="72">
        <v>5.5242100000000001</v>
      </c>
      <c r="H145" s="73">
        <v>0</v>
      </c>
      <c r="I145" s="73">
        <f t="shared" si="2"/>
        <v>1.4355377542973021E-3</v>
      </c>
      <c r="J145" s="73">
        <f>G145/'סכום נכסי הקרן'!$C$41</f>
        <v>6.016829103286563E-5</v>
      </c>
    </row>
    <row r="146" spans="1:10">
      <c r="A146" s="69" t="s">
        <v>1760</v>
      </c>
      <c r="B146" s="54">
        <v>608317</v>
      </c>
      <c r="C146" s="70" t="s">
        <v>127</v>
      </c>
      <c r="D146" s="77">
        <v>42555</v>
      </c>
      <c r="E146" s="72">
        <v>2.19</v>
      </c>
      <c r="F146" s="78">
        <v>100</v>
      </c>
      <c r="G146" s="72">
        <v>7.9500000000000005E-3</v>
      </c>
      <c r="H146" s="73">
        <v>0</v>
      </c>
      <c r="I146" s="73">
        <f t="shared" si="2"/>
        <v>2.0659108083623817E-6</v>
      </c>
      <c r="J146" s="73">
        <f>G146/'סכום נכסי הקרן'!$C$41</f>
        <v>8.6589379062577597E-8</v>
      </c>
    </row>
    <row r="147" spans="1:10">
      <c r="A147" s="69" t="s">
        <v>1761</v>
      </c>
      <c r="B147" s="54">
        <v>7043</v>
      </c>
      <c r="C147" s="70" t="s">
        <v>129</v>
      </c>
      <c r="D147" s="77">
        <v>43860</v>
      </c>
      <c r="E147" s="72">
        <v>10237.687980999999</v>
      </c>
      <c r="F147" s="78">
        <v>93.663799999999995</v>
      </c>
      <c r="G147" s="72">
        <v>38.467262868999995</v>
      </c>
      <c r="H147" s="73">
        <v>0</v>
      </c>
      <c r="I147" s="73">
        <f t="shared" si="2"/>
        <v>9.9962181294571077E-3</v>
      </c>
      <c r="J147" s="73">
        <f>G147/'סכום נכסי הקרן'!$C$41</f>
        <v>4.1897564856146623E-4</v>
      </c>
    </row>
    <row r="148" spans="1:10">
      <c r="A148" s="69" t="s">
        <v>1762</v>
      </c>
      <c r="B148" s="54">
        <v>5304</v>
      </c>
      <c r="C148" s="70" t="s">
        <v>129</v>
      </c>
      <c r="D148" s="77">
        <v>42928</v>
      </c>
      <c r="E148" s="72">
        <v>5150.3801149999999</v>
      </c>
      <c r="F148" s="78">
        <v>56.852400000000003</v>
      </c>
      <c r="G148" s="72">
        <v>11.746424949</v>
      </c>
      <c r="H148" s="73">
        <v>0</v>
      </c>
      <c r="I148" s="73">
        <f t="shared" si="2"/>
        <v>3.0524611650008344E-3</v>
      </c>
      <c r="J148" s="73">
        <f>G148/'סכום נכסי הקרן'!$C$41</f>
        <v>1.2793907453321755E-4</v>
      </c>
    </row>
    <row r="149" spans="1:10">
      <c r="A149" s="69" t="s">
        <v>1763</v>
      </c>
      <c r="B149" s="54">
        <v>5284</v>
      </c>
      <c r="C149" s="70" t="s">
        <v>129</v>
      </c>
      <c r="D149" s="77">
        <v>42531</v>
      </c>
      <c r="E149" s="72">
        <v>4100.1793809999999</v>
      </c>
      <c r="F149" s="78">
        <v>44.164499999999997</v>
      </c>
      <c r="G149" s="72">
        <v>7.2643004410000005</v>
      </c>
      <c r="H149" s="73">
        <v>0</v>
      </c>
      <c r="I149" s="73">
        <f t="shared" si="2"/>
        <v>1.8877228674532723E-3</v>
      </c>
      <c r="J149" s="73">
        <f>G149/'סכום נכסי הקרן'!$C$41</f>
        <v>7.9120913774867745E-5</v>
      </c>
    </row>
    <row r="150" spans="1:10">
      <c r="A150" s="69" t="s">
        <v>1764</v>
      </c>
      <c r="B150" s="54">
        <v>7041</v>
      </c>
      <c r="C150" s="70" t="s">
        <v>127</v>
      </c>
      <c r="D150" s="77">
        <v>43516</v>
      </c>
      <c r="E150" s="72">
        <v>4825.2797220000002</v>
      </c>
      <c r="F150" s="78">
        <v>79.245099999999994</v>
      </c>
      <c r="G150" s="72">
        <v>13.868914403000002</v>
      </c>
      <c r="H150" s="73">
        <v>0</v>
      </c>
      <c r="I150" s="73">
        <f t="shared" si="2"/>
        <v>3.6040176308692337E-3</v>
      </c>
      <c r="J150" s="73">
        <f>G150/'סכום נכסי הקרן'!$C$41</f>
        <v>1.5105669011670556E-4</v>
      </c>
    </row>
    <row r="151" spans="1:10">
      <c r="A151" s="69" t="s">
        <v>1765</v>
      </c>
      <c r="B151" s="54">
        <v>5288</v>
      </c>
      <c r="C151" s="70" t="s">
        <v>127</v>
      </c>
      <c r="D151" s="77">
        <v>42649</v>
      </c>
      <c r="E151" s="72">
        <v>27240.29</v>
      </c>
      <c r="F151" s="78">
        <v>262.49160000000001</v>
      </c>
      <c r="G151" s="72">
        <v>259.34312</v>
      </c>
      <c r="H151" s="73">
        <v>1E-4</v>
      </c>
      <c r="I151" s="73">
        <f t="shared" si="2"/>
        <v>6.7393679834266931E-2</v>
      </c>
      <c r="J151" s="73">
        <f>G151/'סכום נכסי הקרן'!$C$41</f>
        <v>2.8246993364718928E-3</v>
      </c>
    </row>
    <row r="152" spans="1:10">
      <c r="A152" s="69" t="s">
        <v>1766</v>
      </c>
      <c r="B152" s="54">
        <v>62179</v>
      </c>
      <c r="C152" s="70" t="s">
        <v>127</v>
      </c>
      <c r="D152" s="77">
        <v>42549</v>
      </c>
      <c r="E152" s="72">
        <v>2919.48</v>
      </c>
      <c r="F152" s="78">
        <v>100</v>
      </c>
      <c r="G152" s="72">
        <v>10.588940000000001</v>
      </c>
      <c r="H152" s="73">
        <v>0</v>
      </c>
      <c r="I152" s="73">
        <f t="shared" si="2"/>
        <v>2.7516736597611017E-3</v>
      </c>
      <c r="J152" s="73">
        <f>G152/'סכום נכסי הקרן'!$C$41</f>
        <v>1.153320427082881E-4</v>
      </c>
    </row>
    <row r="153" spans="1:10">
      <c r="A153" s="69" t="s">
        <v>1767</v>
      </c>
      <c r="B153" s="54">
        <v>6646</v>
      </c>
      <c r="C153" s="70" t="s">
        <v>129</v>
      </c>
      <c r="D153" s="77">
        <v>42947</v>
      </c>
      <c r="E153" s="72">
        <v>5560.3500750000003</v>
      </c>
      <c r="F153" s="78">
        <v>63.564799999999998</v>
      </c>
      <c r="G153" s="72">
        <v>14.178700954</v>
      </c>
      <c r="H153" s="73">
        <v>0</v>
      </c>
      <c r="I153" s="73">
        <f t="shared" si="2"/>
        <v>3.6845196917492588E-3</v>
      </c>
      <c r="J153" s="73">
        <f>G153/'סכום נכסי הקרן'!$C$41</f>
        <v>1.5443080648060837E-4</v>
      </c>
    </row>
    <row r="154" spans="1:10">
      <c r="A154" s="69" t="s">
        <v>1768</v>
      </c>
      <c r="B154" s="54">
        <v>621710</v>
      </c>
      <c r="C154" s="70" t="s">
        <v>127</v>
      </c>
      <c r="D154" s="77">
        <v>42549</v>
      </c>
      <c r="E154" s="72">
        <v>3879.52</v>
      </c>
      <c r="F154" s="78">
        <v>100</v>
      </c>
      <c r="G154" s="72">
        <v>14.071020000000001</v>
      </c>
      <c r="H154" s="73">
        <v>0</v>
      </c>
      <c r="I154" s="73">
        <f t="shared" si="2"/>
        <v>3.6565373965639293E-3</v>
      </c>
      <c r="J154" s="73">
        <f>G154/'סכום נכסי הקרן'!$C$41</f>
        <v>1.5325797290278122E-4</v>
      </c>
    </row>
    <row r="155" spans="1:10">
      <c r="A155" s="69" t="s">
        <v>1769</v>
      </c>
      <c r="B155" s="54">
        <v>5276</v>
      </c>
      <c r="C155" s="70" t="s">
        <v>127</v>
      </c>
      <c r="D155" s="77">
        <v>42423</v>
      </c>
      <c r="E155" s="72">
        <v>41979.16</v>
      </c>
      <c r="F155" s="78">
        <v>106.55719999999999</v>
      </c>
      <c r="G155" s="72">
        <v>162.24231</v>
      </c>
      <c r="H155" s="73">
        <v>0</v>
      </c>
      <c r="I155" s="73">
        <f t="shared" si="2"/>
        <v>4.2160772553796237E-2</v>
      </c>
      <c r="J155" s="73">
        <f>G155/'סכום נכסי הקרן'!$C$41</f>
        <v>1.7671019975570093E-3</v>
      </c>
    </row>
    <row r="156" spans="1:10">
      <c r="A156" s="69" t="s">
        <v>1770</v>
      </c>
      <c r="B156" s="54">
        <v>8312</v>
      </c>
      <c r="C156" s="70" t="s">
        <v>129</v>
      </c>
      <c r="D156" s="77">
        <v>44377</v>
      </c>
      <c r="E156" s="72">
        <v>7368.877418</v>
      </c>
      <c r="F156" s="78">
        <v>91.874099999999999</v>
      </c>
      <c r="G156" s="72">
        <v>27.158892269999999</v>
      </c>
      <c r="H156" s="73">
        <v>0</v>
      </c>
      <c r="I156" s="73">
        <f t="shared" si="2"/>
        <v>7.0575910797160413E-3</v>
      </c>
      <c r="J156" s="73">
        <f>G156/'סכום נכסי הקרן'!$C$41</f>
        <v>2.9580775065241992E-4</v>
      </c>
    </row>
    <row r="157" spans="1:10">
      <c r="A157" s="69" t="s">
        <v>1771</v>
      </c>
      <c r="B157" s="54">
        <v>608318</v>
      </c>
      <c r="C157" s="70" t="s">
        <v>127</v>
      </c>
      <c r="D157" s="77">
        <v>42555</v>
      </c>
      <c r="E157" s="72">
        <v>499.69</v>
      </c>
      <c r="F157" s="78">
        <v>100</v>
      </c>
      <c r="G157" s="72">
        <v>1.81236</v>
      </c>
      <c r="H157" s="73">
        <v>0</v>
      </c>
      <c r="I157" s="73">
        <f t="shared" si="2"/>
        <v>4.7096529718787994E-4</v>
      </c>
      <c r="J157" s="73">
        <f>G157/'סכום נכסי הקרן'!$C$41</f>
        <v>1.9739764407277123E-5</v>
      </c>
    </row>
    <row r="158" spans="1:10">
      <c r="A158" s="69" t="s">
        <v>1772</v>
      </c>
      <c r="B158" s="54">
        <v>5286</v>
      </c>
      <c r="C158" s="70" t="s">
        <v>127</v>
      </c>
      <c r="D158" s="77">
        <v>42705</v>
      </c>
      <c r="E158" s="72">
        <v>36004.1</v>
      </c>
      <c r="F158" s="78">
        <v>94.793300000000002</v>
      </c>
      <c r="G158" s="72">
        <v>123.78758999999999</v>
      </c>
      <c r="H158" s="73">
        <v>0</v>
      </c>
      <c r="I158" s="73">
        <f t="shared" si="2"/>
        <v>3.2167813851840379E-2</v>
      </c>
      <c r="J158" s="73">
        <f>G158/'סכום נכסי הקרן'!$C$41</f>
        <v>1.3482629627362187E-3</v>
      </c>
    </row>
    <row r="159" spans="1:10">
      <c r="A159" s="69" t="s">
        <v>1773</v>
      </c>
      <c r="B159" s="54">
        <v>608320</v>
      </c>
      <c r="C159" s="70" t="s">
        <v>127</v>
      </c>
      <c r="D159" s="77">
        <v>42555</v>
      </c>
      <c r="E159" s="72">
        <v>917.61</v>
      </c>
      <c r="F159" s="78">
        <v>100</v>
      </c>
      <c r="G159" s="72">
        <v>3.3281700000000001</v>
      </c>
      <c r="H159" s="73">
        <v>0</v>
      </c>
      <c r="I159" s="73">
        <f t="shared" si="2"/>
        <v>8.6486822327892169E-4</v>
      </c>
      <c r="J159" s="73">
        <f>G159/'סכום נכסי הקרן'!$C$41</f>
        <v>3.6249581599333192E-5</v>
      </c>
    </row>
    <row r="160" spans="1:10">
      <c r="A160" s="69" t="s">
        <v>1774</v>
      </c>
      <c r="B160" s="54">
        <v>608321</v>
      </c>
      <c r="C160" s="70" t="s">
        <v>127</v>
      </c>
      <c r="D160" s="77">
        <v>42555</v>
      </c>
      <c r="E160" s="72">
        <v>916.62</v>
      </c>
      <c r="F160" s="78">
        <v>100</v>
      </c>
      <c r="G160" s="72">
        <v>3.3245999999999998</v>
      </c>
      <c r="H160" s="73">
        <v>0</v>
      </c>
      <c r="I160" s="73">
        <f t="shared" si="2"/>
        <v>8.639405123876192E-4</v>
      </c>
      <c r="J160" s="73">
        <f>G160/'סכום נכסי הקרן'!$C$41</f>
        <v>3.6210698066848481E-5</v>
      </c>
    </row>
    <row r="161" spans="1:10">
      <c r="A161" s="69" t="s">
        <v>1775</v>
      </c>
      <c r="B161" s="54">
        <v>6658</v>
      </c>
      <c r="C161" s="70" t="s">
        <v>127</v>
      </c>
      <c r="D161" s="77">
        <v>43356</v>
      </c>
      <c r="E161" s="72">
        <v>6455.7085649999999</v>
      </c>
      <c r="F161" s="78">
        <v>51.2164</v>
      </c>
      <c r="G161" s="72">
        <v>11.992245775999999</v>
      </c>
      <c r="H161" s="73">
        <v>0</v>
      </c>
      <c r="I161" s="73">
        <f t="shared" si="2"/>
        <v>3.1163409012800645E-3</v>
      </c>
      <c r="J161" s="73">
        <f>G161/'סכום נכסי הקרן'!$C$41</f>
        <v>1.3061649249178098E-4</v>
      </c>
    </row>
    <row r="162" spans="1:10">
      <c r="A162" s="123" t="s">
        <v>2746</v>
      </c>
      <c r="B162" s="124" t="s">
        <v>2746</v>
      </c>
      <c r="C162" s="124" t="s">
        <v>2746</v>
      </c>
      <c r="D162" s="124" t="s">
        <v>2746</v>
      </c>
      <c r="E162" s="124" t="s">
        <v>2746</v>
      </c>
      <c r="F162" s="124" t="s">
        <v>2746</v>
      </c>
      <c r="G162" s="124" t="s">
        <v>2746</v>
      </c>
      <c r="H162" s="124" t="s">
        <v>2746</v>
      </c>
      <c r="I162" s="124" t="s">
        <v>2746</v>
      </c>
      <c r="J162" s="124" t="s">
        <v>2746</v>
      </c>
    </row>
    <row r="163" spans="1:10">
      <c r="A163" s="123" t="s">
        <v>2746</v>
      </c>
      <c r="B163" s="124" t="s">
        <v>2746</v>
      </c>
      <c r="C163" s="124" t="s">
        <v>2746</v>
      </c>
      <c r="D163" s="124" t="s">
        <v>2746</v>
      </c>
      <c r="E163" s="124" t="s">
        <v>2746</v>
      </c>
      <c r="F163" s="124" t="s">
        <v>2746</v>
      </c>
      <c r="G163" s="124" t="s">
        <v>2746</v>
      </c>
      <c r="H163" s="124" t="s">
        <v>2746</v>
      </c>
      <c r="I163" s="124" t="s">
        <v>2746</v>
      </c>
      <c r="J163" s="124" t="s">
        <v>2746</v>
      </c>
    </row>
    <row r="164" spans="1:10">
      <c r="A164" s="123" t="s">
        <v>2746</v>
      </c>
      <c r="B164" s="124" t="s">
        <v>2746</v>
      </c>
      <c r="C164" s="124" t="s">
        <v>2746</v>
      </c>
      <c r="D164" s="124" t="s">
        <v>2746</v>
      </c>
      <c r="E164" s="124" t="s">
        <v>2746</v>
      </c>
      <c r="F164" s="124" t="s">
        <v>2746</v>
      </c>
      <c r="G164" s="124" t="s">
        <v>2746</v>
      </c>
      <c r="H164" s="124" t="s">
        <v>2746</v>
      </c>
      <c r="I164" s="124" t="s">
        <v>2746</v>
      </c>
      <c r="J164" s="124" t="s">
        <v>2746</v>
      </c>
    </row>
    <row r="165" spans="1:10">
      <c r="A165" s="85" t="s">
        <v>108</v>
      </c>
      <c r="B165" s="124" t="s">
        <v>2746</v>
      </c>
      <c r="C165" s="124" t="s">
        <v>2746</v>
      </c>
      <c r="D165" s="124" t="s">
        <v>2746</v>
      </c>
      <c r="E165" s="124" t="s">
        <v>2746</v>
      </c>
      <c r="F165" s="124" t="s">
        <v>2746</v>
      </c>
      <c r="G165" s="124" t="s">
        <v>2746</v>
      </c>
      <c r="H165" s="124" t="s">
        <v>2746</v>
      </c>
      <c r="I165" s="124" t="s">
        <v>2746</v>
      </c>
      <c r="J165" s="124" t="s">
        <v>2746</v>
      </c>
    </row>
    <row r="166" spans="1:10">
      <c r="A166" s="85" t="s">
        <v>185</v>
      </c>
      <c r="B166" s="124" t="s">
        <v>2746</v>
      </c>
      <c r="C166" s="124" t="s">
        <v>2746</v>
      </c>
      <c r="D166" s="124" t="s">
        <v>2746</v>
      </c>
      <c r="E166" s="124" t="s">
        <v>2746</v>
      </c>
      <c r="F166" s="124" t="s">
        <v>2746</v>
      </c>
      <c r="G166" s="124" t="s">
        <v>2746</v>
      </c>
      <c r="H166" s="124" t="s">
        <v>2746</v>
      </c>
      <c r="I166" s="124" t="s">
        <v>2746</v>
      </c>
      <c r="J166" s="124" t="s">
        <v>2746</v>
      </c>
    </row>
    <row r="167" spans="1:10">
      <c r="A167" s="85" t="s">
        <v>193</v>
      </c>
      <c r="B167" s="124" t="s">
        <v>2746</v>
      </c>
      <c r="C167" s="124" t="s">
        <v>2746</v>
      </c>
      <c r="D167" s="124" t="s">
        <v>2746</v>
      </c>
      <c r="E167" s="124" t="s">
        <v>2746</v>
      </c>
      <c r="F167" s="124" t="s">
        <v>2746</v>
      </c>
      <c r="G167" s="124" t="s">
        <v>2746</v>
      </c>
      <c r="H167" s="124" t="s">
        <v>2746</v>
      </c>
      <c r="I167" s="124" t="s">
        <v>2746</v>
      </c>
      <c r="J167" s="124" t="s">
        <v>2746</v>
      </c>
    </row>
    <row r="168" spans="1:10" hidden="1">
      <c r="B168" s="1"/>
    </row>
    <row r="169" spans="1:10" hidden="1">
      <c r="B169" s="1"/>
    </row>
    <row r="170" spans="1:10" hidden="1">
      <c r="B170" s="1"/>
    </row>
    <row r="171" spans="1:10" hidden="1">
      <c r="B171" s="1"/>
    </row>
    <row r="172" spans="1:10" hidden="1">
      <c r="B172" s="1"/>
    </row>
    <row r="173" spans="1:10" hidden="1">
      <c r="B173" s="1"/>
    </row>
    <row r="174" spans="1:10" hidden="1">
      <c r="B174" s="1"/>
    </row>
    <row r="175" spans="1:10" hidden="1">
      <c r="B175" s="1"/>
    </row>
    <row r="176" spans="1:10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6.85546875" style="2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141</v>
      </c>
      <c r="B1" s="36" t="s" vm="1">
        <v>210</v>
      </c>
    </row>
    <row r="2" spans="1:11">
      <c r="A2" s="36" t="s">
        <v>140</v>
      </c>
      <c r="B2" s="36" t="s">
        <v>211</v>
      </c>
    </row>
    <row r="3" spans="1:11">
      <c r="A3" s="36" t="s">
        <v>142</v>
      </c>
      <c r="B3" s="36" t="s">
        <v>212</v>
      </c>
    </row>
    <row r="4" spans="1:11">
      <c r="A4" s="36" t="s">
        <v>143</v>
      </c>
      <c r="B4" s="36">
        <v>2208</v>
      </c>
    </row>
    <row r="5" spans="1:11" ht="18.75">
      <c r="A5" s="150" t="s">
        <v>95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s="3" customFormat="1">
      <c r="A6" s="37" t="s">
        <v>112</v>
      </c>
      <c r="B6" s="38" t="s">
        <v>44</v>
      </c>
      <c r="C6" s="38" t="s">
        <v>65</v>
      </c>
      <c r="D6" s="38" t="s">
        <v>99</v>
      </c>
      <c r="E6" s="38" t="s">
        <v>100</v>
      </c>
      <c r="F6" s="38" t="s">
        <v>187</v>
      </c>
      <c r="G6" s="38" t="s">
        <v>186</v>
      </c>
      <c r="H6" s="38" t="s">
        <v>107</v>
      </c>
      <c r="I6" s="38" t="s">
        <v>59</v>
      </c>
      <c r="J6" s="38" t="s">
        <v>144</v>
      </c>
      <c r="K6" s="40" t="s">
        <v>146</v>
      </c>
    </row>
    <row r="7" spans="1:11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2" t="s">
        <v>21</v>
      </c>
      <c r="F7" s="12" t="s">
        <v>194</v>
      </c>
      <c r="G7" s="117" t="s">
        <v>2746</v>
      </c>
      <c r="H7" s="12" t="s">
        <v>190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2" t="s">
        <v>48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83">
        <v>0</v>
      </c>
      <c r="I9" s="121" t="s">
        <v>2746</v>
      </c>
      <c r="J9" s="84">
        <v>0</v>
      </c>
      <c r="K9" s="84">
        <v>0</v>
      </c>
    </row>
    <row r="10" spans="1:11">
      <c r="A10" s="88" t="s">
        <v>1776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83">
        <v>0</v>
      </c>
      <c r="I10" s="121" t="s">
        <v>2746</v>
      </c>
      <c r="J10" s="84">
        <v>0</v>
      </c>
      <c r="K10" s="84">
        <v>0</v>
      </c>
    </row>
    <row r="11" spans="1:11">
      <c r="A11" s="74" t="s">
        <v>1777</v>
      </c>
      <c r="B11" s="54">
        <v>8944</v>
      </c>
      <c r="C11" s="70" t="s">
        <v>524</v>
      </c>
      <c r="D11" s="70" t="s">
        <v>128</v>
      </c>
      <c r="E11" s="77">
        <v>44607</v>
      </c>
      <c r="F11" s="72">
        <v>386297.33795000002</v>
      </c>
      <c r="G11" s="78">
        <v>0</v>
      </c>
      <c r="H11" s="95">
        <v>0</v>
      </c>
      <c r="I11" s="73">
        <v>1.2755578557495074E-7</v>
      </c>
      <c r="J11" s="84">
        <v>0</v>
      </c>
      <c r="K11" s="84">
        <v>0</v>
      </c>
    </row>
    <row r="12" spans="1:11">
      <c r="A12" s="74" t="s">
        <v>1778</v>
      </c>
      <c r="B12" s="54">
        <v>8731</v>
      </c>
      <c r="C12" s="70" t="s">
        <v>150</v>
      </c>
      <c r="D12" s="70" t="s">
        <v>128</v>
      </c>
      <c r="E12" s="77">
        <v>44537</v>
      </c>
      <c r="F12" s="72">
        <v>82243.949370000002</v>
      </c>
      <c r="G12" s="78">
        <v>0</v>
      </c>
      <c r="H12" s="95">
        <v>0</v>
      </c>
      <c r="I12" s="73">
        <v>6.9133437235322726E-7</v>
      </c>
      <c r="J12" s="84">
        <v>0</v>
      </c>
      <c r="K12" s="84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6.855468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141</v>
      </c>
      <c r="B1" s="36" t="s" vm="1">
        <v>210</v>
      </c>
    </row>
    <row r="2" spans="1:11">
      <c r="A2" s="36" t="s">
        <v>140</v>
      </c>
      <c r="B2" s="36" t="s">
        <v>211</v>
      </c>
    </row>
    <row r="3" spans="1:11">
      <c r="A3" s="36" t="s">
        <v>142</v>
      </c>
      <c r="B3" s="36" t="s">
        <v>212</v>
      </c>
    </row>
    <row r="4" spans="1:11">
      <c r="A4" s="36" t="s">
        <v>143</v>
      </c>
      <c r="B4" s="36">
        <v>2208</v>
      </c>
    </row>
    <row r="5" spans="1:11" ht="18.75">
      <c r="A5" s="150" t="s">
        <v>96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s="3" customFormat="1">
      <c r="A6" s="37" t="s">
        <v>112</v>
      </c>
      <c r="B6" s="38" t="s">
        <v>44</v>
      </c>
      <c r="C6" s="38" t="s">
        <v>65</v>
      </c>
      <c r="D6" s="38" t="s">
        <v>99</v>
      </c>
      <c r="E6" s="38" t="s">
        <v>100</v>
      </c>
      <c r="F6" s="38" t="s">
        <v>187</v>
      </c>
      <c r="G6" s="38" t="s">
        <v>186</v>
      </c>
      <c r="H6" s="38" t="s">
        <v>107</v>
      </c>
      <c r="I6" s="38" t="s">
        <v>59</v>
      </c>
      <c r="J6" s="38" t="s">
        <v>144</v>
      </c>
      <c r="K6" s="40" t="s">
        <v>146</v>
      </c>
    </row>
    <row r="7" spans="1:11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2" t="s">
        <v>21</v>
      </c>
      <c r="F7" s="12" t="s">
        <v>194</v>
      </c>
      <c r="G7" s="117" t="s">
        <v>2746</v>
      </c>
      <c r="H7" s="12" t="s">
        <v>190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50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72">
        <v>1.9209713999999999E-2</v>
      </c>
      <c r="I9" s="121" t="s">
        <v>2746</v>
      </c>
      <c r="J9" s="73">
        <f>IFERROR(H9/$H$9,0)</f>
        <v>1</v>
      </c>
      <c r="K9" s="73">
        <f>H9/'סכום נכסי הקרן'!$C$41</f>
        <v>2.0922732166411367E-7</v>
      </c>
    </row>
    <row r="10" spans="1:11">
      <c r="A10" s="88" t="s">
        <v>183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72">
        <v>1.9209713999999999E-2</v>
      </c>
      <c r="I10" s="121" t="s">
        <v>2746</v>
      </c>
      <c r="J10" s="73">
        <f t="shared" ref="J10:J13" si="0">IFERROR(H10/$H$9,0)</f>
        <v>1</v>
      </c>
      <c r="K10" s="73">
        <f>H10/'סכום נכסי הקרן'!$C$41</f>
        <v>2.0922732166411367E-7</v>
      </c>
    </row>
    <row r="11" spans="1:11">
      <c r="A11" s="74" t="s">
        <v>1779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72">
        <v>1.9209713999999999E-2</v>
      </c>
      <c r="I11" s="121" t="s">
        <v>2746</v>
      </c>
      <c r="J11" s="73">
        <f t="shared" si="0"/>
        <v>1</v>
      </c>
      <c r="K11" s="73">
        <f>H11/'סכום נכסי הקרן'!$C$41</f>
        <v>2.0922732166411367E-7</v>
      </c>
    </row>
    <row r="12" spans="1:11">
      <c r="A12" s="69" t="s">
        <v>1780</v>
      </c>
      <c r="B12" s="54" t="s">
        <v>1781</v>
      </c>
      <c r="C12" s="70" t="s">
        <v>1553</v>
      </c>
      <c r="D12" s="70" t="s">
        <v>127</v>
      </c>
      <c r="E12" s="77">
        <v>45274</v>
      </c>
      <c r="F12" s="72">
        <v>-4346.0890200000003</v>
      </c>
      <c r="G12" s="78">
        <v>1.1483000000000001</v>
      </c>
      <c r="H12" s="72">
        <v>-4.9906140000000009E-2</v>
      </c>
      <c r="I12" s="121" t="s">
        <v>2746</v>
      </c>
      <c r="J12" s="73">
        <f t="shared" si="0"/>
        <v>-2.5979637177315609</v>
      </c>
      <c r="K12" s="73">
        <f>H12/'סכום נכסי הקרן'!$C$41</f>
        <v>-5.4356499044151786E-7</v>
      </c>
    </row>
    <row r="13" spans="1:11">
      <c r="A13" s="69" t="s">
        <v>1782</v>
      </c>
      <c r="B13" s="54" t="s">
        <v>1783</v>
      </c>
      <c r="C13" s="70" t="s">
        <v>1553</v>
      </c>
      <c r="D13" s="70" t="s">
        <v>127</v>
      </c>
      <c r="E13" s="77">
        <v>45274</v>
      </c>
      <c r="F13" s="72">
        <v>4346.0890200000003</v>
      </c>
      <c r="G13" s="78">
        <v>1.5903</v>
      </c>
      <c r="H13" s="72">
        <v>6.9115854000000004E-2</v>
      </c>
      <c r="I13" s="121" t="s">
        <v>2746</v>
      </c>
      <c r="J13" s="73">
        <f t="shared" si="0"/>
        <v>3.5979637177315604</v>
      </c>
      <c r="K13" s="73">
        <f>H13/'סכום נכסי הקרן'!$C$41</f>
        <v>7.5279231210563144E-7</v>
      </c>
    </row>
    <row r="14" spans="1:11" s="6" customFormat="1">
      <c r="A14" s="122" t="s">
        <v>2746</v>
      </c>
      <c r="B14" s="121" t="s">
        <v>2746</v>
      </c>
      <c r="C14" s="121" t="s">
        <v>2746</v>
      </c>
      <c r="D14" s="121" t="s">
        <v>2746</v>
      </c>
      <c r="E14" s="121" t="s">
        <v>2746</v>
      </c>
      <c r="F14" s="121" t="s">
        <v>2746</v>
      </c>
      <c r="G14" s="121" t="s">
        <v>2746</v>
      </c>
      <c r="H14" s="121" t="s">
        <v>2746</v>
      </c>
      <c r="I14" s="121" t="s">
        <v>2746</v>
      </c>
      <c r="J14" s="121" t="s">
        <v>2746</v>
      </c>
      <c r="K14" s="121" t="s">
        <v>2746</v>
      </c>
    </row>
    <row r="15" spans="1:11" s="6" customFormat="1">
      <c r="A15" s="121" t="s">
        <v>2746</v>
      </c>
      <c r="B15" s="121" t="s">
        <v>2746</v>
      </c>
      <c r="C15" s="121" t="s">
        <v>2746</v>
      </c>
      <c r="D15" s="121" t="s">
        <v>2746</v>
      </c>
      <c r="E15" s="121" t="s">
        <v>2746</v>
      </c>
      <c r="F15" s="121" t="s">
        <v>2746</v>
      </c>
      <c r="G15" s="121" t="s">
        <v>2746</v>
      </c>
      <c r="H15" s="121" t="s">
        <v>2746</v>
      </c>
      <c r="I15" s="121" t="s">
        <v>2746</v>
      </c>
      <c r="J15" s="121" t="s">
        <v>2746</v>
      </c>
      <c r="K15" s="121" t="s">
        <v>2746</v>
      </c>
    </row>
    <row r="16" spans="1:11" s="6" customFormat="1">
      <c r="A16" s="121" t="s">
        <v>2746</v>
      </c>
      <c r="B16" s="121" t="s">
        <v>2746</v>
      </c>
      <c r="C16" s="121" t="s">
        <v>2746</v>
      </c>
      <c r="D16" s="121" t="s">
        <v>2746</v>
      </c>
      <c r="E16" s="121" t="s">
        <v>2746</v>
      </c>
      <c r="F16" s="121" t="s">
        <v>2746</v>
      </c>
      <c r="G16" s="121" t="s">
        <v>2746</v>
      </c>
      <c r="H16" s="121" t="s">
        <v>2746</v>
      </c>
      <c r="I16" s="121" t="s">
        <v>2746</v>
      </c>
      <c r="J16" s="121" t="s">
        <v>2746</v>
      </c>
      <c r="K16" s="121" t="s">
        <v>2746</v>
      </c>
    </row>
    <row r="17" spans="1:11">
      <c r="A17" s="85" t="s">
        <v>202</v>
      </c>
      <c r="B17" s="121" t="s">
        <v>2746</v>
      </c>
      <c r="C17" s="121" t="s">
        <v>2746</v>
      </c>
      <c r="D17" s="121" t="s">
        <v>2746</v>
      </c>
      <c r="E17" s="121" t="s">
        <v>2746</v>
      </c>
      <c r="F17" s="121" t="s">
        <v>2746</v>
      </c>
      <c r="G17" s="121" t="s">
        <v>2746</v>
      </c>
      <c r="H17" s="121" t="s">
        <v>2746</v>
      </c>
      <c r="I17" s="121" t="s">
        <v>2746</v>
      </c>
      <c r="J17" s="121" t="s">
        <v>2746</v>
      </c>
      <c r="K17" s="121" t="s">
        <v>2746</v>
      </c>
    </row>
    <row r="18" spans="1:11">
      <c r="A18" s="85" t="s">
        <v>108</v>
      </c>
      <c r="B18" s="121" t="s">
        <v>2746</v>
      </c>
      <c r="C18" s="121" t="s">
        <v>2746</v>
      </c>
      <c r="D18" s="121" t="s">
        <v>2746</v>
      </c>
      <c r="E18" s="121" t="s">
        <v>2746</v>
      </c>
      <c r="F18" s="121" t="s">
        <v>2746</v>
      </c>
      <c r="G18" s="121" t="s">
        <v>2746</v>
      </c>
      <c r="H18" s="121" t="s">
        <v>2746</v>
      </c>
      <c r="I18" s="121" t="s">
        <v>2746</v>
      </c>
      <c r="J18" s="121" t="s">
        <v>2746</v>
      </c>
      <c r="K18" s="121" t="s">
        <v>2746</v>
      </c>
    </row>
    <row r="19" spans="1:11">
      <c r="A19" s="85" t="s">
        <v>185</v>
      </c>
      <c r="B19" s="121" t="s">
        <v>2746</v>
      </c>
      <c r="C19" s="121" t="s">
        <v>2746</v>
      </c>
      <c r="D19" s="121" t="s">
        <v>2746</v>
      </c>
      <c r="E19" s="121" t="s">
        <v>2746</v>
      </c>
      <c r="F19" s="121" t="s">
        <v>2746</v>
      </c>
      <c r="G19" s="121" t="s">
        <v>2746</v>
      </c>
      <c r="H19" s="121" t="s">
        <v>2746</v>
      </c>
      <c r="I19" s="121" t="s">
        <v>2746</v>
      </c>
      <c r="J19" s="121" t="s">
        <v>2746</v>
      </c>
      <c r="K19" s="121" t="s">
        <v>2746</v>
      </c>
    </row>
    <row r="20" spans="1:11">
      <c r="A20" s="85" t="s">
        <v>193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  <c r="K20" s="121" t="s">
        <v>2746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6.285156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141</v>
      </c>
      <c r="B1" s="36" t="s" vm="1">
        <v>210</v>
      </c>
    </row>
    <row r="2" spans="1:10">
      <c r="A2" s="36" t="s">
        <v>140</v>
      </c>
      <c r="B2" s="36" t="s">
        <v>211</v>
      </c>
    </row>
    <row r="3" spans="1:10">
      <c r="A3" s="36" t="s">
        <v>142</v>
      </c>
      <c r="B3" s="36" t="s">
        <v>212</v>
      </c>
    </row>
    <row r="4" spans="1:10">
      <c r="A4" s="36" t="s">
        <v>143</v>
      </c>
      <c r="B4" s="36">
        <v>2208</v>
      </c>
    </row>
    <row r="5" spans="1:10" ht="18.75">
      <c r="A5" s="150" t="s">
        <v>97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112</v>
      </c>
      <c r="B6" s="38" t="s">
        <v>44</v>
      </c>
      <c r="C6" s="38" t="s">
        <v>65</v>
      </c>
      <c r="D6" s="38" t="s">
        <v>99</v>
      </c>
      <c r="E6" s="38" t="s">
        <v>100</v>
      </c>
      <c r="F6" s="38" t="s">
        <v>187</v>
      </c>
      <c r="G6" s="38" t="s">
        <v>186</v>
      </c>
      <c r="H6" s="38" t="s">
        <v>107</v>
      </c>
      <c r="I6" s="38" t="s">
        <v>144</v>
      </c>
      <c r="J6" s="40" t="s">
        <v>146</v>
      </c>
    </row>
    <row r="7" spans="1:10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2" t="s">
        <v>21</v>
      </c>
      <c r="F7" s="12" t="s">
        <v>194</v>
      </c>
      <c r="G7" s="117" t="s">
        <v>2746</v>
      </c>
      <c r="H7" s="12" t="s">
        <v>190</v>
      </c>
      <c r="I7" s="26" t="s">
        <v>19</v>
      </c>
      <c r="J7" s="13" t="s">
        <v>19</v>
      </c>
    </row>
    <row r="8" spans="1:10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49</v>
      </c>
      <c r="B9" s="119" t="s">
        <v>2746</v>
      </c>
      <c r="C9" s="119" t="s">
        <v>2746</v>
      </c>
      <c r="D9" s="119" t="s">
        <v>2746</v>
      </c>
      <c r="E9" s="119" t="s">
        <v>2746</v>
      </c>
      <c r="F9" s="119" t="s">
        <v>2746</v>
      </c>
      <c r="G9" s="119" t="s">
        <v>2746</v>
      </c>
      <c r="H9" s="61">
        <v>92.780384487000006</v>
      </c>
      <c r="I9" s="62">
        <f>IFERROR(H9/$H$9,0)</f>
        <v>1</v>
      </c>
      <c r="J9" s="62">
        <f>H9/'סכום נכסי הקרן'!$C$41</f>
        <v>1.0105403625052247E-3</v>
      </c>
    </row>
    <row r="10" spans="1:10">
      <c r="A10" s="63" t="s">
        <v>32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66">
        <v>81.613592061999981</v>
      </c>
      <c r="I10" s="67">
        <f t="shared" ref="I10:I73" si="0">IFERROR(H10/$H$9,0)</f>
        <v>0.87964274467342107</v>
      </c>
      <c r="J10" s="67">
        <f>H10/'סכום נכסי הקרן'!$C$41</f>
        <v>8.889144980773698E-4</v>
      </c>
    </row>
    <row r="11" spans="1:10">
      <c r="A11" s="68" t="s">
        <v>174</v>
      </c>
      <c r="B11" s="120" t="s">
        <v>2746</v>
      </c>
      <c r="C11" s="120" t="s">
        <v>2746</v>
      </c>
      <c r="D11" s="120" t="s">
        <v>2746</v>
      </c>
      <c r="E11" s="120" t="s">
        <v>2746</v>
      </c>
      <c r="F11" s="120" t="s">
        <v>2746</v>
      </c>
      <c r="G11" s="120" t="s">
        <v>2746</v>
      </c>
      <c r="H11" s="66">
        <v>-0.48469569299999993</v>
      </c>
      <c r="I11" s="67">
        <f t="shared" si="0"/>
        <v>-5.2241181762715527E-3</v>
      </c>
      <c r="J11" s="67">
        <f>H11/'סכום נכסי הקרן'!$C$41</f>
        <v>-5.2791822756195889E-6</v>
      </c>
    </row>
    <row r="12" spans="1:10">
      <c r="A12" s="69" t="s">
        <v>1784</v>
      </c>
      <c r="B12" s="54" t="s">
        <v>1785</v>
      </c>
      <c r="C12" s="70" t="s">
        <v>1553</v>
      </c>
      <c r="D12" s="70" t="s">
        <v>128</v>
      </c>
      <c r="E12" s="77">
        <v>44952</v>
      </c>
      <c r="F12" s="72">
        <v>1327.3032880000001</v>
      </c>
      <c r="G12" s="78">
        <v>-38.778080000000003</v>
      </c>
      <c r="H12" s="72">
        <v>-0.51470273299999991</v>
      </c>
      <c r="I12" s="73">
        <f t="shared" si="0"/>
        <v>-5.5475382630271151E-3</v>
      </c>
      <c r="J12" s="73">
        <f>H12/'סכום נכסי הקרן'!$C$41</f>
        <v>-5.6060113273310259E-6</v>
      </c>
    </row>
    <row r="13" spans="1:10">
      <c r="A13" s="69" t="s">
        <v>1786</v>
      </c>
      <c r="B13" s="54" t="s">
        <v>1787</v>
      </c>
      <c r="C13" s="70" t="s">
        <v>1553</v>
      </c>
      <c r="D13" s="70" t="s">
        <v>128</v>
      </c>
      <c r="E13" s="77">
        <v>44952</v>
      </c>
      <c r="F13" s="72">
        <v>2209.134485</v>
      </c>
      <c r="G13" s="78">
        <v>-15.624169999999999</v>
      </c>
      <c r="H13" s="72">
        <v>-0.34515893599999997</v>
      </c>
      <c r="I13" s="73">
        <f t="shared" si="0"/>
        <v>-3.7201714339560876E-3</v>
      </c>
      <c r="J13" s="73">
        <f>H13/'סכום נכסי הקרן'!$C$41</f>
        <v>-3.759383389451567E-6</v>
      </c>
    </row>
    <row r="14" spans="1:10" s="6" customFormat="1">
      <c r="A14" s="69" t="s">
        <v>776</v>
      </c>
      <c r="B14" s="54" t="s">
        <v>1788</v>
      </c>
      <c r="C14" s="70" t="s">
        <v>1553</v>
      </c>
      <c r="D14" s="70" t="s">
        <v>128</v>
      </c>
      <c r="E14" s="77">
        <v>45244</v>
      </c>
      <c r="F14" s="72">
        <v>1097.8463039999999</v>
      </c>
      <c r="G14" s="78">
        <v>10.994979000000001</v>
      </c>
      <c r="H14" s="72">
        <v>0.12070797500000001</v>
      </c>
      <c r="I14" s="73">
        <f t="shared" si="0"/>
        <v>1.3010074884623171E-3</v>
      </c>
      <c r="J14" s="73">
        <f>H14/'סכום נכסי הקרן'!$C$41</f>
        <v>1.3147205790127221E-6</v>
      </c>
    </row>
    <row r="15" spans="1:10" s="6" customFormat="1">
      <c r="A15" s="69" t="s">
        <v>902</v>
      </c>
      <c r="B15" s="54" t="s">
        <v>1789</v>
      </c>
      <c r="C15" s="70" t="s">
        <v>1553</v>
      </c>
      <c r="D15" s="70" t="s">
        <v>128</v>
      </c>
      <c r="E15" s="77">
        <v>44965</v>
      </c>
      <c r="F15" s="72">
        <v>530.91084000000001</v>
      </c>
      <c r="G15" s="78">
        <v>-2.479949</v>
      </c>
      <c r="H15" s="72">
        <v>-1.3166316999999999E-2</v>
      </c>
      <c r="I15" s="73">
        <f t="shared" si="0"/>
        <v>-1.4190841170576101E-4</v>
      </c>
      <c r="J15" s="73">
        <f>H15/'סכום נכסי הקרן'!$C$41</f>
        <v>-1.4340417780768042E-7</v>
      </c>
    </row>
    <row r="16" spans="1:10" s="6" customFormat="1">
      <c r="A16" s="69" t="s">
        <v>902</v>
      </c>
      <c r="B16" s="54" t="s">
        <v>1790</v>
      </c>
      <c r="C16" s="70" t="s">
        <v>1553</v>
      </c>
      <c r="D16" s="70" t="s">
        <v>128</v>
      </c>
      <c r="E16" s="77">
        <v>44952</v>
      </c>
      <c r="F16" s="72">
        <v>1528.5392679999998</v>
      </c>
      <c r="G16" s="78">
        <v>7.9122940000000002</v>
      </c>
      <c r="H16" s="72">
        <v>0.12094252500000001</v>
      </c>
      <c r="I16" s="73">
        <f t="shared" si="0"/>
        <v>1.3035355012669296E-3</v>
      </c>
      <c r="J16" s="73">
        <f>H16/'סכום נכסי הקרן'!$C$41</f>
        <v>1.3172752379887129E-6</v>
      </c>
    </row>
    <row r="17" spans="1:10">
      <c r="A17" s="69" t="s">
        <v>791</v>
      </c>
      <c r="B17" s="54" t="s">
        <v>1791</v>
      </c>
      <c r="C17" s="70" t="s">
        <v>1553</v>
      </c>
      <c r="D17" s="70" t="s">
        <v>128</v>
      </c>
      <c r="E17" s="77">
        <v>45091</v>
      </c>
      <c r="F17" s="72">
        <v>1300.6835799999999</v>
      </c>
      <c r="G17" s="78">
        <v>5.8367300000000002</v>
      </c>
      <c r="H17" s="72">
        <v>7.5917384000000004E-2</v>
      </c>
      <c r="I17" s="73">
        <f t="shared" si="0"/>
        <v>8.1824821507004233E-4</v>
      </c>
      <c r="J17" s="73">
        <f>H17/'סכום נכסי הקרן'!$C$41</f>
        <v>8.2687284787613377E-7</v>
      </c>
    </row>
    <row r="18" spans="1:10">
      <c r="A18" s="69" t="s">
        <v>811</v>
      </c>
      <c r="B18" s="54" t="s">
        <v>1792</v>
      </c>
      <c r="C18" s="70" t="s">
        <v>1553</v>
      </c>
      <c r="D18" s="70" t="s">
        <v>128</v>
      </c>
      <c r="E18" s="77">
        <v>44917</v>
      </c>
      <c r="F18" s="72">
        <v>2102.780612</v>
      </c>
      <c r="G18" s="78">
        <v>-1.4228719999999999</v>
      </c>
      <c r="H18" s="72">
        <v>-2.9919873999999999E-2</v>
      </c>
      <c r="I18" s="73">
        <f t="shared" si="0"/>
        <v>-3.2248059937919579E-4</v>
      </c>
      <c r="J18" s="73">
        <f>H18/'סכום נכסי הקרן'!$C$41</f>
        <v>-3.2587966179755467E-7</v>
      </c>
    </row>
    <row r="19" spans="1:10">
      <c r="A19" s="69" t="s">
        <v>811</v>
      </c>
      <c r="B19" s="54" t="s">
        <v>1793</v>
      </c>
      <c r="C19" s="70" t="s">
        <v>1553</v>
      </c>
      <c r="D19" s="70" t="s">
        <v>128</v>
      </c>
      <c r="E19" s="77">
        <v>45043</v>
      </c>
      <c r="F19" s="72">
        <v>1732.9653599999999</v>
      </c>
      <c r="G19" s="78">
        <v>5.8099420000000004</v>
      </c>
      <c r="H19" s="72">
        <v>0.100684283</v>
      </c>
      <c r="I19" s="73">
        <f t="shared" si="0"/>
        <v>1.0851893269973186E-3</v>
      </c>
      <c r="J19" s="73">
        <f>H19/'סכום נכסי הקרן'!$C$41</f>
        <v>1.0966276158906714E-6</v>
      </c>
    </row>
    <row r="20" spans="1:10">
      <c r="A20" s="122" t="s">
        <v>2746</v>
      </c>
      <c r="B20" s="121" t="s">
        <v>2746</v>
      </c>
      <c r="C20" s="121" t="s">
        <v>2746</v>
      </c>
      <c r="D20" s="121" t="s">
        <v>2746</v>
      </c>
      <c r="E20" s="121" t="s">
        <v>2746</v>
      </c>
      <c r="F20" s="121" t="s">
        <v>2746</v>
      </c>
      <c r="G20" s="121" t="s">
        <v>2746</v>
      </c>
      <c r="H20" s="121" t="s">
        <v>2746</v>
      </c>
      <c r="I20" s="121" t="s">
        <v>2746</v>
      </c>
      <c r="J20" s="121" t="s">
        <v>2746</v>
      </c>
    </row>
    <row r="21" spans="1:10">
      <c r="A21" s="68" t="s">
        <v>1779</v>
      </c>
      <c r="B21" s="120" t="s">
        <v>2746</v>
      </c>
      <c r="C21" s="120" t="s">
        <v>2746</v>
      </c>
      <c r="D21" s="120" t="s">
        <v>2746</v>
      </c>
      <c r="E21" s="120" t="s">
        <v>2746</v>
      </c>
      <c r="F21" s="120" t="s">
        <v>2746</v>
      </c>
      <c r="G21" s="120" t="s">
        <v>2746</v>
      </c>
      <c r="H21" s="66">
        <v>83.317898796999998</v>
      </c>
      <c r="I21" s="67">
        <f t="shared" si="0"/>
        <v>0.89801200175748519</v>
      </c>
      <c r="J21" s="67">
        <f>H21/'סכום נכסי הקרן'!$C$41</f>
        <v>9.074773737900516E-4</v>
      </c>
    </row>
    <row r="22" spans="1:10">
      <c r="A22" s="69" t="s">
        <v>1794</v>
      </c>
      <c r="B22" s="54" t="s">
        <v>1795</v>
      </c>
      <c r="C22" s="70" t="s">
        <v>1553</v>
      </c>
      <c r="D22" s="70" t="s">
        <v>127</v>
      </c>
      <c r="E22" s="77">
        <v>45131</v>
      </c>
      <c r="F22" s="72">
        <v>2193.8428800000002</v>
      </c>
      <c r="G22" s="78">
        <v>-1.8345130000000001</v>
      </c>
      <c r="H22" s="72">
        <v>-4.0246335000000001E-2</v>
      </c>
      <c r="I22" s="73">
        <f t="shared" si="0"/>
        <v>-4.3378064471848729E-4</v>
      </c>
      <c r="J22" s="73">
        <f>H22/'סכום נכסי הקרן'!$C$41</f>
        <v>-4.3835284996157029E-7</v>
      </c>
    </row>
    <row r="23" spans="1:10">
      <c r="A23" s="69" t="s">
        <v>1796</v>
      </c>
      <c r="B23" s="54" t="s">
        <v>1797</v>
      </c>
      <c r="C23" s="70" t="s">
        <v>1553</v>
      </c>
      <c r="D23" s="70" t="s">
        <v>127</v>
      </c>
      <c r="E23" s="77">
        <v>45131</v>
      </c>
      <c r="F23" s="72">
        <v>2199.5474260000001</v>
      </c>
      <c r="G23" s="78">
        <v>-1.720221</v>
      </c>
      <c r="H23" s="72">
        <v>-3.7837071E-2</v>
      </c>
      <c r="I23" s="73">
        <f t="shared" si="0"/>
        <v>-4.0781325933502213E-4</v>
      </c>
      <c r="J23" s="73">
        <f>H23/'סכום נכסי הקרן'!$C$41</f>
        <v>-4.1211175892285052E-7</v>
      </c>
    </row>
    <row r="24" spans="1:10">
      <c r="A24" s="69" t="s">
        <v>1798</v>
      </c>
      <c r="B24" s="54" t="s">
        <v>1799</v>
      </c>
      <c r="C24" s="70" t="s">
        <v>1553</v>
      </c>
      <c r="D24" s="70" t="s">
        <v>127</v>
      </c>
      <c r="E24" s="77">
        <v>45138</v>
      </c>
      <c r="F24" s="72">
        <v>4689.5188950000002</v>
      </c>
      <c r="G24" s="78">
        <v>0.75822500000000004</v>
      </c>
      <c r="H24" s="72">
        <v>3.5557082000000004E-2</v>
      </c>
      <c r="I24" s="73">
        <f t="shared" si="0"/>
        <v>3.8323921803732242E-4</v>
      </c>
      <c r="J24" s="73">
        <f>H24/'סכום נכסי הקרן'!$C$41</f>
        <v>3.8727869832165473E-7</v>
      </c>
    </row>
    <row r="25" spans="1:10">
      <c r="A25" s="69" t="s">
        <v>1800</v>
      </c>
      <c r="B25" s="54" t="s">
        <v>1801</v>
      </c>
      <c r="C25" s="70" t="s">
        <v>1553</v>
      </c>
      <c r="D25" s="70" t="s">
        <v>127</v>
      </c>
      <c r="E25" s="77">
        <v>45260</v>
      </c>
      <c r="F25" s="72">
        <v>4468352.8</v>
      </c>
      <c r="G25" s="78">
        <v>1.2795780000000001</v>
      </c>
      <c r="H25" s="72">
        <v>57.17604</v>
      </c>
      <c r="I25" s="73">
        <f t="shared" si="0"/>
        <v>0.61625138024741921</v>
      </c>
      <c r="J25" s="73">
        <f>H25/'סכום נכסי הקרן'!$C$41</f>
        <v>6.2274689318957219E-4</v>
      </c>
    </row>
    <row r="26" spans="1:10">
      <c r="A26" s="69" t="s">
        <v>1802</v>
      </c>
      <c r="B26" s="54" t="s">
        <v>1803</v>
      </c>
      <c r="C26" s="70" t="s">
        <v>1553</v>
      </c>
      <c r="D26" s="70" t="s">
        <v>127</v>
      </c>
      <c r="E26" s="77">
        <v>45274</v>
      </c>
      <c r="F26" s="72">
        <v>1878.580674</v>
      </c>
      <c r="G26" s="78">
        <v>1.4278599999999999</v>
      </c>
      <c r="H26" s="72">
        <v>2.6823504000000001E-2</v>
      </c>
      <c r="I26" s="73">
        <f t="shared" si="0"/>
        <v>2.8910748913482242E-4</v>
      </c>
      <c r="J26" s="73">
        <f>H26/'סכום נכסי הקרן'!$C$41</f>
        <v>2.9215478687327877E-7</v>
      </c>
    </row>
    <row r="27" spans="1:10">
      <c r="A27" s="69" t="s">
        <v>1804</v>
      </c>
      <c r="B27" s="54" t="s">
        <v>1805</v>
      </c>
      <c r="C27" s="70" t="s">
        <v>1553</v>
      </c>
      <c r="D27" s="70" t="s">
        <v>127</v>
      </c>
      <c r="E27" s="77">
        <v>45274</v>
      </c>
      <c r="F27" s="72">
        <v>1879.3509839999999</v>
      </c>
      <c r="G27" s="78">
        <v>1.4682630000000001</v>
      </c>
      <c r="H27" s="72">
        <v>2.7593813999999998E-2</v>
      </c>
      <c r="I27" s="73">
        <f t="shared" si="0"/>
        <v>2.9740999838027537E-4</v>
      </c>
      <c r="J27" s="73">
        <f>H27/'סכום נכסי הקרן'!$C$41</f>
        <v>3.005448075758818E-7</v>
      </c>
    </row>
    <row r="28" spans="1:10">
      <c r="A28" s="69" t="s">
        <v>1806</v>
      </c>
      <c r="B28" s="54" t="s">
        <v>1807</v>
      </c>
      <c r="C28" s="70" t="s">
        <v>1553</v>
      </c>
      <c r="D28" s="70" t="s">
        <v>127</v>
      </c>
      <c r="E28" s="77">
        <v>45132</v>
      </c>
      <c r="F28" s="72">
        <v>1557.6043990000001</v>
      </c>
      <c r="G28" s="78">
        <v>1.0965450000000001</v>
      </c>
      <c r="H28" s="72">
        <v>1.7079840999999998E-2</v>
      </c>
      <c r="I28" s="73">
        <f t="shared" si="0"/>
        <v>1.8408892239925081E-4</v>
      </c>
      <c r="J28" s="73">
        <f>H28/'סכום נכסי הקרן'!$C$41</f>
        <v>1.8602928637453511E-7</v>
      </c>
    </row>
    <row r="29" spans="1:10">
      <c r="A29" s="69" t="s">
        <v>1808</v>
      </c>
      <c r="B29" s="54" t="s">
        <v>1809</v>
      </c>
      <c r="C29" s="70" t="s">
        <v>1553</v>
      </c>
      <c r="D29" s="70" t="s">
        <v>127</v>
      </c>
      <c r="E29" s="77">
        <v>45258</v>
      </c>
      <c r="F29" s="72">
        <v>3648.8070779999998</v>
      </c>
      <c r="G29" s="78">
        <v>1.573842</v>
      </c>
      <c r="H29" s="72">
        <v>5.7426447000000012E-2</v>
      </c>
      <c r="I29" s="73">
        <f t="shared" si="0"/>
        <v>6.1895030202258278E-4</v>
      </c>
      <c r="J29" s="73">
        <f>H29/'סכום נכסי הקרן'!$C$41</f>
        <v>6.2547426257861922E-7</v>
      </c>
    </row>
    <row r="30" spans="1:10">
      <c r="A30" s="69" t="s">
        <v>1810</v>
      </c>
      <c r="B30" s="54" t="s">
        <v>1811</v>
      </c>
      <c r="C30" s="70" t="s">
        <v>1553</v>
      </c>
      <c r="D30" s="70" t="s">
        <v>127</v>
      </c>
      <c r="E30" s="77">
        <v>45258</v>
      </c>
      <c r="F30" s="72">
        <v>1006.1672</v>
      </c>
      <c r="G30" s="78">
        <v>1.6988760000000001</v>
      </c>
      <c r="H30" s="72">
        <v>1.7093529E-2</v>
      </c>
      <c r="I30" s="73">
        <f t="shared" si="0"/>
        <v>1.8423645358351659E-4</v>
      </c>
      <c r="J30" s="73">
        <f>H30/'סכום נכסי הקרן'!$C$41</f>
        <v>1.8617837259096389E-7</v>
      </c>
    </row>
    <row r="31" spans="1:10">
      <c r="A31" s="69" t="s">
        <v>1812</v>
      </c>
      <c r="B31" s="54" t="s">
        <v>1813</v>
      </c>
      <c r="C31" s="70" t="s">
        <v>1553</v>
      </c>
      <c r="D31" s="70" t="s">
        <v>127</v>
      </c>
      <c r="E31" s="77">
        <v>45251</v>
      </c>
      <c r="F31" s="72">
        <v>628.40178000000003</v>
      </c>
      <c r="G31" s="78">
        <v>1.695227</v>
      </c>
      <c r="H31" s="72">
        <v>1.0652834E-2</v>
      </c>
      <c r="I31" s="73">
        <f t="shared" si="0"/>
        <v>1.1481773931959325E-4</v>
      </c>
      <c r="J31" s="73">
        <f>H31/'סכום נכסי הקרן'!$C$41</f>
        <v>1.1602795991405216E-7</v>
      </c>
    </row>
    <row r="32" spans="1:10">
      <c r="A32" s="69" t="s">
        <v>1814</v>
      </c>
      <c r="B32" s="54" t="s">
        <v>1815</v>
      </c>
      <c r="C32" s="70" t="s">
        <v>1553</v>
      </c>
      <c r="D32" s="70" t="s">
        <v>127</v>
      </c>
      <c r="E32" s="77">
        <v>45251</v>
      </c>
      <c r="F32" s="72">
        <v>755.40675599999997</v>
      </c>
      <c r="G32" s="78">
        <v>1.7701499999999999</v>
      </c>
      <c r="H32" s="72">
        <v>1.3371832E-2</v>
      </c>
      <c r="I32" s="73">
        <f t="shared" si="0"/>
        <v>1.4412348120710369E-4</v>
      </c>
      <c r="J32" s="73">
        <f>H32/'סכום נכסי הקרן'!$C$41</f>
        <v>1.4564259494454151E-7</v>
      </c>
    </row>
    <row r="33" spans="1:10">
      <c r="A33" s="69" t="s">
        <v>1814</v>
      </c>
      <c r="B33" s="54" t="s">
        <v>1816</v>
      </c>
      <c r="C33" s="70" t="s">
        <v>1553</v>
      </c>
      <c r="D33" s="70" t="s">
        <v>127</v>
      </c>
      <c r="E33" s="77">
        <v>45251</v>
      </c>
      <c r="F33" s="72">
        <v>1257.762168</v>
      </c>
      <c r="G33" s="78">
        <v>1.7701499999999999</v>
      </c>
      <c r="H33" s="72">
        <v>2.2264276E-2</v>
      </c>
      <c r="I33" s="73">
        <f t="shared" si="0"/>
        <v>2.399674901446391E-4</v>
      </c>
      <c r="J33" s="73">
        <f>H33/'סכום נכסי הקרן'!$C$41</f>
        <v>2.4249683448023254E-7</v>
      </c>
    </row>
    <row r="34" spans="1:10">
      <c r="A34" s="69" t="s">
        <v>1817</v>
      </c>
      <c r="B34" s="54" t="s">
        <v>1818</v>
      </c>
      <c r="C34" s="70" t="s">
        <v>1553</v>
      </c>
      <c r="D34" s="70" t="s">
        <v>127</v>
      </c>
      <c r="E34" s="77">
        <v>45251</v>
      </c>
      <c r="F34" s="72">
        <v>1572.587865</v>
      </c>
      <c r="G34" s="78">
        <v>1.794208</v>
      </c>
      <c r="H34" s="72">
        <v>2.8215499999999998E-2</v>
      </c>
      <c r="I34" s="73">
        <f t="shared" si="0"/>
        <v>3.0411061730352531E-4</v>
      </c>
      <c r="J34" s="73">
        <f>H34/'סכום נכסי הקרן'!$C$41</f>
        <v>3.0731605345159218E-7</v>
      </c>
    </row>
    <row r="35" spans="1:10">
      <c r="A35" s="69" t="s">
        <v>1817</v>
      </c>
      <c r="B35" s="54" t="s">
        <v>1819</v>
      </c>
      <c r="C35" s="70" t="s">
        <v>1553</v>
      </c>
      <c r="D35" s="70" t="s">
        <v>127</v>
      </c>
      <c r="E35" s="77">
        <v>45251</v>
      </c>
      <c r="F35" s="72">
        <v>1763.047566</v>
      </c>
      <c r="G35" s="78">
        <v>1.794208</v>
      </c>
      <c r="H35" s="72">
        <v>3.1632743000000005E-2</v>
      </c>
      <c r="I35" s="73">
        <f t="shared" si="0"/>
        <v>3.4094214175661508E-4</v>
      </c>
      <c r="J35" s="73">
        <f>H35/'סכום נכסי הקרן'!$C$41</f>
        <v>3.4453579552403751E-7</v>
      </c>
    </row>
    <row r="36" spans="1:10">
      <c r="A36" s="69" t="s">
        <v>1820</v>
      </c>
      <c r="B36" s="54" t="s">
        <v>1821</v>
      </c>
      <c r="C36" s="70" t="s">
        <v>1553</v>
      </c>
      <c r="D36" s="70" t="s">
        <v>127</v>
      </c>
      <c r="E36" s="77">
        <v>45132</v>
      </c>
      <c r="F36" s="72">
        <v>1511.307</v>
      </c>
      <c r="G36" s="78">
        <v>1.3549059999999999</v>
      </c>
      <c r="H36" s="72">
        <v>2.0476781999999999E-2</v>
      </c>
      <c r="I36" s="73">
        <f t="shared" si="0"/>
        <v>2.2070162904820812E-4</v>
      </c>
      <c r="J36" s="73">
        <f>H36/'סכום נכסי הקרן'!$C$41</f>
        <v>2.2302790422386988E-7</v>
      </c>
    </row>
    <row r="37" spans="1:10">
      <c r="A37" s="69" t="s">
        <v>1822</v>
      </c>
      <c r="B37" s="54" t="s">
        <v>1823</v>
      </c>
      <c r="C37" s="70" t="s">
        <v>1553</v>
      </c>
      <c r="D37" s="70" t="s">
        <v>127</v>
      </c>
      <c r="E37" s="77">
        <v>45132</v>
      </c>
      <c r="F37" s="72">
        <v>4583.3711629999998</v>
      </c>
      <c r="G37" s="78">
        <v>1.3763749999999999</v>
      </c>
      <c r="H37" s="72">
        <v>6.3084356999999994E-2</v>
      </c>
      <c r="I37" s="73">
        <f t="shared" si="0"/>
        <v>6.7993204974095686E-4</v>
      </c>
      <c r="J37" s="73">
        <f>H37/'סכום נכסי הקרן'!$C$41</f>
        <v>6.8709878002414708E-7</v>
      </c>
    </row>
    <row r="38" spans="1:10">
      <c r="A38" s="69" t="s">
        <v>1824</v>
      </c>
      <c r="B38" s="54" t="s">
        <v>1825</v>
      </c>
      <c r="C38" s="70" t="s">
        <v>1553</v>
      </c>
      <c r="D38" s="70" t="s">
        <v>127</v>
      </c>
      <c r="E38" s="77">
        <v>45132</v>
      </c>
      <c r="F38" s="72">
        <v>2517.0991920000001</v>
      </c>
      <c r="G38" s="78">
        <v>1.384423</v>
      </c>
      <c r="H38" s="72">
        <v>3.4847302999999996E-2</v>
      </c>
      <c r="I38" s="73">
        <f t="shared" si="0"/>
        <v>3.7558912040165833E-4</v>
      </c>
      <c r="J38" s="73">
        <f>H38/'סכום נכסי הקרן'!$C$41</f>
        <v>3.7954796588371033E-7</v>
      </c>
    </row>
    <row r="39" spans="1:10">
      <c r="A39" s="69" t="s">
        <v>1826</v>
      </c>
      <c r="B39" s="54" t="s">
        <v>1827</v>
      </c>
      <c r="C39" s="70" t="s">
        <v>1553</v>
      </c>
      <c r="D39" s="70" t="s">
        <v>127</v>
      </c>
      <c r="E39" s="77">
        <v>45132</v>
      </c>
      <c r="F39" s="72">
        <v>1889.8785539999999</v>
      </c>
      <c r="G39" s="78">
        <v>1.491611</v>
      </c>
      <c r="H39" s="72">
        <v>2.8189637E-2</v>
      </c>
      <c r="I39" s="73">
        <f t="shared" si="0"/>
        <v>3.0383186226124999E-4</v>
      </c>
      <c r="J39" s="73">
        <f>H39/'סכום נכסי הקרן'!$C$41</f>
        <v>3.0703436023012107E-7</v>
      </c>
    </row>
    <row r="40" spans="1:10">
      <c r="A40" s="69" t="s">
        <v>1828</v>
      </c>
      <c r="B40" s="54" t="s">
        <v>1829</v>
      </c>
      <c r="C40" s="70" t="s">
        <v>1553</v>
      </c>
      <c r="D40" s="70" t="s">
        <v>127</v>
      </c>
      <c r="E40" s="77">
        <v>45272</v>
      </c>
      <c r="F40" s="72">
        <v>1260.2271599999999</v>
      </c>
      <c r="G40" s="78">
        <v>2.0410910000000002</v>
      </c>
      <c r="H40" s="72">
        <v>2.572238E-2</v>
      </c>
      <c r="I40" s="73">
        <f t="shared" si="0"/>
        <v>2.7723942018804753E-4</v>
      </c>
      <c r="J40" s="73">
        <f>H40/'סכום נכסי הקרן'!$C$41</f>
        <v>2.8016162417756786E-7</v>
      </c>
    </row>
    <row r="41" spans="1:10">
      <c r="A41" s="69" t="s">
        <v>1830</v>
      </c>
      <c r="B41" s="54" t="s">
        <v>1831</v>
      </c>
      <c r="C41" s="70" t="s">
        <v>1553</v>
      </c>
      <c r="D41" s="70" t="s">
        <v>127</v>
      </c>
      <c r="E41" s="77">
        <v>45250</v>
      </c>
      <c r="F41" s="72">
        <v>1071.6877959999999</v>
      </c>
      <c r="G41" s="78">
        <v>1.9945440000000001</v>
      </c>
      <c r="H41" s="72">
        <v>2.1375282999999998E-2</v>
      </c>
      <c r="I41" s="73">
        <f t="shared" si="0"/>
        <v>2.30385798875354E-4</v>
      </c>
      <c r="J41" s="73">
        <f>H41/'סכום נכסי הקרן'!$C$41</f>
        <v>2.3281414871155605E-7</v>
      </c>
    </row>
    <row r="42" spans="1:10">
      <c r="A42" s="69" t="s">
        <v>1830</v>
      </c>
      <c r="B42" s="54" t="s">
        <v>1832</v>
      </c>
      <c r="C42" s="70" t="s">
        <v>1553</v>
      </c>
      <c r="D42" s="70" t="s">
        <v>127</v>
      </c>
      <c r="E42" s="77">
        <v>45250</v>
      </c>
      <c r="F42" s="72">
        <v>1262.0612900000001</v>
      </c>
      <c r="G42" s="78">
        <v>1.9945440000000001</v>
      </c>
      <c r="H42" s="72">
        <v>2.5172366000000002E-2</v>
      </c>
      <c r="I42" s="73">
        <f t="shared" si="0"/>
        <v>2.7131129213553803E-4</v>
      </c>
      <c r="J42" s="73">
        <f>H42/'סכום נכסי הקרן'!$C$41</f>
        <v>2.7417101150640758E-7</v>
      </c>
    </row>
    <row r="43" spans="1:10">
      <c r="A43" s="69" t="s">
        <v>1833</v>
      </c>
      <c r="B43" s="54" t="s">
        <v>1834</v>
      </c>
      <c r="C43" s="70" t="s">
        <v>1553</v>
      </c>
      <c r="D43" s="70" t="s">
        <v>127</v>
      </c>
      <c r="E43" s="77">
        <v>45271</v>
      </c>
      <c r="F43" s="72">
        <v>3657.6372959999994</v>
      </c>
      <c r="G43" s="78">
        <v>2.1030929999999999</v>
      </c>
      <c r="H43" s="72">
        <v>7.6923517999999996E-2</v>
      </c>
      <c r="I43" s="73">
        <f t="shared" si="0"/>
        <v>8.2909246847083496E-4</v>
      </c>
      <c r="J43" s="73">
        <f>H43/'סכום נכסי הקרן'!$C$41</f>
        <v>8.3783140363886924E-7</v>
      </c>
    </row>
    <row r="44" spans="1:10">
      <c r="A44" s="69" t="s">
        <v>1835</v>
      </c>
      <c r="B44" s="54" t="s">
        <v>1836</v>
      </c>
      <c r="C44" s="70" t="s">
        <v>1553</v>
      </c>
      <c r="D44" s="70" t="s">
        <v>127</v>
      </c>
      <c r="E44" s="77">
        <v>45271</v>
      </c>
      <c r="F44" s="72">
        <v>4730.3453250000002</v>
      </c>
      <c r="G44" s="78">
        <v>2.1163780000000001</v>
      </c>
      <c r="H44" s="72">
        <v>0.100111991</v>
      </c>
      <c r="I44" s="73">
        <f t="shared" si="0"/>
        <v>1.0790210835354673E-3</v>
      </c>
      <c r="J44" s="73">
        <f>H44/'סכום נכסי הקרן'!$C$41</f>
        <v>1.0903943569067115E-6</v>
      </c>
    </row>
    <row r="45" spans="1:10">
      <c r="A45" s="69" t="s">
        <v>1837</v>
      </c>
      <c r="B45" s="54" t="s">
        <v>1838</v>
      </c>
      <c r="C45" s="70" t="s">
        <v>1553</v>
      </c>
      <c r="D45" s="70" t="s">
        <v>127</v>
      </c>
      <c r="E45" s="77">
        <v>45250</v>
      </c>
      <c r="F45" s="72">
        <v>5363.2405799999997</v>
      </c>
      <c r="G45" s="78">
        <v>2.0822859999999999</v>
      </c>
      <c r="H45" s="72">
        <v>0.11167801500000001</v>
      </c>
      <c r="I45" s="73">
        <f t="shared" si="0"/>
        <v>1.2036813127849007E-3</v>
      </c>
      <c r="J45" s="73">
        <f>H45/'סכום נכסי הקרן'!$C$41</f>
        <v>1.2163685501624185E-6</v>
      </c>
    </row>
    <row r="46" spans="1:10">
      <c r="A46" s="69" t="s">
        <v>1839</v>
      </c>
      <c r="B46" s="54" t="s">
        <v>1840</v>
      </c>
      <c r="C46" s="70" t="s">
        <v>1553</v>
      </c>
      <c r="D46" s="70" t="s">
        <v>127</v>
      </c>
      <c r="E46" s="77">
        <v>45252</v>
      </c>
      <c r="F46" s="72">
        <v>758.73779999999999</v>
      </c>
      <c r="G46" s="78">
        <v>2.2230240000000001</v>
      </c>
      <c r="H46" s="72">
        <v>1.6866926000000001E-2</v>
      </c>
      <c r="I46" s="73">
        <f t="shared" si="0"/>
        <v>1.8179409465977501E-4</v>
      </c>
      <c r="J46" s="73">
        <f>H46/'סכום נכסי הקרן'!$C$41</f>
        <v>1.8371027031879821E-7</v>
      </c>
    </row>
    <row r="47" spans="1:10">
      <c r="A47" s="69" t="s">
        <v>1839</v>
      </c>
      <c r="B47" s="54" t="s">
        <v>1841</v>
      </c>
      <c r="C47" s="70" t="s">
        <v>1553</v>
      </c>
      <c r="D47" s="70" t="s">
        <v>127</v>
      </c>
      <c r="E47" s="77">
        <v>45252</v>
      </c>
      <c r="F47" s="72">
        <v>2210.7896999999998</v>
      </c>
      <c r="G47" s="78">
        <v>2.2230240000000001</v>
      </c>
      <c r="H47" s="72">
        <v>4.9146394000000003E-2</v>
      </c>
      <c r="I47" s="73">
        <f t="shared" si="0"/>
        <v>5.297067291943179E-4</v>
      </c>
      <c r="J47" s="73">
        <f>H47/'סכום נכסי הקרן'!$C$41</f>
        <v>5.352900301414829E-7</v>
      </c>
    </row>
    <row r="48" spans="1:10">
      <c r="A48" s="69" t="s">
        <v>1842</v>
      </c>
      <c r="B48" s="54" t="s">
        <v>1843</v>
      </c>
      <c r="C48" s="70" t="s">
        <v>1553</v>
      </c>
      <c r="D48" s="70" t="s">
        <v>127</v>
      </c>
      <c r="E48" s="77">
        <v>45252</v>
      </c>
      <c r="F48" s="72">
        <v>4737.4065000000001</v>
      </c>
      <c r="G48" s="78">
        <v>2.2230240000000001</v>
      </c>
      <c r="H48" s="72">
        <v>0.10531370200000001</v>
      </c>
      <c r="I48" s="73">
        <f t="shared" si="0"/>
        <v>1.1350858544324756E-3</v>
      </c>
      <c r="J48" s="73">
        <f>H48/'סכום נכסי הקרן'!$C$41</f>
        <v>1.1470500708127467E-6</v>
      </c>
    </row>
    <row r="49" spans="1:10">
      <c r="A49" s="69" t="s">
        <v>1844</v>
      </c>
      <c r="B49" s="54" t="s">
        <v>1845</v>
      </c>
      <c r="C49" s="70" t="s">
        <v>1553</v>
      </c>
      <c r="D49" s="70" t="s">
        <v>127</v>
      </c>
      <c r="E49" s="77">
        <v>45252</v>
      </c>
      <c r="F49" s="72">
        <v>2526.6167999999998</v>
      </c>
      <c r="G49" s="78">
        <v>2.2230240000000001</v>
      </c>
      <c r="H49" s="72">
        <v>5.6167308000000006E-2</v>
      </c>
      <c r="I49" s="73">
        <f t="shared" si="0"/>
        <v>6.0537912523815781E-4</v>
      </c>
      <c r="J49" s="73">
        <f>H49/'סכום נכסי הקרן'!$C$41</f>
        <v>6.1176004067126388E-7</v>
      </c>
    </row>
    <row r="50" spans="1:10">
      <c r="A50" s="69" t="s">
        <v>1846</v>
      </c>
      <c r="B50" s="54" t="s">
        <v>1847</v>
      </c>
      <c r="C50" s="70" t="s">
        <v>1553</v>
      </c>
      <c r="D50" s="70" t="s">
        <v>127</v>
      </c>
      <c r="E50" s="77">
        <v>45252</v>
      </c>
      <c r="F50" s="72">
        <v>12304.399918999999</v>
      </c>
      <c r="G50" s="78">
        <v>2.2283240000000002</v>
      </c>
      <c r="H50" s="72">
        <v>0.274181856</v>
      </c>
      <c r="I50" s="73">
        <f t="shared" si="0"/>
        <v>2.9551705084647196E-3</v>
      </c>
      <c r="J50" s="73">
        <f>H50/'סכום נכסי הקרן'!$C$41</f>
        <v>2.9863190768886873E-6</v>
      </c>
    </row>
    <row r="51" spans="1:10">
      <c r="A51" s="69" t="s">
        <v>1848</v>
      </c>
      <c r="B51" s="54" t="s">
        <v>1849</v>
      </c>
      <c r="C51" s="70" t="s">
        <v>1553</v>
      </c>
      <c r="D51" s="70" t="s">
        <v>127</v>
      </c>
      <c r="E51" s="77">
        <v>45253</v>
      </c>
      <c r="F51" s="72">
        <v>3158.8701299999998</v>
      </c>
      <c r="G51" s="78">
        <v>2.2199520000000001</v>
      </c>
      <c r="H51" s="72">
        <v>7.0125399000000005E-2</v>
      </c>
      <c r="I51" s="73">
        <f t="shared" si="0"/>
        <v>7.5582138819251909E-4</v>
      </c>
      <c r="J51" s="73">
        <f>H51/'סכום נכסי הקרן'!$C$41</f>
        <v>7.6378801961327043E-7</v>
      </c>
    </row>
    <row r="52" spans="1:10">
      <c r="A52" s="69" t="s">
        <v>1850</v>
      </c>
      <c r="B52" s="54" t="s">
        <v>1851</v>
      </c>
      <c r="C52" s="70" t="s">
        <v>1553</v>
      </c>
      <c r="D52" s="70" t="s">
        <v>127</v>
      </c>
      <c r="E52" s="77">
        <v>45252</v>
      </c>
      <c r="F52" s="72">
        <v>2456.250775</v>
      </c>
      <c r="G52" s="78">
        <v>2.319293</v>
      </c>
      <c r="H52" s="72">
        <v>5.6967643999999998E-2</v>
      </c>
      <c r="I52" s="73">
        <f t="shared" si="0"/>
        <v>6.1400525892390612E-4</v>
      </c>
      <c r="J52" s="73">
        <f>H52/'סכום נכסי הקרן'!$C$41</f>
        <v>6.2047709693307843E-7</v>
      </c>
    </row>
    <row r="53" spans="1:10">
      <c r="A53" s="69" t="s">
        <v>1850</v>
      </c>
      <c r="B53" s="54" t="s">
        <v>1852</v>
      </c>
      <c r="C53" s="70" t="s">
        <v>1553</v>
      </c>
      <c r="D53" s="70" t="s">
        <v>127</v>
      </c>
      <c r="E53" s="77">
        <v>45252</v>
      </c>
      <c r="F53" s="72">
        <v>2845.3710780000001</v>
      </c>
      <c r="G53" s="78">
        <v>2.319293</v>
      </c>
      <c r="H53" s="72">
        <v>6.5992482999999991E-2</v>
      </c>
      <c r="I53" s="73">
        <f t="shared" si="0"/>
        <v>7.1127623974490616E-4</v>
      </c>
      <c r="J53" s="73">
        <f>H53/'סכום נכסי הקרן'!$C$41</f>
        <v>7.1877334915317066E-7</v>
      </c>
    </row>
    <row r="54" spans="1:10">
      <c r="A54" s="69" t="s">
        <v>1853</v>
      </c>
      <c r="B54" s="54" t="s">
        <v>1854</v>
      </c>
      <c r="C54" s="70" t="s">
        <v>1553</v>
      </c>
      <c r="D54" s="70" t="s">
        <v>127</v>
      </c>
      <c r="E54" s="77">
        <v>45265</v>
      </c>
      <c r="F54" s="72">
        <v>4489.6063320000003</v>
      </c>
      <c r="G54" s="78">
        <v>2.3245809999999998</v>
      </c>
      <c r="H54" s="72">
        <v>0.10436454899999999</v>
      </c>
      <c r="I54" s="73">
        <f t="shared" si="0"/>
        <v>1.1248557502434484E-3</v>
      </c>
      <c r="J54" s="73">
        <f>H54/'סכום נכסי הקרן'!$C$41</f>
        <v>1.1367121376171009E-6</v>
      </c>
    </row>
    <row r="55" spans="1:10">
      <c r="A55" s="69" t="s">
        <v>1855</v>
      </c>
      <c r="B55" s="54" t="s">
        <v>1856</v>
      </c>
      <c r="C55" s="70" t="s">
        <v>1553</v>
      </c>
      <c r="D55" s="70" t="s">
        <v>127</v>
      </c>
      <c r="E55" s="77">
        <v>45252</v>
      </c>
      <c r="F55" s="72">
        <v>3038.8168559999995</v>
      </c>
      <c r="G55" s="78">
        <v>2.3430870000000001</v>
      </c>
      <c r="H55" s="72">
        <v>7.1202121000000007E-2</v>
      </c>
      <c r="I55" s="73">
        <f t="shared" si="0"/>
        <v>7.6742644895997974E-4</v>
      </c>
      <c r="J55" s="73">
        <f>H55/'סכום נכסי הקרן'!$C$41</f>
        <v>7.7551540192811538E-7</v>
      </c>
    </row>
    <row r="56" spans="1:10">
      <c r="A56" s="69" t="s">
        <v>1855</v>
      </c>
      <c r="B56" s="54" t="s">
        <v>1857</v>
      </c>
      <c r="C56" s="70" t="s">
        <v>1553</v>
      </c>
      <c r="D56" s="70" t="s">
        <v>127</v>
      </c>
      <c r="E56" s="77">
        <v>45252</v>
      </c>
      <c r="F56" s="72">
        <v>948.68811900000003</v>
      </c>
      <c r="G56" s="78">
        <v>2.3430870000000001</v>
      </c>
      <c r="H56" s="72">
        <v>2.2228587000000001E-2</v>
      </c>
      <c r="I56" s="73">
        <f t="shared" si="0"/>
        <v>2.3958282909589124E-4</v>
      </c>
      <c r="J56" s="73">
        <f>H56/'סכום נכסי הקרן'!$C$41</f>
        <v>2.4210811896458925E-7</v>
      </c>
    </row>
    <row r="57" spans="1:10">
      <c r="A57" s="69" t="s">
        <v>1858</v>
      </c>
      <c r="B57" s="54" t="s">
        <v>1859</v>
      </c>
      <c r="C57" s="70" t="s">
        <v>1553</v>
      </c>
      <c r="D57" s="70" t="s">
        <v>127</v>
      </c>
      <c r="E57" s="77">
        <v>45253</v>
      </c>
      <c r="F57" s="72">
        <v>3162.4649100000006</v>
      </c>
      <c r="G57" s="78">
        <v>2.3008690000000001</v>
      </c>
      <c r="H57" s="72">
        <v>7.2764167000000005E-2</v>
      </c>
      <c r="I57" s="73">
        <f t="shared" si="0"/>
        <v>7.8426239988470205E-4</v>
      </c>
      <c r="J57" s="73">
        <f>H57/'סכום נכסי הקרן'!$C$41</f>
        <v>7.9252880987870439E-7</v>
      </c>
    </row>
    <row r="58" spans="1:10">
      <c r="A58" s="69" t="s">
        <v>1860</v>
      </c>
      <c r="B58" s="54" t="s">
        <v>1861</v>
      </c>
      <c r="C58" s="70" t="s">
        <v>1553</v>
      </c>
      <c r="D58" s="70" t="s">
        <v>127</v>
      </c>
      <c r="E58" s="77">
        <v>45252</v>
      </c>
      <c r="F58" s="72">
        <v>2530.7251200000001</v>
      </c>
      <c r="G58" s="78">
        <v>2.3774359999999999</v>
      </c>
      <c r="H58" s="72">
        <v>6.0166369000000004E-2</v>
      </c>
      <c r="I58" s="73">
        <f t="shared" si="0"/>
        <v>6.4848156571748481E-4</v>
      </c>
      <c r="J58" s="73">
        <f>H58/'סכום נכסי הקרן'!$C$41</f>
        <v>6.5531679649810285E-7</v>
      </c>
    </row>
    <row r="59" spans="1:10">
      <c r="A59" s="69" t="s">
        <v>1862</v>
      </c>
      <c r="B59" s="54" t="s">
        <v>1863</v>
      </c>
      <c r="C59" s="70" t="s">
        <v>1553</v>
      </c>
      <c r="D59" s="70" t="s">
        <v>127</v>
      </c>
      <c r="E59" s="77">
        <v>45257</v>
      </c>
      <c r="F59" s="72">
        <v>2534.2171920000001</v>
      </c>
      <c r="G59" s="78">
        <v>2.5205790000000001</v>
      </c>
      <c r="H59" s="72">
        <v>6.3876957999999998E-2</v>
      </c>
      <c r="I59" s="73">
        <f t="shared" si="0"/>
        <v>6.884748145115756E-4</v>
      </c>
      <c r="J59" s="73">
        <f>H59/'סכום נכסי הקרן'!$C$41</f>
        <v>6.9573158863224507E-7</v>
      </c>
    </row>
    <row r="60" spans="1:10">
      <c r="A60" s="69" t="s">
        <v>1864</v>
      </c>
      <c r="B60" s="54" t="s">
        <v>1865</v>
      </c>
      <c r="C60" s="70" t="s">
        <v>1553</v>
      </c>
      <c r="D60" s="70" t="s">
        <v>127</v>
      </c>
      <c r="E60" s="77">
        <v>45257</v>
      </c>
      <c r="F60" s="72">
        <v>1270.1556</v>
      </c>
      <c r="G60" s="78">
        <v>2.7544249999999999</v>
      </c>
      <c r="H60" s="72">
        <v>3.4985483000000005E-2</v>
      </c>
      <c r="I60" s="73">
        <f t="shared" si="0"/>
        <v>3.7707844382669077E-4</v>
      </c>
      <c r="J60" s="73">
        <f>H60/'סכום נכסי הקרן'!$C$41</f>
        <v>3.8105298731753018E-7</v>
      </c>
    </row>
    <row r="61" spans="1:10">
      <c r="A61" s="69" t="s">
        <v>1866</v>
      </c>
      <c r="B61" s="54" t="s">
        <v>1867</v>
      </c>
      <c r="C61" s="70" t="s">
        <v>1553</v>
      </c>
      <c r="D61" s="70" t="s">
        <v>127</v>
      </c>
      <c r="E61" s="77">
        <v>45257</v>
      </c>
      <c r="F61" s="72">
        <v>1271.285388</v>
      </c>
      <c r="G61" s="78">
        <v>2.8408470000000001</v>
      </c>
      <c r="H61" s="72">
        <v>3.6115270999999997E-2</v>
      </c>
      <c r="I61" s="73">
        <f t="shared" si="0"/>
        <v>3.8925545738668839E-4</v>
      </c>
      <c r="J61" s="73">
        <f>H61/'סכום נכסי הקרן'!$C$41</f>
        <v>3.9335835101468117E-7</v>
      </c>
    </row>
    <row r="62" spans="1:10">
      <c r="A62" s="69" t="s">
        <v>1868</v>
      </c>
      <c r="B62" s="54" t="s">
        <v>1869</v>
      </c>
      <c r="C62" s="70" t="s">
        <v>1553</v>
      </c>
      <c r="D62" s="70" t="s">
        <v>127</v>
      </c>
      <c r="E62" s="77">
        <v>45257</v>
      </c>
      <c r="F62" s="72">
        <v>1273.4046599999999</v>
      </c>
      <c r="G62" s="78">
        <v>2.9062160000000001</v>
      </c>
      <c r="H62" s="72">
        <v>3.7007886999999996E-2</v>
      </c>
      <c r="I62" s="73">
        <f t="shared" si="0"/>
        <v>3.9887619785823787E-4</v>
      </c>
      <c r="J62" s="73">
        <f>H62/'סכום נכסי הקרן'!$C$41</f>
        <v>4.0308049757836943E-7</v>
      </c>
    </row>
    <row r="63" spans="1:10">
      <c r="A63" s="69" t="s">
        <v>1870</v>
      </c>
      <c r="B63" s="54" t="s">
        <v>1871</v>
      </c>
      <c r="C63" s="70" t="s">
        <v>1553</v>
      </c>
      <c r="D63" s="70" t="s">
        <v>127</v>
      </c>
      <c r="E63" s="77">
        <v>45257</v>
      </c>
      <c r="F63" s="72">
        <v>636.10487999999998</v>
      </c>
      <c r="G63" s="78">
        <v>2.9114420000000001</v>
      </c>
      <c r="H63" s="72">
        <v>1.8519822000000002E-2</v>
      </c>
      <c r="I63" s="73">
        <f t="shared" si="0"/>
        <v>1.9960923962968616E-4</v>
      </c>
      <c r="J63" s="73">
        <f>H63/'סכום נכסי הקרן'!$C$41</f>
        <v>2.0171319337477535E-7</v>
      </c>
    </row>
    <row r="64" spans="1:10">
      <c r="A64" s="69" t="s">
        <v>1872</v>
      </c>
      <c r="B64" s="54" t="s">
        <v>1873</v>
      </c>
      <c r="C64" s="70" t="s">
        <v>1553</v>
      </c>
      <c r="D64" s="70" t="s">
        <v>127</v>
      </c>
      <c r="E64" s="77">
        <v>45245</v>
      </c>
      <c r="F64" s="72">
        <v>2559.2779439999999</v>
      </c>
      <c r="G64" s="78">
        <v>3.4153419999999999</v>
      </c>
      <c r="H64" s="72">
        <v>8.7408090999999993E-2</v>
      </c>
      <c r="I64" s="73">
        <f t="shared" si="0"/>
        <v>9.4209666712738449E-4</v>
      </c>
      <c r="J64" s="73">
        <f>H64/'סכום נכסי הקרן'!$C$41</f>
        <v>9.5202670751387123E-7</v>
      </c>
    </row>
    <row r="65" spans="1:10">
      <c r="A65" s="69" t="s">
        <v>1874</v>
      </c>
      <c r="B65" s="54" t="s">
        <v>1875</v>
      </c>
      <c r="C65" s="70" t="s">
        <v>1553</v>
      </c>
      <c r="D65" s="70" t="s">
        <v>127</v>
      </c>
      <c r="E65" s="77">
        <v>45245</v>
      </c>
      <c r="F65" s="72">
        <v>3199.52538</v>
      </c>
      <c r="G65" s="78">
        <v>3.4282599999999999</v>
      </c>
      <c r="H65" s="72">
        <v>0.109688064</v>
      </c>
      <c r="I65" s="73">
        <f t="shared" si="0"/>
        <v>1.1822333417401286E-3</v>
      </c>
      <c r="J65" s="73">
        <f>H65/'סכום נכסי הקרן'!$C$41</f>
        <v>1.1946945097278328E-6</v>
      </c>
    </row>
    <row r="66" spans="1:10">
      <c r="A66" s="69" t="s">
        <v>1874</v>
      </c>
      <c r="B66" s="54" t="s">
        <v>1876</v>
      </c>
      <c r="C66" s="70" t="s">
        <v>1553</v>
      </c>
      <c r="D66" s="70" t="s">
        <v>127</v>
      </c>
      <c r="E66" s="77">
        <v>45245</v>
      </c>
      <c r="F66" s="72">
        <v>768.64868400000012</v>
      </c>
      <c r="G66" s="78">
        <v>3.4282599999999999</v>
      </c>
      <c r="H66" s="72">
        <v>2.6351278999999998E-2</v>
      </c>
      <c r="I66" s="73">
        <f t="shared" si="0"/>
        <v>2.8401778183719672E-4</v>
      </c>
      <c r="J66" s="73">
        <f>H66/'סכום נכסי הקרן'!$C$41</f>
        <v>2.8701143221569062E-7</v>
      </c>
    </row>
    <row r="67" spans="1:10">
      <c r="A67" s="69" t="s">
        <v>1877</v>
      </c>
      <c r="B67" s="54" t="s">
        <v>1878</v>
      </c>
      <c r="C67" s="70" t="s">
        <v>1553</v>
      </c>
      <c r="D67" s="70" t="s">
        <v>127</v>
      </c>
      <c r="E67" s="77">
        <v>45246</v>
      </c>
      <c r="F67" s="72">
        <v>3742.55816</v>
      </c>
      <c r="G67" s="78">
        <v>3.4790049999999999</v>
      </c>
      <c r="H67" s="72">
        <v>0.13020379900000001</v>
      </c>
      <c r="I67" s="73">
        <f t="shared" si="0"/>
        <v>1.4033548116869855E-3</v>
      </c>
      <c r="J67" s="73">
        <f>H67/'סכום נכסי הקרן'!$C$41</f>
        <v>1.4181466801256179E-6</v>
      </c>
    </row>
    <row r="68" spans="1:10">
      <c r="A68" s="69" t="s">
        <v>1879</v>
      </c>
      <c r="B68" s="54" t="s">
        <v>1880</v>
      </c>
      <c r="C68" s="70" t="s">
        <v>1553</v>
      </c>
      <c r="D68" s="70" t="s">
        <v>127</v>
      </c>
      <c r="E68" s="77">
        <v>45160</v>
      </c>
      <c r="F68" s="72">
        <v>2241.3453300000001</v>
      </c>
      <c r="G68" s="78">
        <v>3.11198</v>
      </c>
      <c r="H68" s="72">
        <v>6.975021499999999E-2</v>
      </c>
      <c r="I68" s="73">
        <f t="shared" si="0"/>
        <v>7.5177760240660672E-4</v>
      </c>
      <c r="J68" s="73">
        <f>H68/'סכום נכסי הקרן'!$C$41</f>
        <v>7.5970161085928107E-7</v>
      </c>
    </row>
    <row r="69" spans="1:10">
      <c r="A69" s="69" t="s">
        <v>1881</v>
      </c>
      <c r="B69" s="54" t="s">
        <v>1882</v>
      </c>
      <c r="C69" s="70" t="s">
        <v>1553</v>
      </c>
      <c r="D69" s="70" t="s">
        <v>127</v>
      </c>
      <c r="E69" s="77">
        <v>45245</v>
      </c>
      <c r="F69" s="72">
        <v>1281.4534799999999</v>
      </c>
      <c r="G69" s="78">
        <v>3.5521029999999998</v>
      </c>
      <c r="H69" s="72">
        <v>4.5518554000000003E-2</v>
      </c>
      <c r="I69" s="73">
        <f t="shared" si="0"/>
        <v>4.9060536073094064E-4</v>
      </c>
      <c r="J69" s="73">
        <f>H69/'סכום נכסי הקרן'!$C$41</f>
        <v>4.9577651908005132E-7</v>
      </c>
    </row>
    <row r="70" spans="1:10">
      <c r="A70" s="69" t="s">
        <v>1883</v>
      </c>
      <c r="B70" s="54" t="s">
        <v>1884</v>
      </c>
      <c r="C70" s="70" t="s">
        <v>1553</v>
      </c>
      <c r="D70" s="70" t="s">
        <v>127</v>
      </c>
      <c r="E70" s="77">
        <v>45246</v>
      </c>
      <c r="F70" s="72">
        <v>1922.2315739999999</v>
      </c>
      <c r="G70" s="78">
        <v>3.5589430000000002</v>
      </c>
      <c r="H70" s="72">
        <v>6.8411128000000002E-2</v>
      </c>
      <c r="I70" s="73">
        <f t="shared" si="0"/>
        <v>7.3734473486241562E-4</v>
      </c>
      <c r="J70" s="73">
        <f>H70/'סכום נכסי הקרן'!$C$41</f>
        <v>7.4511661565918433E-7</v>
      </c>
    </row>
    <row r="71" spans="1:10">
      <c r="A71" s="69" t="s">
        <v>1885</v>
      </c>
      <c r="B71" s="54" t="s">
        <v>1886</v>
      </c>
      <c r="C71" s="70" t="s">
        <v>1553</v>
      </c>
      <c r="D71" s="70" t="s">
        <v>127</v>
      </c>
      <c r="E71" s="77">
        <v>45155</v>
      </c>
      <c r="F71" s="72">
        <v>3845.0793959999996</v>
      </c>
      <c r="G71" s="78">
        <v>3.170544</v>
      </c>
      <c r="H71" s="72">
        <v>0.12190994600000001</v>
      </c>
      <c r="I71" s="73">
        <f t="shared" si="0"/>
        <v>1.3139625005227425E-3</v>
      </c>
      <c r="J71" s="73">
        <f>H71/'סכום נכסי הקרן'!$C$41</f>
        <v>1.3278121415965239E-6</v>
      </c>
    </row>
    <row r="72" spans="1:10">
      <c r="A72" s="69" t="s">
        <v>1887</v>
      </c>
      <c r="B72" s="54" t="s">
        <v>1888</v>
      </c>
      <c r="C72" s="70" t="s">
        <v>1553</v>
      </c>
      <c r="D72" s="70" t="s">
        <v>127</v>
      </c>
      <c r="E72" s="77">
        <v>45245</v>
      </c>
      <c r="F72" s="72">
        <v>1089.526464</v>
      </c>
      <c r="G72" s="78">
        <v>3.5778639999999999</v>
      </c>
      <c r="H72" s="72">
        <v>3.8981777000000002E-2</v>
      </c>
      <c r="I72" s="73">
        <f t="shared" si="0"/>
        <v>4.2015106119184023E-4</v>
      </c>
      <c r="J72" s="73">
        <f>H72/'סכום נכסי הקרן'!$C$41</f>
        <v>4.2457960568375708E-7</v>
      </c>
    </row>
    <row r="73" spans="1:10">
      <c r="A73" s="69" t="s">
        <v>1889</v>
      </c>
      <c r="B73" s="54" t="s">
        <v>1890</v>
      </c>
      <c r="C73" s="70" t="s">
        <v>1553</v>
      </c>
      <c r="D73" s="70" t="s">
        <v>127</v>
      </c>
      <c r="E73" s="77">
        <v>45155</v>
      </c>
      <c r="F73" s="72">
        <v>3845.3875200000002</v>
      </c>
      <c r="G73" s="78">
        <v>3.1783030000000001</v>
      </c>
      <c r="H73" s="72">
        <v>0.12221806999999998</v>
      </c>
      <c r="I73" s="73">
        <f t="shared" si="0"/>
        <v>1.3172835042209235E-3</v>
      </c>
      <c r="J73" s="73">
        <f>H73/'סכום נכסי הקרן'!$C$41</f>
        <v>1.3311681498775649E-6</v>
      </c>
    </row>
    <row r="74" spans="1:10">
      <c r="A74" s="69" t="s">
        <v>1891</v>
      </c>
      <c r="B74" s="54" t="s">
        <v>1892</v>
      </c>
      <c r="C74" s="70" t="s">
        <v>1553</v>
      </c>
      <c r="D74" s="70" t="s">
        <v>127</v>
      </c>
      <c r="E74" s="77">
        <v>45160</v>
      </c>
      <c r="F74" s="72">
        <v>3204.4895999999994</v>
      </c>
      <c r="G74" s="78">
        <v>3.1896149999999999</v>
      </c>
      <c r="H74" s="72">
        <v>0.102210865</v>
      </c>
      <c r="I74" s="73">
        <f t="shared" ref="I74:I137" si="1">IFERROR(H74/$H$9,0)</f>
        <v>1.101643041954858E-3</v>
      </c>
      <c r="J74" s="73">
        <f>H74/'סכום נכסי הקרן'!$C$41</f>
        <v>1.1132547589684208E-6</v>
      </c>
    </row>
    <row r="75" spans="1:10">
      <c r="A75" s="69" t="s">
        <v>1893</v>
      </c>
      <c r="B75" s="54" t="s">
        <v>1894</v>
      </c>
      <c r="C75" s="70" t="s">
        <v>1553</v>
      </c>
      <c r="D75" s="70" t="s">
        <v>127</v>
      </c>
      <c r="E75" s="77">
        <v>45160</v>
      </c>
      <c r="F75" s="72">
        <v>3204.4895999999994</v>
      </c>
      <c r="G75" s="78">
        <v>3.1896149999999999</v>
      </c>
      <c r="H75" s="72">
        <v>0.102210865</v>
      </c>
      <c r="I75" s="73">
        <f t="shared" si="1"/>
        <v>1.101643041954858E-3</v>
      </c>
      <c r="J75" s="73">
        <f>H75/'סכום נכסי הקרן'!$C$41</f>
        <v>1.1132547589684208E-6</v>
      </c>
    </row>
    <row r="76" spans="1:10">
      <c r="A76" s="69" t="s">
        <v>1895</v>
      </c>
      <c r="B76" s="54" t="s">
        <v>1896</v>
      </c>
      <c r="C76" s="70" t="s">
        <v>1553</v>
      </c>
      <c r="D76" s="70" t="s">
        <v>127</v>
      </c>
      <c r="E76" s="77">
        <v>45168</v>
      </c>
      <c r="F76" s="72">
        <v>4494.6732599999996</v>
      </c>
      <c r="G76" s="78">
        <v>3.370279</v>
      </c>
      <c r="H76" s="72">
        <v>0.15148303100000002</v>
      </c>
      <c r="I76" s="73">
        <f t="shared" si="1"/>
        <v>1.6327053594095116E-3</v>
      </c>
      <c r="J76" s="73">
        <f>H76/'סכום נכסי הקרן'!$C$41</f>
        <v>1.6499146657619112E-6</v>
      </c>
    </row>
    <row r="77" spans="1:10">
      <c r="A77" s="69" t="s">
        <v>1897</v>
      </c>
      <c r="B77" s="54" t="s">
        <v>1898</v>
      </c>
      <c r="C77" s="70" t="s">
        <v>1553</v>
      </c>
      <c r="D77" s="70" t="s">
        <v>127</v>
      </c>
      <c r="E77" s="77">
        <v>45174</v>
      </c>
      <c r="F77" s="72">
        <v>3974.0177399999998</v>
      </c>
      <c r="G77" s="78">
        <v>3.8023899999999999</v>
      </c>
      <c r="H77" s="72">
        <v>0.151107671</v>
      </c>
      <c r="I77" s="73">
        <f t="shared" si="1"/>
        <v>1.6286596766709085E-3</v>
      </c>
      <c r="J77" s="73">
        <f>H77/'סכום נכסי הקרן'!$C$41</f>
        <v>1.645826340060662E-6</v>
      </c>
    </row>
    <row r="78" spans="1:10">
      <c r="A78" s="69" t="s">
        <v>1897</v>
      </c>
      <c r="B78" s="54" t="s">
        <v>1899</v>
      </c>
      <c r="C78" s="70" t="s">
        <v>1553</v>
      </c>
      <c r="D78" s="70" t="s">
        <v>127</v>
      </c>
      <c r="E78" s="77">
        <v>45174</v>
      </c>
      <c r="F78" s="72">
        <v>644.49270000000001</v>
      </c>
      <c r="G78" s="78">
        <v>3.8023899999999999</v>
      </c>
      <c r="H78" s="72">
        <v>2.4506129000000001E-2</v>
      </c>
      <c r="I78" s="73">
        <f t="shared" si="1"/>
        <v>2.641304962843056E-4</v>
      </c>
      <c r="J78" s="73">
        <f>H78/'סכום נכסי הקרן'!$C$41</f>
        <v>2.6691452746382715E-7</v>
      </c>
    </row>
    <row r="79" spans="1:10">
      <c r="A79" s="69" t="s">
        <v>1900</v>
      </c>
      <c r="B79" s="54" t="s">
        <v>1901</v>
      </c>
      <c r="C79" s="70" t="s">
        <v>1553</v>
      </c>
      <c r="D79" s="70" t="s">
        <v>127</v>
      </c>
      <c r="E79" s="77">
        <v>45169</v>
      </c>
      <c r="F79" s="72">
        <v>1933.940286</v>
      </c>
      <c r="G79" s="78">
        <v>3.8032300000000001</v>
      </c>
      <c r="H79" s="72">
        <v>7.3552194000000001E-2</v>
      </c>
      <c r="I79" s="73">
        <f t="shared" si="1"/>
        <v>7.927558654416422E-4</v>
      </c>
      <c r="J79" s="73">
        <f>H79/'סכום נכסי הקרן'!$C$41</f>
        <v>8.0111179964154029E-7</v>
      </c>
    </row>
    <row r="80" spans="1:10">
      <c r="A80" s="69" t="s">
        <v>1902</v>
      </c>
      <c r="B80" s="54" t="s">
        <v>1903</v>
      </c>
      <c r="C80" s="70" t="s">
        <v>1553</v>
      </c>
      <c r="D80" s="70" t="s">
        <v>127</v>
      </c>
      <c r="E80" s="77">
        <v>45174</v>
      </c>
      <c r="F80" s="72">
        <v>51.665452000000002</v>
      </c>
      <c r="G80" s="78">
        <v>3.9044840000000001</v>
      </c>
      <c r="H80" s="72">
        <v>2.0172690000000004E-3</v>
      </c>
      <c r="I80" s="73">
        <f t="shared" si="1"/>
        <v>2.1742408281166928E-5</v>
      </c>
      <c r="J80" s="73">
        <f>H80/'סכום נכסי הקרן'!$C$41</f>
        <v>2.1971581146187026E-8</v>
      </c>
    </row>
    <row r="81" spans="1:10">
      <c r="A81" s="69" t="s">
        <v>1902</v>
      </c>
      <c r="B81" s="54" t="s">
        <v>1904</v>
      </c>
      <c r="C81" s="70" t="s">
        <v>1553</v>
      </c>
      <c r="D81" s="70" t="s">
        <v>127</v>
      </c>
      <c r="E81" s="77">
        <v>45174</v>
      </c>
      <c r="F81" s="72">
        <v>1612.9435499999997</v>
      </c>
      <c r="G81" s="78">
        <v>3.9044840000000001</v>
      </c>
      <c r="H81" s="72">
        <v>6.2977121999999996E-2</v>
      </c>
      <c r="I81" s="73">
        <f t="shared" si="1"/>
        <v>6.7877625586714493E-4</v>
      </c>
      <c r="J81" s="73">
        <f>H81/'סכום נכסי הקרן'!$C$41</f>
        <v>6.859308036639238E-7</v>
      </c>
    </row>
    <row r="82" spans="1:10">
      <c r="A82" s="69" t="s">
        <v>1902</v>
      </c>
      <c r="B82" s="54" t="s">
        <v>1905</v>
      </c>
      <c r="C82" s="70" t="s">
        <v>1553</v>
      </c>
      <c r="D82" s="70" t="s">
        <v>127</v>
      </c>
      <c r="E82" s="77">
        <v>45174</v>
      </c>
      <c r="F82" s="72">
        <v>1244.391885</v>
      </c>
      <c r="G82" s="78">
        <v>3.9044840000000001</v>
      </c>
      <c r="H82" s="72">
        <v>4.8587080999999997E-2</v>
      </c>
      <c r="I82" s="73">
        <f t="shared" si="1"/>
        <v>5.2367837521526779E-4</v>
      </c>
      <c r="J82" s="73">
        <f>H82/'סכום נכסי הקרן'!$C$41</f>
        <v>5.2919813512618383E-7</v>
      </c>
    </row>
    <row r="83" spans="1:10">
      <c r="A83" s="69" t="s">
        <v>1906</v>
      </c>
      <c r="B83" s="54" t="s">
        <v>1907</v>
      </c>
      <c r="C83" s="70" t="s">
        <v>1553</v>
      </c>
      <c r="D83" s="70" t="s">
        <v>127</v>
      </c>
      <c r="E83" s="77">
        <v>45159</v>
      </c>
      <c r="F83" s="72">
        <v>1244.6230009999999</v>
      </c>
      <c r="G83" s="78">
        <v>3.838387</v>
      </c>
      <c r="H83" s="72">
        <v>4.7773445000000005E-2</v>
      </c>
      <c r="I83" s="73">
        <f t="shared" si="1"/>
        <v>5.1490889226368547E-4</v>
      </c>
      <c r="J83" s="73">
        <f>H83/'סכום נכסי הקרן'!$C$41</f>
        <v>5.2033621864530846E-7</v>
      </c>
    </row>
    <row r="84" spans="1:10">
      <c r="A84" s="69" t="s">
        <v>1908</v>
      </c>
      <c r="B84" s="54" t="s">
        <v>1909</v>
      </c>
      <c r="C84" s="70" t="s">
        <v>1553</v>
      </c>
      <c r="D84" s="70" t="s">
        <v>127</v>
      </c>
      <c r="E84" s="77">
        <v>45181</v>
      </c>
      <c r="F84" s="72">
        <v>1419.76692</v>
      </c>
      <c r="G84" s="78">
        <v>3.9528509999999999</v>
      </c>
      <c r="H84" s="72">
        <v>5.6121276999999997E-2</v>
      </c>
      <c r="I84" s="73">
        <f t="shared" si="1"/>
        <v>6.0488299666254855E-4</v>
      </c>
      <c r="J84" s="73">
        <f>H84/'סכום נכסי הקרן'!$C$41</f>
        <v>6.1125868272061849E-7</v>
      </c>
    </row>
    <row r="85" spans="1:10">
      <c r="A85" s="69" t="s">
        <v>1908</v>
      </c>
      <c r="B85" s="54" t="s">
        <v>1910</v>
      </c>
      <c r="C85" s="70" t="s">
        <v>1553</v>
      </c>
      <c r="D85" s="70" t="s">
        <v>127</v>
      </c>
      <c r="E85" s="77">
        <v>45181</v>
      </c>
      <c r="F85" s="72">
        <v>2067.1664000000001</v>
      </c>
      <c r="G85" s="78">
        <v>3.9528509999999999</v>
      </c>
      <c r="H85" s="72">
        <v>8.1712016999999998E-2</v>
      </c>
      <c r="I85" s="73">
        <f t="shared" si="1"/>
        <v>8.8070358246304897E-4</v>
      </c>
      <c r="J85" s="73">
        <f>H85/'סכום נכסי הקרן'!$C$41</f>
        <v>8.8998651748185964E-7</v>
      </c>
    </row>
    <row r="86" spans="1:10">
      <c r="A86" s="69" t="s">
        <v>1911</v>
      </c>
      <c r="B86" s="54" t="s">
        <v>1912</v>
      </c>
      <c r="C86" s="70" t="s">
        <v>1553</v>
      </c>
      <c r="D86" s="70" t="s">
        <v>127</v>
      </c>
      <c r="E86" s="77">
        <v>45181</v>
      </c>
      <c r="F86" s="72">
        <v>1936.3025700000001</v>
      </c>
      <c r="G86" s="78">
        <v>3.9655879999999999</v>
      </c>
      <c r="H86" s="72">
        <v>7.6785785000000009E-2</v>
      </c>
      <c r="I86" s="73">
        <f t="shared" si="1"/>
        <v>8.2760796287451152E-4</v>
      </c>
      <c r="J86" s="73">
        <f>H86/'סכום נכסי הקרן'!$C$41</f>
        <v>8.3633125081541957E-7</v>
      </c>
    </row>
    <row r="87" spans="1:10">
      <c r="A87" s="69" t="s">
        <v>1911</v>
      </c>
      <c r="B87" s="54" t="s">
        <v>1913</v>
      </c>
      <c r="C87" s="70" t="s">
        <v>1553</v>
      </c>
      <c r="D87" s="70" t="s">
        <v>127</v>
      </c>
      <c r="E87" s="77">
        <v>45181</v>
      </c>
      <c r="F87" s="72">
        <v>124.488713</v>
      </c>
      <c r="G87" s="78">
        <v>3.9655879999999999</v>
      </c>
      <c r="H87" s="72">
        <v>4.9367099999999995E-3</v>
      </c>
      <c r="I87" s="73">
        <f t="shared" si="1"/>
        <v>5.3208552942477947E-5</v>
      </c>
      <c r="J87" s="73">
        <f>H87/'סכום נכסי הקרן'!$C$41</f>
        <v>5.376939037887011E-8</v>
      </c>
    </row>
    <row r="88" spans="1:10">
      <c r="A88" s="69" t="s">
        <v>1914</v>
      </c>
      <c r="B88" s="54" t="s">
        <v>1915</v>
      </c>
      <c r="C88" s="70" t="s">
        <v>1553</v>
      </c>
      <c r="D88" s="70" t="s">
        <v>127</v>
      </c>
      <c r="E88" s="77">
        <v>45159</v>
      </c>
      <c r="F88" s="72">
        <v>2583.1062000000002</v>
      </c>
      <c r="G88" s="78">
        <v>3.9097590000000002</v>
      </c>
      <c r="H88" s="72">
        <v>0.100993233</v>
      </c>
      <c r="I88" s="73">
        <f t="shared" si="1"/>
        <v>1.0885192334393779E-3</v>
      </c>
      <c r="J88" s="73">
        <f>H88/'סכום נכסי הקרן'!$C$41</f>
        <v>1.0999926207537384E-6</v>
      </c>
    </row>
    <row r="89" spans="1:10">
      <c r="A89" s="69" t="s">
        <v>1916</v>
      </c>
      <c r="B89" s="54" t="s">
        <v>1917</v>
      </c>
      <c r="C89" s="70" t="s">
        <v>1553</v>
      </c>
      <c r="D89" s="70" t="s">
        <v>127</v>
      </c>
      <c r="E89" s="77">
        <v>45167</v>
      </c>
      <c r="F89" s="72">
        <v>2260.6373159999998</v>
      </c>
      <c r="G89" s="78">
        <v>3.9388100000000001</v>
      </c>
      <c r="H89" s="72">
        <v>8.9042201000000001E-2</v>
      </c>
      <c r="I89" s="73">
        <f t="shared" si="1"/>
        <v>9.5970933395384038E-4</v>
      </c>
      <c r="J89" s="73">
        <f>H89/'סכום נכסי הקרן'!$C$41</f>
        <v>9.6982501823336174E-7</v>
      </c>
    </row>
    <row r="90" spans="1:10">
      <c r="A90" s="69" t="s">
        <v>1918</v>
      </c>
      <c r="B90" s="54" t="s">
        <v>1919</v>
      </c>
      <c r="C90" s="70" t="s">
        <v>1553</v>
      </c>
      <c r="D90" s="70" t="s">
        <v>127</v>
      </c>
      <c r="E90" s="77">
        <v>45189</v>
      </c>
      <c r="F90" s="72">
        <v>9549.2983480000003</v>
      </c>
      <c r="G90" s="78">
        <v>4.0757500000000002</v>
      </c>
      <c r="H90" s="72">
        <v>0.38920552199999997</v>
      </c>
      <c r="I90" s="73">
        <f t="shared" si="1"/>
        <v>4.1949117170831923E-3</v>
      </c>
      <c r="J90" s="73">
        <f>H90/'סכום נכסי הקרן'!$C$41</f>
        <v>4.239127607258664E-6</v>
      </c>
    </row>
    <row r="91" spans="1:10">
      <c r="A91" s="69" t="s">
        <v>1920</v>
      </c>
      <c r="B91" s="54" t="s">
        <v>1921</v>
      </c>
      <c r="C91" s="70" t="s">
        <v>1553</v>
      </c>
      <c r="D91" s="70" t="s">
        <v>127</v>
      </c>
      <c r="E91" s="77">
        <v>45174</v>
      </c>
      <c r="F91" s="72">
        <v>1357.3889280000001</v>
      </c>
      <c r="G91" s="78">
        <v>4.0826269999999996</v>
      </c>
      <c r="H91" s="72">
        <v>5.5417128000000003E-2</v>
      </c>
      <c r="I91" s="73">
        <f t="shared" si="1"/>
        <v>5.9729357995670748E-4</v>
      </c>
      <c r="J91" s="73">
        <f>H91/'סכום נכסי הקרן'!$C$41</f>
        <v>6.0358927081149469E-7</v>
      </c>
    </row>
    <row r="92" spans="1:10">
      <c r="A92" s="69" t="s">
        <v>1922</v>
      </c>
      <c r="B92" s="54" t="s">
        <v>1923</v>
      </c>
      <c r="C92" s="70" t="s">
        <v>1553</v>
      </c>
      <c r="D92" s="70" t="s">
        <v>127</v>
      </c>
      <c r="E92" s="77">
        <v>45167</v>
      </c>
      <c r="F92" s="72">
        <v>2329.2633599999999</v>
      </c>
      <c r="G92" s="78">
        <v>4.0100410000000002</v>
      </c>
      <c r="H92" s="72">
        <v>9.3404426999999998E-2</v>
      </c>
      <c r="I92" s="73">
        <f t="shared" si="1"/>
        <v>1.0067260177509551E-3</v>
      </c>
      <c r="J92" s="73">
        <f>H92/'סכום נכסי הקרן'!$C$41</f>
        <v>1.0173372749214915E-6</v>
      </c>
    </row>
    <row r="93" spans="1:10">
      <c r="A93" s="69" t="s">
        <v>1924</v>
      </c>
      <c r="B93" s="54" t="s">
        <v>1925</v>
      </c>
      <c r="C93" s="70" t="s">
        <v>1553</v>
      </c>
      <c r="D93" s="70" t="s">
        <v>127</v>
      </c>
      <c r="E93" s="77">
        <v>45189</v>
      </c>
      <c r="F93" s="72">
        <v>3106.177968</v>
      </c>
      <c r="G93" s="78">
        <v>4.1519490000000001</v>
      </c>
      <c r="H93" s="72">
        <v>0.12896691999999998</v>
      </c>
      <c r="I93" s="73">
        <f t="shared" si="1"/>
        <v>1.390023556305377E-3</v>
      </c>
      <c r="J93" s="73">
        <f>H93/'סכום נכסי הקרן'!$C$41</f>
        <v>1.4046749084796374E-6</v>
      </c>
    </row>
    <row r="94" spans="1:10">
      <c r="A94" s="69" t="s">
        <v>1926</v>
      </c>
      <c r="B94" s="54" t="s">
        <v>1927</v>
      </c>
      <c r="C94" s="70" t="s">
        <v>1553</v>
      </c>
      <c r="D94" s="70" t="s">
        <v>127</v>
      </c>
      <c r="E94" s="77">
        <v>45189</v>
      </c>
      <c r="F94" s="72">
        <v>2262.6743580000002</v>
      </c>
      <c r="G94" s="78">
        <v>4.1519490000000001</v>
      </c>
      <c r="H94" s="72">
        <v>9.3945081999999999E-2</v>
      </c>
      <c r="I94" s="73">
        <f t="shared" si="1"/>
        <v>1.0125532731885066E-3</v>
      </c>
      <c r="J94" s="73">
        <f>H94/'סכום נכסי הקרן'!$C$41</f>
        <v>1.0232259517437655E-6</v>
      </c>
    </row>
    <row r="95" spans="1:10">
      <c r="A95" s="69" t="s">
        <v>1928</v>
      </c>
      <c r="B95" s="54" t="s">
        <v>1929</v>
      </c>
      <c r="C95" s="70" t="s">
        <v>1553</v>
      </c>
      <c r="D95" s="70" t="s">
        <v>127</v>
      </c>
      <c r="E95" s="77">
        <v>45190</v>
      </c>
      <c r="F95" s="72">
        <v>2586.1874400000002</v>
      </c>
      <c r="G95" s="78">
        <v>4.1816259999999996</v>
      </c>
      <c r="H95" s="72">
        <v>0.10814467700000002</v>
      </c>
      <c r="I95" s="73">
        <f t="shared" si="1"/>
        <v>1.1655985001350453E-3</v>
      </c>
      <c r="J95" s="73">
        <f>H95/'סכום נכסי הקרן'!$C$41</f>
        <v>1.1778843308620149E-6</v>
      </c>
    </row>
    <row r="96" spans="1:10">
      <c r="A96" s="69" t="s">
        <v>1930</v>
      </c>
      <c r="B96" s="54" t="s">
        <v>1931</v>
      </c>
      <c r="C96" s="70" t="s">
        <v>1553</v>
      </c>
      <c r="D96" s="70" t="s">
        <v>127</v>
      </c>
      <c r="E96" s="77">
        <v>45188</v>
      </c>
      <c r="F96" s="72">
        <v>3235.3020000000001</v>
      </c>
      <c r="G96" s="78">
        <v>4.2342589999999998</v>
      </c>
      <c r="H96" s="72">
        <v>0.13699107499999999</v>
      </c>
      <c r="I96" s="73">
        <f t="shared" si="1"/>
        <v>1.4765090245901556E-3</v>
      </c>
      <c r="J96" s="73">
        <f>H96/'סכום נכסי הקרן'!$C$41</f>
        <v>1.4920719649515719E-6</v>
      </c>
    </row>
    <row r="97" spans="1:10">
      <c r="A97" s="69" t="s">
        <v>1932</v>
      </c>
      <c r="B97" s="54" t="s">
        <v>1933</v>
      </c>
      <c r="C97" s="70" t="s">
        <v>1553</v>
      </c>
      <c r="D97" s="70" t="s">
        <v>127</v>
      </c>
      <c r="E97" s="77">
        <v>45188</v>
      </c>
      <c r="F97" s="72">
        <v>6470.6040000000003</v>
      </c>
      <c r="G97" s="78">
        <v>4.2342589999999998</v>
      </c>
      <c r="H97" s="72">
        <v>0.27398214900000001</v>
      </c>
      <c r="I97" s="73">
        <f t="shared" si="1"/>
        <v>2.9530180384021712E-3</v>
      </c>
      <c r="J97" s="73">
        <f>H97/'סכום נכסי הקרן'!$C$41</f>
        <v>2.9841439190113982E-6</v>
      </c>
    </row>
    <row r="98" spans="1:10">
      <c r="A98" s="69" t="s">
        <v>1934</v>
      </c>
      <c r="B98" s="54" t="s">
        <v>1935</v>
      </c>
      <c r="C98" s="70" t="s">
        <v>1553</v>
      </c>
      <c r="D98" s="70" t="s">
        <v>127</v>
      </c>
      <c r="E98" s="77">
        <v>45190</v>
      </c>
      <c r="F98" s="72">
        <v>4529.4228000000003</v>
      </c>
      <c r="G98" s="78">
        <v>4.2576720000000003</v>
      </c>
      <c r="H98" s="72">
        <v>0.19284796399999998</v>
      </c>
      <c r="I98" s="73">
        <f t="shared" si="1"/>
        <v>2.0785424102981705E-3</v>
      </c>
      <c r="J98" s="73">
        <f>H98/'סכום נכסי הקרן'!$C$41</f>
        <v>2.1004510007851968E-6</v>
      </c>
    </row>
    <row r="99" spans="1:10">
      <c r="A99" s="69" t="s">
        <v>1936</v>
      </c>
      <c r="B99" s="54" t="s">
        <v>1937</v>
      </c>
      <c r="C99" s="70" t="s">
        <v>1553</v>
      </c>
      <c r="D99" s="70" t="s">
        <v>127</v>
      </c>
      <c r="E99" s="77">
        <v>45182</v>
      </c>
      <c r="F99" s="72">
        <v>3237.8697000000002</v>
      </c>
      <c r="G99" s="78">
        <v>4.2868089999999999</v>
      </c>
      <c r="H99" s="72">
        <v>0.13880130299999999</v>
      </c>
      <c r="I99" s="73">
        <f t="shared" si="1"/>
        <v>1.4960199159279001E-3</v>
      </c>
      <c r="J99" s="73">
        <f>H99/'סכום נכסי הקרן'!$C$41</f>
        <v>1.511788508156816E-6</v>
      </c>
    </row>
    <row r="100" spans="1:10">
      <c r="A100" s="69" t="s">
        <v>1938</v>
      </c>
      <c r="B100" s="54" t="s">
        <v>1939</v>
      </c>
      <c r="C100" s="70" t="s">
        <v>1553</v>
      </c>
      <c r="D100" s="70" t="s">
        <v>127</v>
      </c>
      <c r="E100" s="77">
        <v>45182</v>
      </c>
      <c r="F100" s="72">
        <v>1943.594838</v>
      </c>
      <c r="G100" s="78">
        <v>4.3298019999999999</v>
      </c>
      <c r="H100" s="72">
        <v>8.4153800000000001E-2</v>
      </c>
      <c r="I100" s="73">
        <f t="shared" si="1"/>
        <v>9.0702146219054825E-4</v>
      </c>
      <c r="J100" s="73">
        <f>H100/'סכום נכסי הקרן'!$C$41</f>
        <v>9.1658179720205566E-7</v>
      </c>
    </row>
    <row r="101" spans="1:10">
      <c r="A101" s="69" t="s">
        <v>1940</v>
      </c>
      <c r="B101" s="54" t="s">
        <v>1941</v>
      </c>
      <c r="C101" s="70" t="s">
        <v>1553</v>
      </c>
      <c r="D101" s="70" t="s">
        <v>127</v>
      </c>
      <c r="E101" s="77">
        <v>45182</v>
      </c>
      <c r="F101" s="72">
        <v>2591.6651999999999</v>
      </c>
      <c r="G101" s="78">
        <v>4.3373840000000001</v>
      </c>
      <c r="H101" s="72">
        <v>0.11241048200000002</v>
      </c>
      <c r="I101" s="73">
        <f t="shared" si="1"/>
        <v>1.2115759448674251E-3</v>
      </c>
      <c r="J101" s="73">
        <f>H101/'סכום נכסי הקרן'!$C$41</f>
        <v>1.224346394528938E-6</v>
      </c>
    </row>
    <row r="102" spans="1:10">
      <c r="A102" s="69" t="s">
        <v>1942</v>
      </c>
      <c r="B102" s="54" t="s">
        <v>1943</v>
      </c>
      <c r="C102" s="70" t="s">
        <v>1553</v>
      </c>
      <c r="D102" s="70" t="s">
        <v>127</v>
      </c>
      <c r="E102" s="77">
        <v>45173</v>
      </c>
      <c r="F102" s="72">
        <v>6156.8310600000004</v>
      </c>
      <c r="G102" s="78">
        <v>4.3170890000000002</v>
      </c>
      <c r="H102" s="72">
        <v>0.26579589300000001</v>
      </c>
      <c r="I102" s="73">
        <f t="shared" si="1"/>
        <v>2.8647854227985248E-3</v>
      </c>
      <c r="J102" s="73">
        <f>H102/'סכום נכסי הקרן'!$C$41</f>
        <v>2.8949812996545052E-6</v>
      </c>
    </row>
    <row r="103" spans="1:10">
      <c r="A103" s="69" t="s">
        <v>1944</v>
      </c>
      <c r="B103" s="54" t="s">
        <v>1945</v>
      </c>
      <c r="C103" s="70" t="s">
        <v>1553</v>
      </c>
      <c r="D103" s="70" t="s">
        <v>127</v>
      </c>
      <c r="E103" s="77">
        <v>45173</v>
      </c>
      <c r="F103" s="72">
        <v>5508.7435800000003</v>
      </c>
      <c r="G103" s="78">
        <v>4.3170890000000002</v>
      </c>
      <c r="H103" s="72">
        <v>0.237817378</v>
      </c>
      <c r="I103" s="73">
        <f t="shared" si="1"/>
        <v>2.5632290630712138E-3</v>
      </c>
      <c r="J103" s="73">
        <f>H103/'סכום נכסי הקרן'!$C$41</f>
        <v>2.5902464265799121E-6</v>
      </c>
    </row>
    <row r="104" spans="1:10">
      <c r="A104" s="69" t="s">
        <v>1946</v>
      </c>
      <c r="B104" s="54" t="s">
        <v>1947</v>
      </c>
      <c r="C104" s="70" t="s">
        <v>1553</v>
      </c>
      <c r="D104" s="70" t="s">
        <v>127</v>
      </c>
      <c r="E104" s="77">
        <v>45173</v>
      </c>
      <c r="F104" s="72">
        <v>1945.0327499999999</v>
      </c>
      <c r="G104" s="78">
        <v>4.3549829999999998</v>
      </c>
      <c r="H104" s="72">
        <v>8.4705854999999983E-2</v>
      </c>
      <c r="I104" s="73">
        <f t="shared" si="1"/>
        <v>9.1297158842738586E-4</v>
      </c>
      <c r="J104" s="73">
        <f>H104/'סכום נכסי הקרן'!$C$41</f>
        <v>9.225946399263814E-7</v>
      </c>
    </row>
    <row r="105" spans="1:10">
      <c r="A105" s="69" t="s">
        <v>1946</v>
      </c>
      <c r="B105" s="54" t="s">
        <v>1948</v>
      </c>
      <c r="C105" s="70" t="s">
        <v>1553</v>
      </c>
      <c r="D105" s="70" t="s">
        <v>127</v>
      </c>
      <c r="E105" s="77">
        <v>45173</v>
      </c>
      <c r="F105" s="72">
        <v>2076.7620000000002</v>
      </c>
      <c r="G105" s="78">
        <v>4.3549829999999998</v>
      </c>
      <c r="H105" s="72">
        <v>9.0442642000000018E-2</v>
      </c>
      <c r="I105" s="73">
        <f t="shared" si="1"/>
        <v>9.7480348351727786E-4</v>
      </c>
      <c r="J105" s="73">
        <f>H105/'סכום נכסי הקרן'!$C$41</f>
        <v>9.8507826560490597E-7</v>
      </c>
    </row>
    <row r="106" spans="1:10">
      <c r="A106" s="69" t="s">
        <v>1949</v>
      </c>
      <c r="B106" s="54" t="s">
        <v>1950</v>
      </c>
      <c r="C106" s="70" t="s">
        <v>1553</v>
      </c>
      <c r="D106" s="70" t="s">
        <v>127</v>
      </c>
      <c r="E106" s="77">
        <v>45195</v>
      </c>
      <c r="F106" s="72">
        <v>5356.0304779999997</v>
      </c>
      <c r="G106" s="78">
        <v>4.4637669999999998</v>
      </c>
      <c r="H106" s="72">
        <v>0.23908073000000002</v>
      </c>
      <c r="I106" s="73">
        <f t="shared" si="1"/>
        <v>2.5768456481606735E-3</v>
      </c>
      <c r="J106" s="73">
        <f>H106/'סכום נכסי הקרן'!$C$41</f>
        <v>2.604006535412298E-6</v>
      </c>
    </row>
    <row r="107" spans="1:10">
      <c r="A107" s="69" t="s">
        <v>1951</v>
      </c>
      <c r="B107" s="54" t="s">
        <v>1952</v>
      </c>
      <c r="C107" s="70" t="s">
        <v>1553</v>
      </c>
      <c r="D107" s="70" t="s">
        <v>127</v>
      </c>
      <c r="E107" s="77">
        <v>45173</v>
      </c>
      <c r="F107" s="72">
        <v>3242.1491999999998</v>
      </c>
      <c r="G107" s="78">
        <v>4.3676079999999997</v>
      </c>
      <c r="H107" s="72">
        <v>0.141604376</v>
      </c>
      <c r="I107" s="73">
        <f t="shared" si="1"/>
        <v>1.5262318299601465E-3</v>
      </c>
      <c r="J107" s="73">
        <f>H107/'סכום נכסי הקרן'!$C$41</f>
        <v>1.5423188667149391E-6</v>
      </c>
    </row>
    <row r="108" spans="1:10">
      <c r="A108" s="69" t="s">
        <v>1953</v>
      </c>
      <c r="B108" s="54" t="s">
        <v>1954</v>
      </c>
      <c r="C108" s="70" t="s">
        <v>1553</v>
      </c>
      <c r="D108" s="70" t="s">
        <v>127</v>
      </c>
      <c r="E108" s="77">
        <v>45195</v>
      </c>
      <c r="F108" s="72">
        <v>3567.870504</v>
      </c>
      <c r="G108" s="78">
        <v>4.5041029999999997</v>
      </c>
      <c r="H108" s="72">
        <v>0.16070057399999998</v>
      </c>
      <c r="I108" s="73">
        <f t="shared" si="1"/>
        <v>1.7320533309766212E-3</v>
      </c>
      <c r="J108" s="73">
        <f>H108/'סכום נכסי הקרן'!$C$41</f>
        <v>1.7503098009634968E-6</v>
      </c>
    </row>
    <row r="109" spans="1:10">
      <c r="A109" s="69" t="s">
        <v>1953</v>
      </c>
      <c r="B109" s="54" t="s">
        <v>1955</v>
      </c>
      <c r="C109" s="70" t="s">
        <v>1553</v>
      </c>
      <c r="D109" s="70" t="s">
        <v>127</v>
      </c>
      <c r="E109" s="77">
        <v>45195</v>
      </c>
      <c r="F109" s="72">
        <v>1038.9567360000001</v>
      </c>
      <c r="G109" s="78">
        <v>4.5041029999999997</v>
      </c>
      <c r="H109" s="72">
        <v>4.6795685000000004E-2</v>
      </c>
      <c r="I109" s="73">
        <f t="shared" si="1"/>
        <v>5.0437045781543202E-4</v>
      </c>
      <c r="J109" s="73">
        <f>H109/'סכום נכסי הקרן'!$C$41</f>
        <v>5.0968670527773291E-7</v>
      </c>
    </row>
    <row r="110" spans="1:10">
      <c r="A110" s="69" t="s">
        <v>1956</v>
      </c>
      <c r="B110" s="54" t="s">
        <v>1957</v>
      </c>
      <c r="C110" s="70" t="s">
        <v>1553</v>
      </c>
      <c r="D110" s="70" t="s">
        <v>127</v>
      </c>
      <c r="E110" s="77">
        <v>45187</v>
      </c>
      <c r="F110" s="72">
        <v>1297.5444</v>
      </c>
      <c r="G110" s="78">
        <v>4.483047</v>
      </c>
      <c r="H110" s="72">
        <v>5.8169531999999996E-2</v>
      </c>
      <c r="I110" s="73">
        <f t="shared" si="1"/>
        <v>6.2695937639868768E-4</v>
      </c>
      <c r="J110" s="73">
        <f>H110/'סכום נכסי הקרן'!$C$41</f>
        <v>6.3356775550197945E-7</v>
      </c>
    </row>
    <row r="111" spans="1:10">
      <c r="A111" s="69" t="s">
        <v>1958</v>
      </c>
      <c r="B111" s="54" t="s">
        <v>1959</v>
      </c>
      <c r="C111" s="70" t="s">
        <v>1553</v>
      </c>
      <c r="D111" s="70" t="s">
        <v>127</v>
      </c>
      <c r="E111" s="77">
        <v>45195</v>
      </c>
      <c r="F111" s="72">
        <v>6812.1081000000004</v>
      </c>
      <c r="G111" s="78">
        <v>4.5141819999999999</v>
      </c>
      <c r="H111" s="72">
        <v>0.307510962</v>
      </c>
      <c r="I111" s="73">
        <f t="shared" si="1"/>
        <v>3.3143962886151559E-3</v>
      </c>
      <c r="J111" s="73">
        <f>H111/'סכום נכסי הקרן'!$C$41</f>
        <v>3.3493312269831311E-6</v>
      </c>
    </row>
    <row r="112" spans="1:10">
      <c r="A112" s="69" t="s">
        <v>1960</v>
      </c>
      <c r="B112" s="54" t="s">
        <v>1961</v>
      </c>
      <c r="C112" s="70" t="s">
        <v>1553</v>
      </c>
      <c r="D112" s="70" t="s">
        <v>127</v>
      </c>
      <c r="E112" s="77">
        <v>45239</v>
      </c>
      <c r="F112" s="72">
        <v>2078.1327999999999</v>
      </c>
      <c r="G112" s="78">
        <v>4.6587509999999996</v>
      </c>
      <c r="H112" s="72">
        <v>9.6815034999999994E-2</v>
      </c>
      <c r="I112" s="73">
        <f t="shared" si="1"/>
        <v>1.0434860292432319E-3</v>
      </c>
      <c r="J112" s="73">
        <f>H112/'סכום נכסי הקרן'!$C$41</f>
        <v>1.0544847502605933E-6</v>
      </c>
    </row>
    <row r="113" spans="1:10">
      <c r="A113" s="69" t="s">
        <v>1962</v>
      </c>
      <c r="B113" s="54" t="s">
        <v>1963</v>
      </c>
      <c r="C113" s="70" t="s">
        <v>1553</v>
      </c>
      <c r="D113" s="70" t="s">
        <v>127</v>
      </c>
      <c r="E113" s="77">
        <v>45175</v>
      </c>
      <c r="F113" s="72">
        <v>2595.0888</v>
      </c>
      <c r="G113" s="78">
        <v>4.4400839999999997</v>
      </c>
      <c r="H113" s="72">
        <v>0.11522411099999999</v>
      </c>
      <c r="I113" s="73">
        <f t="shared" si="1"/>
        <v>1.2419016329485539E-3</v>
      </c>
      <c r="J113" s="73">
        <f>H113/'סכום נכסי הקרן'!$C$41</f>
        <v>1.2549917263556623E-6</v>
      </c>
    </row>
    <row r="114" spans="1:10">
      <c r="A114" s="69" t="s">
        <v>1964</v>
      </c>
      <c r="B114" s="54" t="s">
        <v>1965</v>
      </c>
      <c r="C114" s="70" t="s">
        <v>1553</v>
      </c>
      <c r="D114" s="70" t="s">
        <v>127</v>
      </c>
      <c r="E114" s="77">
        <v>45173</v>
      </c>
      <c r="F114" s="72">
        <v>778.567723</v>
      </c>
      <c r="G114" s="78">
        <v>4.3504649999999998</v>
      </c>
      <c r="H114" s="72">
        <v>3.3871318000000004E-2</v>
      </c>
      <c r="I114" s="73">
        <f t="shared" si="1"/>
        <v>3.6506981715241663E-4</v>
      </c>
      <c r="J114" s="73">
        <f>H114/'סכום נכסי הקרן'!$C$41</f>
        <v>3.6891778536491922E-7</v>
      </c>
    </row>
    <row r="115" spans="1:10">
      <c r="A115" s="69" t="s">
        <v>1966</v>
      </c>
      <c r="B115" s="54" t="s">
        <v>1967</v>
      </c>
      <c r="C115" s="70" t="s">
        <v>1553</v>
      </c>
      <c r="D115" s="70" t="s">
        <v>127</v>
      </c>
      <c r="E115" s="77">
        <v>45175</v>
      </c>
      <c r="F115" s="72">
        <v>2271.481569</v>
      </c>
      <c r="G115" s="78">
        <v>4.4728500000000002</v>
      </c>
      <c r="H115" s="72">
        <v>0.10159996599999999</v>
      </c>
      <c r="I115" s="73">
        <f t="shared" si="1"/>
        <v>1.0950586868308974E-3</v>
      </c>
      <c r="J115" s="73">
        <f>H115/'סכום נכסי הקרן'!$C$41</f>
        <v>1.1066010023545904E-6</v>
      </c>
    </row>
    <row r="116" spans="1:10">
      <c r="A116" s="69" t="s">
        <v>1968</v>
      </c>
      <c r="B116" s="54" t="s">
        <v>1969</v>
      </c>
      <c r="C116" s="70" t="s">
        <v>1553</v>
      </c>
      <c r="D116" s="70" t="s">
        <v>127</v>
      </c>
      <c r="E116" s="77">
        <v>45175</v>
      </c>
      <c r="F116" s="72">
        <v>7140.2601599999998</v>
      </c>
      <c r="G116" s="78">
        <v>4.4904840000000004</v>
      </c>
      <c r="H116" s="72">
        <v>0.320632266</v>
      </c>
      <c r="I116" s="73">
        <f t="shared" si="1"/>
        <v>3.4558195438921212E-3</v>
      </c>
      <c r="J116" s="73">
        <f>H116/'סכום נכסי הקרן'!$C$41</f>
        <v>3.4922451346373849E-6</v>
      </c>
    </row>
    <row r="117" spans="1:10">
      <c r="A117" s="69" t="s">
        <v>1970</v>
      </c>
      <c r="B117" s="54" t="s">
        <v>1971</v>
      </c>
      <c r="C117" s="70" t="s">
        <v>1553</v>
      </c>
      <c r="D117" s="70" t="s">
        <v>127</v>
      </c>
      <c r="E117" s="77">
        <v>45187</v>
      </c>
      <c r="F117" s="72">
        <v>3246.0007500000002</v>
      </c>
      <c r="G117" s="78">
        <v>4.5460120000000002</v>
      </c>
      <c r="H117" s="72">
        <v>0.147563579</v>
      </c>
      <c r="I117" s="73">
        <f t="shared" si="1"/>
        <v>1.5904609559003928E-3</v>
      </c>
      <c r="J117" s="73">
        <f>H117/'סכום נכסי הקרן'!$C$41</f>
        <v>1.6072249909259892E-6</v>
      </c>
    </row>
    <row r="118" spans="1:10">
      <c r="A118" s="69" t="s">
        <v>1972</v>
      </c>
      <c r="B118" s="54" t="s">
        <v>1973</v>
      </c>
      <c r="C118" s="70" t="s">
        <v>1553</v>
      </c>
      <c r="D118" s="70" t="s">
        <v>127</v>
      </c>
      <c r="E118" s="77">
        <v>45175</v>
      </c>
      <c r="F118" s="72">
        <v>8116.0717500000001</v>
      </c>
      <c r="G118" s="78">
        <v>4.5156650000000003</v>
      </c>
      <c r="H118" s="72">
        <v>0.366494598</v>
      </c>
      <c r="I118" s="73">
        <f t="shared" si="1"/>
        <v>3.9501301921350809E-3</v>
      </c>
      <c r="J118" s="73">
        <f>H118/'סכום נכסי הקרן'!$C$41</f>
        <v>3.9917659963030179E-6</v>
      </c>
    </row>
    <row r="119" spans="1:10">
      <c r="A119" s="69" t="s">
        <v>1974</v>
      </c>
      <c r="B119" s="54" t="s">
        <v>1975</v>
      </c>
      <c r="C119" s="70" t="s">
        <v>1553</v>
      </c>
      <c r="D119" s="70" t="s">
        <v>127</v>
      </c>
      <c r="E119" s="77">
        <v>45187</v>
      </c>
      <c r="F119" s="72">
        <v>4545.7191359999997</v>
      </c>
      <c r="G119" s="78">
        <v>4.57369</v>
      </c>
      <c r="H119" s="72">
        <v>0.20790709699999999</v>
      </c>
      <c r="I119" s="73">
        <f t="shared" si="1"/>
        <v>2.2408518583918033E-3</v>
      </c>
      <c r="J119" s="73">
        <f>H119/'סכום נכסי הקרן'!$C$41</f>
        <v>2.2644712492997593E-6</v>
      </c>
    </row>
    <row r="120" spans="1:10">
      <c r="A120" s="69" t="s">
        <v>1976</v>
      </c>
      <c r="B120" s="54" t="s">
        <v>1977</v>
      </c>
      <c r="C120" s="70" t="s">
        <v>1553</v>
      </c>
      <c r="D120" s="70" t="s">
        <v>127</v>
      </c>
      <c r="E120" s="77">
        <v>45175</v>
      </c>
      <c r="F120" s="72">
        <v>1113.551164</v>
      </c>
      <c r="G120" s="78">
        <v>4.5483799999999999</v>
      </c>
      <c r="H120" s="72">
        <v>5.0648533999999995E-2</v>
      </c>
      <c r="I120" s="73">
        <f t="shared" si="1"/>
        <v>5.4589700484693128E-4</v>
      </c>
      <c r="J120" s="73">
        <f>H120/'סכום נכסי הקרן'!$C$41</f>
        <v>5.5165095716853449E-7</v>
      </c>
    </row>
    <row r="121" spans="1:10">
      <c r="A121" s="69" t="s">
        <v>1978</v>
      </c>
      <c r="B121" s="54" t="s">
        <v>1979</v>
      </c>
      <c r="C121" s="70" t="s">
        <v>1553</v>
      </c>
      <c r="D121" s="70" t="s">
        <v>127</v>
      </c>
      <c r="E121" s="77">
        <v>45201</v>
      </c>
      <c r="F121" s="72">
        <v>3248.9964</v>
      </c>
      <c r="G121" s="78">
        <v>4.665108</v>
      </c>
      <c r="H121" s="72">
        <v>0.15156919099999999</v>
      </c>
      <c r="I121" s="73">
        <f t="shared" si="1"/>
        <v>1.6336340039767481E-3</v>
      </c>
      <c r="J121" s="73">
        <f>H121/'סכום נכסי הקרן'!$C$41</f>
        <v>1.650853098579525E-6</v>
      </c>
    </row>
    <row r="122" spans="1:10">
      <c r="A122" s="69" t="s">
        <v>1980</v>
      </c>
      <c r="B122" s="54" t="s">
        <v>1981</v>
      </c>
      <c r="C122" s="70" t="s">
        <v>1553</v>
      </c>
      <c r="D122" s="70" t="s">
        <v>127</v>
      </c>
      <c r="E122" s="77">
        <v>45244</v>
      </c>
      <c r="F122" s="72">
        <v>5212.0886399999999</v>
      </c>
      <c r="G122" s="78">
        <v>5.1443950000000003</v>
      </c>
      <c r="H122" s="72">
        <v>0.26813041800000004</v>
      </c>
      <c r="I122" s="73">
        <f t="shared" si="1"/>
        <v>2.8899472607549857E-3</v>
      </c>
      <c r="J122" s="73">
        <f>H122/'סכום נכסי הקרן'!$C$41</f>
        <v>2.9204083525043245E-6</v>
      </c>
    </row>
    <row r="123" spans="1:10">
      <c r="A123" s="69" t="s">
        <v>1982</v>
      </c>
      <c r="B123" s="54" t="s">
        <v>1983</v>
      </c>
      <c r="C123" s="70" t="s">
        <v>1553</v>
      </c>
      <c r="D123" s="70" t="s">
        <v>127</v>
      </c>
      <c r="E123" s="77">
        <v>45244</v>
      </c>
      <c r="F123" s="72">
        <v>913.07411999999999</v>
      </c>
      <c r="G123" s="78">
        <v>5.2439809999999998</v>
      </c>
      <c r="H123" s="72">
        <v>4.7881431000000002E-2</v>
      </c>
      <c r="I123" s="73">
        <f t="shared" si="1"/>
        <v>5.1607278052085402E-4</v>
      </c>
      <c r="J123" s="73">
        <f>H123/'סכום נכסי הקרן'!$C$41</f>
        <v>5.2151237470662315E-7</v>
      </c>
    </row>
    <row r="124" spans="1:10">
      <c r="A124" s="69" t="s">
        <v>1984</v>
      </c>
      <c r="B124" s="54" t="s">
        <v>1985</v>
      </c>
      <c r="C124" s="70" t="s">
        <v>1553</v>
      </c>
      <c r="D124" s="70" t="s">
        <v>127</v>
      </c>
      <c r="E124" s="77">
        <v>45244</v>
      </c>
      <c r="F124" s="72">
        <v>2350.2366000000002</v>
      </c>
      <c r="G124" s="78">
        <v>5.2439809999999998</v>
      </c>
      <c r="H124" s="72">
        <v>0.12324595499999999</v>
      </c>
      <c r="I124" s="73">
        <f t="shared" si="1"/>
        <v>1.3283621929511262E-3</v>
      </c>
      <c r="J124" s="73">
        <f>H124/'סכום נכסי הקרן'!$C$41</f>
        <v>1.3423636120030667E-6</v>
      </c>
    </row>
    <row r="125" spans="1:10">
      <c r="A125" s="69" t="s">
        <v>1986</v>
      </c>
      <c r="B125" s="54" t="s">
        <v>1987</v>
      </c>
      <c r="C125" s="70" t="s">
        <v>1553</v>
      </c>
      <c r="D125" s="70" t="s">
        <v>127</v>
      </c>
      <c r="E125" s="77">
        <v>45180</v>
      </c>
      <c r="F125" s="72">
        <v>8159.2947000000013</v>
      </c>
      <c r="G125" s="78">
        <v>5.0339830000000001</v>
      </c>
      <c r="H125" s="72">
        <v>0.41073749400000004</v>
      </c>
      <c r="I125" s="73">
        <f t="shared" si="1"/>
        <v>4.4269863319821752E-3</v>
      </c>
      <c r="J125" s="73">
        <f>H125/'סכום נכסי הקרן'!$C$41</f>
        <v>4.4736483727269427E-6</v>
      </c>
    </row>
    <row r="126" spans="1:10">
      <c r="A126" s="69" t="s">
        <v>1988</v>
      </c>
      <c r="B126" s="54" t="s">
        <v>1989</v>
      </c>
      <c r="C126" s="70" t="s">
        <v>1553</v>
      </c>
      <c r="D126" s="70" t="s">
        <v>127</v>
      </c>
      <c r="E126" s="77">
        <v>45180</v>
      </c>
      <c r="F126" s="72">
        <v>839.38948500000004</v>
      </c>
      <c r="G126" s="78">
        <v>5.0414539999999999</v>
      </c>
      <c r="H126" s="72">
        <v>4.2317431000000003E-2</v>
      </c>
      <c r="I126" s="73">
        <f t="shared" si="1"/>
        <v>4.5610320795695067E-4</v>
      </c>
      <c r="J126" s="73">
        <f>H126/'סכום נכסי הקרן'!$C$41</f>
        <v>4.6091070110861283E-7</v>
      </c>
    </row>
    <row r="127" spans="1:10">
      <c r="A127" s="69" t="s">
        <v>1990</v>
      </c>
      <c r="B127" s="54" t="s">
        <v>1991</v>
      </c>
      <c r="C127" s="70" t="s">
        <v>1553</v>
      </c>
      <c r="D127" s="70" t="s">
        <v>127</v>
      </c>
      <c r="E127" s="77">
        <v>45238</v>
      </c>
      <c r="F127" s="72">
        <v>3917.8993679999999</v>
      </c>
      <c r="G127" s="78">
        <v>5.2778799999999997</v>
      </c>
      <c r="H127" s="72">
        <v>0.20678201599999999</v>
      </c>
      <c r="I127" s="73">
        <f t="shared" si="1"/>
        <v>2.2287255775381423E-3</v>
      </c>
      <c r="J127" s="73">
        <f>H127/'סכום נכסי הקרן'!$C$41</f>
        <v>2.252217153050061E-6</v>
      </c>
    </row>
    <row r="128" spans="1:10">
      <c r="A128" s="69" t="s">
        <v>1992</v>
      </c>
      <c r="B128" s="54" t="s">
        <v>1993</v>
      </c>
      <c r="C128" s="70" t="s">
        <v>1553</v>
      </c>
      <c r="D128" s="70" t="s">
        <v>127</v>
      </c>
      <c r="E128" s="77">
        <v>45238</v>
      </c>
      <c r="F128" s="72">
        <v>3265.7720399999998</v>
      </c>
      <c r="G128" s="78">
        <v>5.3027049999999996</v>
      </c>
      <c r="H128" s="72">
        <v>0.173174247</v>
      </c>
      <c r="I128" s="73">
        <f t="shared" si="1"/>
        <v>1.8664963284805577E-3</v>
      </c>
      <c r="J128" s="73">
        <f>H128/'סכום נכסי הקרן'!$C$41</f>
        <v>1.8861698763974139E-6</v>
      </c>
    </row>
    <row r="129" spans="1:10">
      <c r="A129" s="69" t="s">
        <v>1994</v>
      </c>
      <c r="B129" s="54" t="s">
        <v>1995</v>
      </c>
      <c r="C129" s="70" t="s">
        <v>1553</v>
      </c>
      <c r="D129" s="70" t="s">
        <v>127</v>
      </c>
      <c r="E129" s="77">
        <v>45243</v>
      </c>
      <c r="F129" s="72">
        <v>523.09727999999996</v>
      </c>
      <c r="G129" s="78">
        <v>5.3887869999999998</v>
      </c>
      <c r="H129" s="72">
        <v>2.8188597000000003E-2</v>
      </c>
      <c r="I129" s="73">
        <f t="shared" si="1"/>
        <v>3.0382065299535023E-4</v>
      </c>
      <c r="J129" s="73">
        <f>H129/'סכום נכסי הקרן'!$C$41</f>
        <v>3.0702303281449533E-7</v>
      </c>
    </row>
    <row r="130" spans="1:10">
      <c r="A130" s="69" t="s">
        <v>1994</v>
      </c>
      <c r="B130" s="54" t="s">
        <v>1996</v>
      </c>
      <c r="C130" s="70" t="s">
        <v>1553</v>
      </c>
      <c r="D130" s="70" t="s">
        <v>127</v>
      </c>
      <c r="E130" s="77">
        <v>45243</v>
      </c>
      <c r="F130" s="72">
        <v>3919.3372800000002</v>
      </c>
      <c r="G130" s="78">
        <v>5.3887869999999998</v>
      </c>
      <c r="H130" s="72">
        <v>0.21120472600000001</v>
      </c>
      <c r="I130" s="73">
        <f t="shared" si="1"/>
        <v>2.2763941663724524E-3</v>
      </c>
      <c r="J130" s="73">
        <f>H130/'סכום נכסי הקרן'!$C$41</f>
        <v>2.3003881860907974E-6</v>
      </c>
    </row>
    <row r="131" spans="1:10">
      <c r="A131" s="69" t="s">
        <v>1997</v>
      </c>
      <c r="B131" s="54" t="s">
        <v>1998</v>
      </c>
      <c r="C131" s="70" t="s">
        <v>1553</v>
      </c>
      <c r="D131" s="70" t="s">
        <v>127</v>
      </c>
      <c r="E131" s="77">
        <v>45238</v>
      </c>
      <c r="F131" s="72">
        <v>3266.5423500000006</v>
      </c>
      <c r="G131" s="78">
        <v>5.3250359999999999</v>
      </c>
      <c r="H131" s="72">
        <v>0.17394455699999997</v>
      </c>
      <c r="I131" s="73">
        <f t="shared" si="1"/>
        <v>1.8747988377260103E-3</v>
      </c>
      <c r="J131" s="73">
        <f>H131/'סכום נכסי הקרן'!$C$41</f>
        <v>1.8945598971000165E-6</v>
      </c>
    </row>
    <row r="132" spans="1:10">
      <c r="A132" s="69" t="s">
        <v>1999</v>
      </c>
      <c r="B132" s="54" t="s">
        <v>2000</v>
      </c>
      <c r="C132" s="70" t="s">
        <v>1553</v>
      </c>
      <c r="D132" s="70" t="s">
        <v>127</v>
      </c>
      <c r="E132" s="77">
        <v>45197</v>
      </c>
      <c r="F132" s="72">
        <v>2614.2609600000001</v>
      </c>
      <c r="G132" s="78">
        <v>5.1408899999999997</v>
      </c>
      <c r="H132" s="72">
        <v>0.13439627100000001</v>
      </c>
      <c r="I132" s="73">
        <f t="shared" si="1"/>
        <v>1.4485418630576061E-3</v>
      </c>
      <c r="J132" s="73">
        <f>H132/'סכום נכסי הקרן'!$C$41</f>
        <v>1.4638100193982271E-6</v>
      </c>
    </row>
    <row r="133" spans="1:10">
      <c r="A133" s="69" t="s">
        <v>2001</v>
      </c>
      <c r="B133" s="54" t="s">
        <v>2002</v>
      </c>
      <c r="C133" s="70" t="s">
        <v>1553</v>
      </c>
      <c r="D133" s="70" t="s">
        <v>127</v>
      </c>
      <c r="E133" s="77">
        <v>45243</v>
      </c>
      <c r="F133" s="72">
        <v>2124.3933109999998</v>
      </c>
      <c r="G133" s="78">
        <v>5.4631080000000001</v>
      </c>
      <c r="H133" s="72">
        <v>0.11605790399999999</v>
      </c>
      <c r="I133" s="73">
        <f t="shared" si="1"/>
        <v>1.2508883708739268E-3</v>
      </c>
      <c r="J133" s="73">
        <f>H133/'סכום נכסי הקרן'!$C$41</f>
        <v>1.2640731877565081E-6</v>
      </c>
    </row>
    <row r="134" spans="1:10">
      <c r="A134" s="69" t="s">
        <v>2003</v>
      </c>
      <c r="B134" s="54" t="s">
        <v>2004</v>
      </c>
      <c r="C134" s="70" t="s">
        <v>1553</v>
      </c>
      <c r="D134" s="70" t="s">
        <v>127</v>
      </c>
      <c r="E134" s="77">
        <v>45243</v>
      </c>
      <c r="F134" s="72">
        <v>1832.8584960000001</v>
      </c>
      <c r="G134" s="78">
        <v>5.5867180000000003</v>
      </c>
      <c r="H134" s="72">
        <v>0.102396637</v>
      </c>
      <c r="I134" s="73">
        <f t="shared" si="1"/>
        <v>1.1036453186324894E-3</v>
      </c>
      <c r="J134" s="73">
        <f>H134/'סכום נכסי הקרן'!$C$41</f>
        <v>1.1152781403680702E-6</v>
      </c>
    </row>
    <row r="135" spans="1:10">
      <c r="A135" s="69" t="s">
        <v>2005</v>
      </c>
      <c r="B135" s="54" t="s">
        <v>2006</v>
      </c>
      <c r="C135" s="70" t="s">
        <v>1553</v>
      </c>
      <c r="D135" s="70" t="s">
        <v>127</v>
      </c>
      <c r="E135" s="77">
        <v>45243</v>
      </c>
      <c r="F135" s="72">
        <v>2294.0687699999999</v>
      </c>
      <c r="G135" s="78">
        <v>5.7100049999999998</v>
      </c>
      <c r="H135" s="72">
        <v>0.13099144699999998</v>
      </c>
      <c r="I135" s="73">
        <f t="shared" si="1"/>
        <v>1.4118441923287562E-3</v>
      </c>
      <c r="J135" s="73">
        <f>H135/'סכום נכסי הקרן'!$C$41</f>
        <v>1.4267255419167976E-6</v>
      </c>
    </row>
    <row r="136" spans="1:10">
      <c r="A136" s="69" t="s">
        <v>2007</v>
      </c>
      <c r="B136" s="54" t="s">
        <v>2008</v>
      </c>
      <c r="C136" s="70" t="s">
        <v>1553</v>
      </c>
      <c r="D136" s="70" t="s">
        <v>127</v>
      </c>
      <c r="E136" s="77">
        <v>45237</v>
      </c>
      <c r="F136" s="72">
        <v>3160.7906400000002</v>
      </c>
      <c r="G136" s="78">
        <v>5.8540850000000004</v>
      </c>
      <c r="H136" s="72">
        <v>0.185035382</v>
      </c>
      <c r="I136" s="73">
        <f t="shared" si="1"/>
        <v>1.9943373054886011E-3</v>
      </c>
      <c r="J136" s="73">
        <f>H136/'סכום נכסי הקרן'!$C$41</f>
        <v>2.0153583436461442E-6</v>
      </c>
    </row>
    <row r="137" spans="1:10">
      <c r="A137" s="69" t="s">
        <v>2009</v>
      </c>
      <c r="B137" s="54" t="s">
        <v>2010</v>
      </c>
      <c r="C137" s="70" t="s">
        <v>1553</v>
      </c>
      <c r="D137" s="70" t="s">
        <v>127</v>
      </c>
      <c r="E137" s="77">
        <v>45237</v>
      </c>
      <c r="F137" s="72">
        <v>1315.68948</v>
      </c>
      <c r="G137" s="78">
        <v>5.8540850000000004</v>
      </c>
      <c r="H137" s="72">
        <v>7.7021585000000004E-2</v>
      </c>
      <c r="I137" s="73">
        <f t="shared" si="1"/>
        <v>8.3014944835448426E-4</v>
      </c>
      <c r="J137" s="73">
        <f>H137/'סכום נכסי הקרן'!$C$41</f>
        <v>8.3889952447365288E-7</v>
      </c>
    </row>
    <row r="138" spans="1:10">
      <c r="A138" s="69" t="s">
        <v>2011</v>
      </c>
      <c r="B138" s="54" t="s">
        <v>2012</v>
      </c>
      <c r="C138" s="70" t="s">
        <v>1553</v>
      </c>
      <c r="D138" s="70" t="s">
        <v>127</v>
      </c>
      <c r="E138" s="77">
        <v>45237</v>
      </c>
      <c r="F138" s="72">
        <v>3028.4480880000001</v>
      </c>
      <c r="G138" s="78">
        <v>5.9275219999999997</v>
      </c>
      <c r="H138" s="72">
        <v>0.17951193000000001</v>
      </c>
      <c r="I138" s="73">
        <f t="shared" ref="I138:I201" si="2">IFERROR(H138/$H$9,0)</f>
        <v>1.9348047649571064E-3</v>
      </c>
      <c r="J138" s="73">
        <f>H138/'סכום נכסי הקרן'!$C$41</f>
        <v>1.9551983085565906E-6</v>
      </c>
    </row>
    <row r="139" spans="1:10">
      <c r="A139" s="69" t="s">
        <v>2013</v>
      </c>
      <c r="B139" s="54" t="s">
        <v>2014</v>
      </c>
      <c r="C139" s="70" t="s">
        <v>1553</v>
      </c>
      <c r="D139" s="70" t="s">
        <v>127</v>
      </c>
      <c r="E139" s="77">
        <v>45236</v>
      </c>
      <c r="F139" s="72">
        <v>1323.2898720000001</v>
      </c>
      <c r="G139" s="78">
        <v>6.2561010000000001</v>
      </c>
      <c r="H139" s="72">
        <v>8.2786356999999991E-2</v>
      </c>
      <c r="I139" s="73">
        <f t="shared" si="2"/>
        <v>8.9228296970034291E-4</v>
      </c>
      <c r="J139" s="73">
        <f>H139/'סכום נכסי הקרן'!$C$41</f>
        <v>9.0168795565822307E-7</v>
      </c>
    </row>
    <row r="140" spans="1:10">
      <c r="A140" s="69" t="s">
        <v>2015</v>
      </c>
      <c r="B140" s="54" t="s">
        <v>2016</v>
      </c>
      <c r="C140" s="70" t="s">
        <v>1553</v>
      </c>
      <c r="D140" s="70" t="s">
        <v>127</v>
      </c>
      <c r="E140" s="77">
        <v>45236</v>
      </c>
      <c r="F140" s="72">
        <v>1984.9861619999999</v>
      </c>
      <c r="G140" s="78">
        <v>6.258527</v>
      </c>
      <c r="H140" s="72">
        <v>0.12423088900000001</v>
      </c>
      <c r="I140" s="73">
        <f t="shared" si="2"/>
        <v>1.3389779497778079E-3</v>
      </c>
      <c r="J140" s="73">
        <f>H140/'סכום נכסי הקרן'!$C$41</f>
        <v>1.3530912627549688E-6</v>
      </c>
    </row>
    <row r="141" spans="1:10">
      <c r="A141" s="69" t="s">
        <v>2017</v>
      </c>
      <c r="B141" s="54" t="s">
        <v>2018</v>
      </c>
      <c r="C141" s="70" t="s">
        <v>1553</v>
      </c>
      <c r="D141" s="70" t="s">
        <v>127</v>
      </c>
      <c r="E141" s="77">
        <v>45236</v>
      </c>
      <c r="F141" s="72">
        <v>52.995128000000001</v>
      </c>
      <c r="G141" s="78">
        <v>6.2755000000000001</v>
      </c>
      <c r="H141" s="72">
        <v>3.3257089999999996E-3</v>
      </c>
      <c r="I141" s="73">
        <f t="shared" si="2"/>
        <v>3.5844958159943644E-5</v>
      </c>
      <c r="J141" s="73">
        <f>H141/'סכום נכסי הקרן'!$C$41</f>
        <v>3.6222777012934065E-8</v>
      </c>
    </row>
    <row r="142" spans="1:10">
      <c r="A142" s="69" t="s">
        <v>2017</v>
      </c>
      <c r="B142" s="54" t="s">
        <v>2019</v>
      </c>
      <c r="C142" s="70" t="s">
        <v>1553</v>
      </c>
      <c r="D142" s="70" t="s">
        <v>127</v>
      </c>
      <c r="E142" s="77">
        <v>45236</v>
      </c>
      <c r="F142" s="72">
        <v>7544.3134319999999</v>
      </c>
      <c r="G142" s="78">
        <v>6.2755000000000001</v>
      </c>
      <c r="H142" s="72">
        <v>0.47344339499999999</v>
      </c>
      <c r="I142" s="73">
        <f t="shared" si="2"/>
        <v>5.1028393298621962E-3</v>
      </c>
      <c r="J142" s="73">
        <f>H142/'סכום נכסי הקרן'!$C$41</f>
        <v>5.1566251062048618E-6</v>
      </c>
    </row>
    <row r="143" spans="1:10">
      <c r="A143" s="69" t="s">
        <v>2020</v>
      </c>
      <c r="B143" s="54" t="s">
        <v>2021</v>
      </c>
      <c r="C143" s="70" t="s">
        <v>1553</v>
      </c>
      <c r="D143" s="70" t="s">
        <v>127</v>
      </c>
      <c r="E143" s="77">
        <v>45236</v>
      </c>
      <c r="F143" s="72">
        <v>795.39984599999991</v>
      </c>
      <c r="G143" s="78">
        <v>6.331226</v>
      </c>
      <c r="H143" s="72">
        <v>5.0358565000000001E-2</v>
      </c>
      <c r="I143" s="73">
        <f t="shared" si="2"/>
        <v>5.4277167828568364E-4</v>
      </c>
      <c r="J143" s="73">
        <f>H143/'סכום נכסי הקרן'!$C$41</f>
        <v>5.48492688532384E-7</v>
      </c>
    </row>
    <row r="144" spans="1:10">
      <c r="A144" s="69" t="s">
        <v>2022</v>
      </c>
      <c r="B144" s="54" t="s">
        <v>2023</v>
      </c>
      <c r="C144" s="70" t="s">
        <v>1553</v>
      </c>
      <c r="D144" s="70" t="s">
        <v>127</v>
      </c>
      <c r="E144" s="77">
        <v>45210</v>
      </c>
      <c r="F144" s="72">
        <v>3218.4578879999999</v>
      </c>
      <c r="G144" s="78">
        <v>7.5140630000000002</v>
      </c>
      <c r="H144" s="72">
        <v>0.241836941</v>
      </c>
      <c r="I144" s="73">
        <f t="shared" si="2"/>
        <v>2.6065524769827309E-3</v>
      </c>
      <c r="J144" s="73">
        <f>H144/'סכום נכסי הקרן'!$C$41</f>
        <v>2.6340264849790206E-6</v>
      </c>
    </row>
    <row r="145" spans="1:10">
      <c r="A145" s="69" t="s">
        <v>2024</v>
      </c>
      <c r="B145" s="54" t="s">
        <v>2025</v>
      </c>
      <c r="C145" s="70" t="s">
        <v>1553</v>
      </c>
      <c r="D145" s="70" t="s">
        <v>127</v>
      </c>
      <c r="E145" s="77">
        <v>45210</v>
      </c>
      <c r="F145" s="72">
        <v>3156.2339579999998</v>
      </c>
      <c r="G145" s="78">
        <v>7.5961169999999996</v>
      </c>
      <c r="H145" s="72">
        <v>0.23975122200000001</v>
      </c>
      <c r="I145" s="73">
        <f t="shared" si="2"/>
        <v>2.5840723049988324E-3</v>
      </c>
      <c r="J145" s="73">
        <f>H145/'סכום נכסי הקרן'!$C$41</f>
        <v>2.6113093638332319E-6</v>
      </c>
    </row>
    <row r="146" spans="1:10">
      <c r="A146" s="69" t="s">
        <v>2026</v>
      </c>
      <c r="B146" s="54" t="s">
        <v>2027</v>
      </c>
      <c r="C146" s="70" t="s">
        <v>1553</v>
      </c>
      <c r="D146" s="70" t="s">
        <v>127</v>
      </c>
      <c r="E146" s="77">
        <v>45210</v>
      </c>
      <c r="F146" s="72">
        <v>6383.5247340000005</v>
      </c>
      <c r="G146" s="78">
        <v>7.6526129999999997</v>
      </c>
      <c r="H146" s="72">
        <v>0.48850643799999999</v>
      </c>
      <c r="I146" s="73">
        <f t="shared" si="2"/>
        <v>5.2651909204843557E-3</v>
      </c>
      <c r="J146" s="73">
        <f>H146/'סכום נכסי הקרן'!$C$41</f>
        <v>5.3206879414454791E-6</v>
      </c>
    </row>
    <row r="147" spans="1:10">
      <c r="A147" s="69" t="s">
        <v>2028</v>
      </c>
      <c r="B147" s="54" t="s">
        <v>2029</v>
      </c>
      <c r="C147" s="70" t="s">
        <v>1553</v>
      </c>
      <c r="D147" s="70" t="s">
        <v>127</v>
      </c>
      <c r="E147" s="77">
        <v>45211</v>
      </c>
      <c r="F147" s="72">
        <v>4032.5214959999998</v>
      </c>
      <c r="G147" s="78">
        <v>7.67143</v>
      </c>
      <c r="H147" s="72">
        <v>0.30935204599999999</v>
      </c>
      <c r="I147" s="73">
        <f t="shared" si="2"/>
        <v>3.3342397502496347E-3</v>
      </c>
      <c r="J147" s="73">
        <f>H147/'סכום נכסי הקרן'!$C$41</f>
        <v>3.3693838458965963E-6</v>
      </c>
    </row>
    <row r="148" spans="1:10">
      <c r="A148" s="69" t="s">
        <v>2030</v>
      </c>
      <c r="B148" s="54" t="s">
        <v>2031</v>
      </c>
      <c r="C148" s="70" t="s">
        <v>1553</v>
      </c>
      <c r="D148" s="70" t="s">
        <v>127</v>
      </c>
      <c r="E148" s="77">
        <v>45211</v>
      </c>
      <c r="F148" s="72">
        <v>3365.8267500000006</v>
      </c>
      <c r="G148" s="78">
        <v>7.8301119999999997</v>
      </c>
      <c r="H148" s="72">
        <v>0.26354801500000002</v>
      </c>
      <c r="I148" s="73">
        <f t="shared" si="2"/>
        <v>2.8405574783636218E-3</v>
      </c>
      <c r="J148" s="73">
        <f>H148/'סכום נכסי הקרן'!$C$41</f>
        <v>2.8704979839025016E-6</v>
      </c>
    </row>
    <row r="149" spans="1:10">
      <c r="A149" s="69" t="s">
        <v>2032</v>
      </c>
      <c r="B149" s="54" t="s">
        <v>2033</v>
      </c>
      <c r="C149" s="70" t="s">
        <v>1553</v>
      </c>
      <c r="D149" s="70" t="s">
        <v>127</v>
      </c>
      <c r="E149" s="77">
        <v>45211</v>
      </c>
      <c r="F149" s="72">
        <v>2424.011508</v>
      </c>
      <c r="G149" s="78">
        <v>7.8093570000000003</v>
      </c>
      <c r="H149" s="72">
        <v>0.18929972099999998</v>
      </c>
      <c r="I149" s="73">
        <f t="shared" si="2"/>
        <v>2.040298949467318E-3</v>
      </c>
      <c r="J149" s="73">
        <f>H149/'סכום נכסי הקרן'!$C$41</f>
        <v>2.0618044400137329E-6</v>
      </c>
    </row>
    <row r="150" spans="1:10">
      <c r="A150" s="69" t="s">
        <v>2034</v>
      </c>
      <c r="B150" s="54" t="s">
        <v>2035</v>
      </c>
      <c r="C150" s="70" t="s">
        <v>1553</v>
      </c>
      <c r="D150" s="70" t="s">
        <v>127</v>
      </c>
      <c r="E150" s="77">
        <v>45211</v>
      </c>
      <c r="F150" s="72">
        <v>2912.0726880000002</v>
      </c>
      <c r="G150" s="78">
        <v>7.8210750000000004</v>
      </c>
      <c r="H150" s="72">
        <v>0.22775537399999995</v>
      </c>
      <c r="I150" s="73">
        <f t="shared" si="2"/>
        <v>2.4547793723781351E-3</v>
      </c>
      <c r="J150" s="73">
        <f>H150/'סכום נכסי הקרן'!$C$41</f>
        <v>2.4806536368333489E-6</v>
      </c>
    </row>
    <row r="151" spans="1:10">
      <c r="A151" s="69" t="s">
        <v>2034</v>
      </c>
      <c r="B151" s="54" t="s">
        <v>2036</v>
      </c>
      <c r="C151" s="70" t="s">
        <v>1553</v>
      </c>
      <c r="D151" s="70" t="s">
        <v>127</v>
      </c>
      <c r="E151" s="77">
        <v>45211</v>
      </c>
      <c r="F151" s="72">
        <v>3097.7417519999999</v>
      </c>
      <c r="G151" s="78">
        <v>7.8210750000000004</v>
      </c>
      <c r="H151" s="72">
        <v>0.24227669000000002</v>
      </c>
      <c r="I151" s="73">
        <f t="shared" si="2"/>
        <v>2.6112921533963549E-3</v>
      </c>
      <c r="J151" s="73">
        <f>H151/'סכום נכסי הקרן'!$C$41</f>
        <v>2.6388161193002018E-6</v>
      </c>
    </row>
    <row r="152" spans="1:10">
      <c r="A152" s="69" t="s">
        <v>2037</v>
      </c>
      <c r="B152" s="54" t="s">
        <v>2038</v>
      </c>
      <c r="C152" s="70" t="s">
        <v>1553</v>
      </c>
      <c r="D152" s="70" t="s">
        <v>127</v>
      </c>
      <c r="E152" s="77">
        <v>45211</v>
      </c>
      <c r="F152" s="72">
        <v>1346.8442399999999</v>
      </c>
      <c r="G152" s="78">
        <v>7.8210750000000004</v>
      </c>
      <c r="H152" s="72">
        <v>0.10533769100000001</v>
      </c>
      <c r="I152" s="73">
        <f t="shared" si="2"/>
        <v>1.1353444112398509E-3</v>
      </c>
      <c r="J152" s="73">
        <f>H152/'סכום נכסי הקרן'!$C$41</f>
        <v>1.1473113529025999E-6</v>
      </c>
    </row>
    <row r="153" spans="1:10">
      <c r="A153" s="69" t="s">
        <v>2039</v>
      </c>
      <c r="B153" s="54" t="s">
        <v>2040</v>
      </c>
      <c r="C153" s="70" t="s">
        <v>1553</v>
      </c>
      <c r="D153" s="70" t="s">
        <v>127</v>
      </c>
      <c r="E153" s="77">
        <v>45211</v>
      </c>
      <c r="F153" s="72">
        <v>3031.9401600000001</v>
      </c>
      <c r="G153" s="78">
        <v>7.8679129999999997</v>
      </c>
      <c r="H153" s="72">
        <v>0.23855042599999995</v>
      </c>
      <c r="I153" s="73">
        <f t="shared" si="2"/>
        <v>2.5711299572532451E-3</v>
      </c>
      <c r="J153" s="73">
        <f>H153/'סכום נכסי הקרן'!$C$41</f>
        <v>2.5982305990507374E-6</v>
      </c>
    </row>
    <row r="154" spans="1:10">
      <c r="A154" s="69" t="s">
        <v>2041</v>
      </c>
      <c r="B154" s="54" t="s">
        <v>2042</v>
      </c>
      <c r="C154" s="70" t="s">
        <v>1553</v>
      </c>
      <c r="D154" s="70" t="s">
        <v>127</v>
      </c>
      <c r="E154" s="77">
        <v>45211</v>
      </c>
      <c r="F154" s="72">
        <v>2428.454448</v>
      </c>
      <c r="G154" s="78">
        <v>7.8866360000000002</v>
      </c>
      <c r="H154" s="72">
        <v>0.19152335299999998</v>
      </c>
      <c r="I154" s="73">
        <f t="shared" si="2"/>
        <v>2.0642655671127921E-3</v>
      </c>
      <c r="J154" s="73">
        <f>H154/'סכום נכסי הקרן'!$C$41</f>
        <v>2.0860236744972144E-6</v>
      </c>
    </row>
    <row r="155" spans="1:10">
      <c r="A155" s="69" t="s">
        <v>2043</v>
      </c>
      <c r="B155" s="54" t="s">
        <v>2044</v>
      </c>
      <c r="C155" s="70" t="s">
        <v>1553</v>
      </c>
      <c r="D155" s="70" t="s">
        <v>127</v>
      </c>
      <c r="E155" s="77">
        <v>45215</v>
      </c>
      <c r="F155" s="72">
        <v>10500.395175000001</v>
      </c>
      <c r="G155" s="78">
        <v>8.3817020000000007</v>
      </c>
      <c r="H155" s="72">
        <v>0.88011183300000007</v>
      </c>
      <c r="I155" s="73">
        <f t="shared" si="2"/>
        <v>9.4859688054355663E-3</v>
      </c>
      <c r="J155" s="73">
        <f>H155/'סכום נכסי הקרן'!$C$41</f>
        <v>9.5859543553581127E-6</v>
      </c>
    </row>
    <row r="156" spans="1:10">
      <c r="A156" s="69" t="s">
        <v>2045</v>
      </c>
      <c r="B156" s="54" t="s">
        <v>2046</v>
      </c>
      <c r="C156" s="70" t="s">
        <v>1553</v>
      </c>
      <c r="D156" s="70" t="s">
        <v>127</v>
      </c>
      <c r="E156" s="77">
        <v>45215</v>
      </c>
      <c r="F156" s="72">
        <v>3256.19832</v>
      </c>
      <c r="G156" s="78">
        <v>8.4164150000000006</v>
      </c>
      <c r="H156" s="72">
        <v>0.274055153</v>
      </c>
      <c r="I156" s="73">
        <f t="shared" si="2"/>
        <v>2.9538048857557756E-3</v>
      </c>
      <c r="J156" s="73">
        <f>H156/'סכום נכסי הקרן'!$C$41</f>
        <v>2.9849390600213459E-6</v>
      </c>
    </row>
    <row r="157" spans="1:10">
      <c r="A157" s="69" t="s">
        <v>2047</v>
      </c>
      <c r="B157" s="54" t="s">
        <v>2048</v>
      </c>
      <c r="C157" s="70" t="s">
        <v>1553</v>
      </c>
      <c r="D157" s="70" t="s">
        <v>127</v>
      </c>
      <c r="E157" s="77">
        <v>45216</v>
      </c>
      <c r="F157" s="72">
        <v>3403.2295800000006</v>
      </c>
      <c r="G157" s="78">
        <v>8.8298930000000002</v>
      </c>
      <c r="H157" s="72">
        <v>0.30050154500000004</v>
      </c>
      <c r="I157" s="73">
        <f t="shared" si="2"/>
        <v>3.2388478088502108E-3</v>
      </c>
      <c r="J157" s="73">
        <f>H157/'סכום נכסי הקרן'!$C$41</f>
        <v>3.2729864388547447E-6</v>
      </c>
    </row>
    <row r="158" spans="1:10">
      <c r="A158" s="69" t="s">
        <v>2049</v>
      </c>
      <c r="B158" s="54" t="s">
        <v>2050</v>
      </c>
      <c r="C158" s="70" t="s">
        <v>1553</v>
      </c>
      <c r="D158" s="70" t="s">
        <v>127</v>
      </c>
      <c r="E158" s="77">
        <v>45230</v>
      </c>
      <c r="F158" s="72">
        <v>5129.081236</v>
      </c>
      <c r="G158" s="78">
        <v>9.1062049999999992</v>
      </c>
      <c r="H158" s="72">
        <v>0.46706466500000005</v>
      </c>
      <c r="I158" s="73">
        <f t="shared" si="2"/>
        <v>5.034088483061235E-3</v>
      </c>
      <c r="J158" s="73">
        <f>H158/'סכום נכסי הקרן'!$C$41</f>
        <v>5.0871496005560783E-6</v>
      </c>
    </row>
    <row r="159" spans="1:10">
      <c r="A159" s="69" t="s">
        <v>2051</v>
      </c>
      <c r="B159" s="54" t="s">
        <v>2052</v>
      </c>
      <c r="C159" s="70" t="s">
        <v>1553</v>
      </c>
      <c r="D159" s="70" t="s">
        <v>127</v>
      </c>
      <c r="E159" s="77">
        <v>45217</v>
      </c>
      <c r="F159" s="72">
        <v>4226.6909699999997</v>
      </c>
      <c r="G159" s="78">
        <v>9.0351750000000006</v>
      </c>
      <c r="H159" s="72">
        <v>0.38188891400000002</v>
      </c>
      <c r="I159" s="73">
        <f t="shared" si="2"/>
        <v>4.1160522896249545E-3</v>
      </c>
      <c r="J159" s="73">
        <f>H159/'סכום נכסי הקרן'!$C$41</f>
        <v>4.1594369728480623E-6</v>
      </c>
    </row>
    <row r="160" spans="1:10">
      <c r="A160" s="69" t="s">
        <v>2053</v>
      </c>
      <c r="B160" s="54" t="s">
        <v>2054</v>
      </c>
      <c r="C160" s="70" t="s">
        <v>1553</v>
      </c>
      <c r="D160" s="70" t="s">
        <v>127</v>
      </c>
      <c r="E160" s="77">
        <v>45230</v>
      </c>
      <c r="F160" s="72">
        <v>5931.746478</v>
      </c>
      <c r="G160" s="78">
        <v>9.1632560000000005</v>
      </c>
      <c r="H160" s="72">
        <v>0.54354113500000001</v>
      </c>
      <c r="I160" s="73">
        <f t="shared" si="2"/>
        <v>5.8583626054724818E-3</v>
      </c>
      <c r="J160" s="73">
        <f>H160/'סכום נכסי הקרן'!$C$41</f>
        <v>5.9201118710212155E-6</v>
      </c>
    </row>
    <row r="161" spans="1:10">
      <c r="A161" s="69" t="s">
        <v>2055</v>
      </c>
      <c r="B161" s="54" t="s">
        <v>2056</v>
      </c>
      <c r="C161" s="70" t="s">
        <v>1553</v>
      </c>
      <c r="D161" s="70" t="s">
        <v>127</v>
      </c>
      <c r="E161" s="77">
        <v>45231</v>
      </c>
      <c r="F161" s="72">
        <v>2457.26181</v>
      </c>
      <c r="G161" s="78">
        <v>9.1006020000000003</v>
      </c>
      <c r="H161" s="72">
        <v>0.22362562899999999</v>
      </c>
      <c r="I161" s="73">
        <f t="shared" si="2"/>
        <v>2.4102684014133771E-3</v>
      </c>
      <c r="J161" s="73">
        <f>H161/'סכום נכסי הקרן'!$C$41</f>
        <v>2.4356735040991628E-6</v>
      </c>
    </row>
    <row r="162" spans="1:10">
      <c r="A162" s="69" t="s">
        <v>2057</v>
      </c>
      <c r="B162" s="54" t="s">
        <v>2058</v>
      </c>
      <c r="C162" s="70" t="s">
        <v>1553</v>
      </c>
      <c r="D162" s="70" t="s">
        <v>127</v>
      </c>
      <c r="E162" s="77">
        <v>45217</v>
      </c>
      <c r="F162" s="72">
        <v>3412.9012499999999</v>
      </c>
      <c r="G162" s="78">
        <v>9.1492369999999994</v>
      </c>
      <c r="H162" s="72">
        <v>0.31225443000000003</v>
      </c>
      <c r="I162" s="73">
        <f t="shared" si="2"/>
        <v>3.3655220521720494E-3</v>
      </c>
      <c r="J162" s="73">
        <f>H162/'סכום נכסי הקרן'!$C$41</f>
        <v>3.4009958746212709E-6</v>
      </c>
    </row>
    <row r="163" spans="1:10">
      <c r="A163" s="69" t="s">
        <v>2057</v>
      </c>
      <c r="B163" s="54" t="s">
        <v>2059</v>
      </c>
      <c r="C163" s="70" t="s">
        <v>1553</v>
      </c>
      <c r="D163" s="70" t="s">
        <v>127</v>
      </c>
      <c r="E163" s="77">
        <v>45217</v>
      </c>
      <c r="F163" s="72">
        <v>2186.4259999999999</v>
      </c>
      <c r="G163" s="78">
        <v>9.1492369999999994</v>
      </c>
      <c r="H163" s="72">
        <v>0.20004130100000003</v>
      </c>
      <c r="I163" s="73">
        <f t="shared" si="2"/>
        <v>2.1560732056249343E-3</v>
      </c>
      <c r="J163" s="73">
        <f>H163/'סכום נכסי הקרן'!$C$41</f>
        <v>2.1787989988000232E-6</v>
      </c>
    </row>
    <row r="164" spans="1:10">
      <c r="A164" s="69" t="s">
        <v>2060</v>
      </c>
      <c r="B164" s="54" t="s">
        <v>2061</v>
      </c>
      <c r="C164" s="70" t="s">
        <v>1553</v>
      </c>
      <c r="D164" s="70" t="s">
        <v>127</v>
      </c>
      <c r="E164" s="77">
        <v>45216</v>
      </c>
      <c r="F164" s="72">
        <v>2528.3970720000002</v>
      </c>
      <c r="G164" s="78">
        <v>9.1907370000000004</v>
      </c>
      <c r="H164" s="72">
        <v>0.232378326</v>
      </c>
      <c r="I164" s="73">
        <f t="shared" si="2"/>
        <v>2.5046061975800486E-3</v>
      </c>
      <c r="J164" s="73">
        <f>H164/'סכום נכסי הקרן'!$C$41</f>
        <v>2.5310056548353748E-6</v>
      </c>
    </row>
    <row r="165" spans="1:10">
      <c r="A165" s="69" t="s">
        <v>2062</v>
      </c>
      <c r="B165" s="54" t="s">
        <v>2063</v>
      </c>
      <c r="C165" s="70" t="s">
        <v>1553</v>
      </c>
      <c r="D165" s="70" t="s">
        <v>127</v>
      </c>
      <c r="E165" s="77">
        <v>45216</v>
      </c>
      <c r="F165" s="72">
        <v>4920.74028</v>
      </c>
      <c r="G165" s="78">
        <v>9.2021099999999993</v>
      </c>
      <c r="H165" s="72">
        <v>0.45281190900000001</v>
      </c>
      <c r="I165" s="73">
        <f t="shared" si="2"/>
        <v>4.8804702793988327E-3</v>
      </c>
      <c r="J165" s="73">
        <f>H165/'סכום נכסי הקרן'!$C$41</f>
        <v>4.9319122053396715E-6</v>
      </c>
    </row>
    <row r="166" spans="1:10">
      <c r="A166" s="69" t="s">
        <v>2062</v>
      </c>
      <c r="B166" s="54" t="s">
        <v>2064</v>
      </c>
      <c r="C166" s="70" t="s">
        <v>1553</v>
      </c>
      <c r="D166" s="70" t="s">
        <v>127</v>
      </c>
      <c r="E166" s="77">
        <v>45216</v>
      </c>
      <c r="F166" s="72">
        <v>1641.8757000000001</v>
      </c>
      <c r="G166" s="78">
        <v>9.2021099999999993</v>
      </c>
      <c r="H166" s="72">
        <v>0.1510872</v>
      </c>
      <c r="I166" s="73">
        <f t="shared" si="2"/>
        <v>1.6284390373610673E-3</v>
      </c>
      <c r="J166" s="73">
        <f>H166/'סכום נכסי הקרן'!$C$41</f>
        <v>1.6456033751325124E-6</v>
      </c>
    </row>
    <row r="167" spans="1:10">
      <c r="A167" s="69" t="s">
        <v>2065</v>
      </c>
      <c r="B167" s="54" t="s">
        <v>2066</v>
      </c>
      <c r="C167" s="70" t="s">
        <v>1553</v>
      </c>
      <c r="D167" s="70" t="s">
        <v>127</v>
      </c>
      <c r="E167" s="77">
        <v>45216</v>
      </c>
      <c r="F167" s="72">
        <v>3081.24</v>
      </c>
      <c r="G167" s="78">
        <v>9.3723559999999999</v>
      </c>
      <c r="H167" s="72">
        <v>0.28878476799999997</v>
      </c>
      <c r="I167" s="73">
        <f t="shared" si="2"/>
        <v>3.1125627426178996E-3</v>
      </c>
      <c r="J167" s="73">
        <f>H167/'סכום נכסי הקרן'!$C$41</f>
        <v>3.145370282245349E-6</v>
      </c>
    </row>
    <row r="168" spans="1:10">
      <c r="A168" s="69" t="s">
        <v>2067</v>
      </c>
      <c r="B168" s="54" t="s">
        <v>2068</v>
      </c>
      <c r="C168" s="70" t="s">
        <v>1553</v>
      </c>
      <c r="D168" s="70" t="s">
        <v>127</v>
      </c>
      <c r="E168" s="77">
        <v>45218</v>
      </c>
      <c r="F168" s="72">
        <v>4247.3866319999997</v>
      </c>
      <c r="G168" s="78">
        <v>9.4367190000000001</v>
      </c>
      <c r="H168" s="72">
        <v>0.400813947</v>
      </c>
      <c r="I168" s="73">
        <f t="shared" si="2"/>
        <v>4.3200289502589887E-3</v>
      </c>
      <c r="J168" s="73">
        <f>H168/'סכום נכסי הקרן'!$C$41</f>
        <v>4.3655636214277841E-6</v>
      </c>
    </row>
    <row r="169" spans="1:10">
      <c r="A169" s="69" t="s">
        <v>2069</v>
      </c>
      <c r="B169" s="54" t="s">
        <v>2070</v>
      </c>
      <c r="C169" s="70" t="s">
        <v>1553</v>
      </c>
      <c r="D169" s="70" t="s">
        <v>127</v>
      </c>
      <c r="E169" s="77">
        <v>45218</v>
      </c>
      <c r="F169" s="72">
        <v>3082.7806199999995</v>
      </c>
      <c r="G169" s="78">
        <v>9.4367190000000001</v>
      </c>
      <c r="H169" s="72">
        <v>0.29091334899999999</v>
      </c>
      <c r="I169" s="73">
        <f t="shared" si="2"/>
        <v>3.1355048872508339E-3</v>
      </c>
      <c r="J169" s="73">
        <f>H169/'סכום נכסי הקרן'!$C$41</f>
        <v>3.168554245399362E-6</v>
      </c>
    </row>
    <row r="170" spans="1:10">
      <c r="A170" s="69" t="s">
        <v>2071</v>
      </c>
      <c r="B170" s="54" t="s">
        <v>2072</v>
      </c>
      <c r="C170" s="70" t="s">
        <v>1553</v>
      </c>
      <c r="D170" s="70" t="s">
        <v>127</v>
      </c>
      <c r="E170" s="77">
        <v>45223</v>
      </c>
      <c r="F170" s="72">
        <v>1098.915528</v>
      </c>
      <c r="G170" s="78">
        <v>9.7182099999999991</v>
      </c>
      <c r="H170" s="72">
        <v>0.106794916</v>
      </c>
      <c r="I170" s="73">
        <f t="shared" si="2"/>
        <v>1.1510505867214169E-3</v>
      </c>
      <c r="J170" s="73">
        <f>H170/'סכום נכסי הקרן'!$C$41</f>
        <v>1.1631830771673124E-6</v>
      </c>
    </row>
    <row r="171" spans="1:10">
      <c r="A171" s="69" t="s">
        <v>2071</v>
      </c>
      <c r="B171" s="54" t="s">
        <v>2073</v>
      </c>
      <c r="C171" s="70" t="s">
        <v>1553</v>
      </c>
      <c r="D171" s="70" t="s">
        <v>127</v>
      </c>
      <c r="E171" s="77">
        <v>45223</v>
      </c>
      <c r="F171" s="72">
        <v>1372.2815880000001</v>
      </c>
      <c r="G171" s="78">
        <v>9.7182099999999991</v>
      </c>
      <c r="H171" s="72">
        <v>0.13336120299999998</v>
      </c>
      <c r="I171" s="73">
        <f t="shared" si="2"/>
        <v>1.4373857549457125E-3</v>
      </c>
      <c r="J171" s="73">
        <f>H171/'סכום נכסי הקרן'!$C$41</f>
        <v>1.4525363218626865E-6</v>
      </c>
    </row>
    <row r="172" spans="1:10">
      <c r="A172" s="69" t="s">
        <v>2074</v>
      </c>
      <c r="B172" s="54" t="s">
        <v>2075</v>
      </c>
      <c r="C172" s="70" t="s">
        <v>1553</v>
      </c>
      <c r="D172" s="70" t="s">
        <v>127</v>
      </c>
      <c r="E172" s="77">
        <v>45222</v>
      </c>
      <c r="F172" s="72">
        <v>2064.4308000000001</v>
      </c>
      <c r="G172" s="78">
        <v>9.9809699999999992</v>
      </c>
      <c r="H172" s="72">
        <v>0.20605022199999998</v>
      </c>
      <c r="I172" s="73">
        <f t="shared" si="2"/>
        <v>2.2208381991440321E-3</v>
      </c>
      <c r="J172" s="73">
        <f>H172/'סכום נכסי הקרן'!$C$41</f>
        <v>2.2442466388284609E-6</v>
      </c>
    </row>
    <row r="173" spans="1:10">
      <c r="A173" s="69" t="s">
        <v>2076</v>
      </c>
      <c r="B173" s="54" t="s">
        <v>2077</v>
      </c>
      <c r="C173" s="70" t="s">
        <v>1553</v>
      </c>
      <c r="D173" s="70" t="s">
        <v>127</v>
      </c>
      <c r="E173" s="77">
        <v>45223</v>
      </c>
      <c r="F173" s="72">
        <v>2755.9933999999998</v>
      </c>
      <c r="G173" s="78">
        <v>9.8853930000000005</v>
      </c>
      <c r="H173" s="72">
        <v>0.27244078900000002</v>
      </c>
      <c r="I173" s="73">
        <f t="shared" si="2"/>
        <v>2.936405044087452E-3</v>
      </c>
      <c r="J173" s="73">
        <f>H173/'סכום נכסי הקרן'!$C$41</f>
        <v>2.9673558177143045E-6</v>
      </c>
    </row>
    <row r="174" spans="1:10">
      <c r="A174" s="69" t="s">
        <v>2076</v>
      </c>
      <c r="B174" s="54" t="s">
        <v>2078</v>
      </c>
      <c r="C174" s="70" t="s">
        <v>1553</v>
      </c>
      <c r="D174" s="70" t="s">
        <v>127</v>
      </c>
      <c r="E174" s="77">
        <v>45223</v>
      </c>
      <c r="F174" s="72">
        <v>1298.0913880000001</v>
      </c>
      <c r="G174" s="78">
        <v>9.8853930000000005</v>
      </c>
      <c r="H174" s="72">
        <v>0.12832144000000001</v>
      </c>
      <c r="I174" s="73">
        <f t="shared" si="2"/>
        <v>1.3830664823121083E-3</v>
      </c>
      <c r="J174" s="73">
        <f>H174/'סכום נכסי הקרן'!$C$41</f>
        <v>1.397644504404504E-6</v>
      </c>
    </row>
    <row r="175" spans="1:10">
      <c r="A175" s="69" t="s">
        <v>2079</v>
      </c>
      <c r="B175" s="54" t="s">
        <v>2080</v>
      </c>
      <c r="C175" s="70" t="s">
        <v>1553</v>
      </c>
      <c r="D175" s="70" t="s">
        <v>127</v>
      </c>
      <c r="E175" s="77">
        <v>45229</v>
      </c>
      <c r="F175" s="72">
        <v>3441.5739000000003</v>
      </c>
      <c r="G175" s="78">
        <v>10.003356999999999</v>
      </c>
      <c r="H175" s="72">
        <v>0.344272937</v>
      </c>
      <c r="I175" s="73">
        <f t="shared" si="2"/>
        <v>3.7106220124388262E-3</v>
      </c>
      <c r="J175" s="73">
        <f>H175/'סכום נכסי הקרן'!$C$41</f>
        <v>3.7497333135697981E-6</v>
      </c>
    </row>
    <row r="176" spans="1:10">
      <c r="A176" s="69" t="s">
        <v>2081</v>
      </c>
      <c r="B176" s="54" t="s">
        <v>2082</v>
      </c>
      <c r="C176" s="70" t="s">
        <v>1553</v>
      </c>
      <c r="D176" s="70" t="s">
        <v>127</v>
      </c>
      <c r="E176" s="77">
        <v>45223</v>
      </c>
      <c r="F176" s="72">
        <v>40247.211323000003</v>
      </c>
      <c r="G176" s="78">
        <v>9.9413859999999996</v>
      </c>
      <c r="H176" s="72">
        <v>4.0011306480000002</v>
      </c>
      <c r="I176" s="73">
        <f t="shared" si="2"/>
        <v>4.3124747435818414E-2</v>
      </c>
      <c r="J176" s="73">
        <f>H176/'סכום נכסי הקרן'!$C$41</f>
        <v>4.3579297906738202E-5</v>
      </c>
    </row>
    <row r="177" spans="1:10">
      <c r="A177" s="69" t="s">
        <v>2083</v>
      </c>
      <c r="B177" s="54" t="s">
        <v>2084</v>
      </c>
      <c r="C177" s="70" t="s">
        <v>1553</v>
      </c>
      <c r="D177" s="70" t="s">
        <v>127</v>
      </c>
      <c r="E177" s="77">
        <v>45222</v>
      </c>
      <c r="F177" s="72">
        <v>2413.2956399999998</v>
      </c>
      <c r="G177" s="78">
        <v>10.041998</v>
      </c>
      <c r="H177" s="72">
        <v>0.24234309199999998</v>
      </c>
      <c r="I177" s="73">
        <f t="shared" si="2"/>
        <v>2.612007843467776E-3</v>
      </c>
      <c r="J177" s="73">
        <f>H177/'סכום נכסי הקרן'!$C$41</f>
        <v>2.6395393530044167E-6</v>
      </c>
    </row>
    <row r="178" spans="1:10">
      <c r="A178" s="69" t="s">
        <v>2085</v>
      </c>
      <c r="B178" s="54" t="s">
        <v>2086</v>
      </c>
      <c r="C178" s="70" t="s">
        <v>1553</v>
      </c>
      <c r="D178" s="70" t="s">
        <v>127</v>
      </c>
      <c r="E178" s="77">
        <v>45222</v>
      </c>
      <c r="F178" s="72">
        <v>443.52165000000002</v>
      </c>
      <c r="G178" s="78">
        <v>10.086641999999999</v>
      </c>
      <c r="H178" s="72">
        <v>4.4736440000000002E-2</v>
      </c>
      <c r="I178" s="73">
        <f t="shared" si="2"/>
        <v>4.8217562631752491E-4</v>
      </c>
      <c r="J178" s="73">
        <f>H178/'סכום נכסי הקרן'!$C$41</f>
        <v>4.8725793221009546E-7</v>
      </c>
    </row>
    <row r="179" spans="1:10">
      <c r="A179" s="69" t="s">
        <v>2087</v>
      </c>
      <c r="B179" s="54" t="s">
        <v>2088</v>
      </c>
      <c r="C179" s="70" t="s">
        <v>1553</v>
      </c>
      <c r="D179" s="70" t="s">
        <v>127</v>
      </c>
      <c r="E179" s="77">
        <v>45224</v>
      </c>
      <c r="F179" s="72">
        <v>2210.8810720000001</v>
      </c>
      <c r="G179" s="78">
        <v>10.130515000000001</v>
      </c>
      <c r="H179" s="72">
        <v>0.22397364099999997</v>
      </c>
      <c r="I179" s="73">
        <f t="shared" si="2"/>
        <v>2.4140193235713762E-3</v>
      </c>
      <c r="J179" s="73">
        <f>H179/'סכום נכסי הקרן'!$C$41</f>
        <v>2.439463962336436E-6</v>
      </c>
    </row>
    <row r="180" spans="1:10">
      <c r="A180" s="69" t="s">
        <v>2089</v>
      </c>
      <c r="B180" s="54" t="s">
        <v>2090</v>
      </c>
      <c r="C180" s="70" t="s">
        <v>1553</v>
      </c>
      <c r="D180" s="70" t="s">
        <v>127</v>
      </c>
      <c r="E180" s="77">
        <v>45224</v>
      </c>
      <c r="F180" s="72">
        <v>1934.5689159999999</v>
      </c>
      <c r="G180" s="78">
        <v>10.132744000000001</v>
      </c>
      <c r="H180" s="72">
        <v>0.19602491399999999</v>
      </c>
      <c r="I180" s="73">
        <f t="shared" si="2"/>
        <v>2.1127840230869724E-3</v>
      </c>
      <c r="J180" s="73">
        <f>H180/'סכום נכסי הקרן'!$C$41</f>
        <v>2.1350535325855561E-6</v>
      </c>
    </row>
    <row r="181" spans="1:10">
      <c r="A181" s="69" t="s">
        <v>2091</v>
      </c>
      <c r="B181" s="54" t="s">
        <v>2092</v>
      </c>
      <c r="C181" s="70" t="s">
        <v>1553</v>
      </c>
      <c r="D181" s="70" t="s">
        <v>127</v>
      </c>
      <c r="E181" s="77">
        <v>45224</v>
      </c>
      <c r="F181" s="72">
        <v>690.71130000000005</v>
      </c>
      <c r="G181" s="78">
        <v>10.195105</v>
      </c>
      <c r="H181" s="72">
        <v>7.0418745000000005E-2</v>
      </c>
      <c r="I181" s="73">
        <f t="shared" si="2"/>
        <v>7.5898311253352023E-4</v>
      </c>
      <c r="J181" s="73">
        <f>H181/'סכום נכסי הקרן'!$C$41</f>
        <v>7.6698306967496743E-7</v>
      </c>
    </row>
    <row r="182" spans="1:10">
      <c r="A182" s="69" t="s">
        <v>2093</v>
      </c>
      <c r="B182" s="54" t="s">
        <v>2094</v>
      </c>
      <c r="C182" s="70" t="s">
        <v>1553</v>
      </c>
      <c r="D182" s="70" t="s">
        <v>127</v>
      </c>
      <c r="E182" s="77">
        <v>45260</v>
      </c>
      <c r="F182" s="72">
        <v>119.750846</v>
      </c>
      <c r="G182" s="78">
        <v>-1.4673970000000001</v>
      </c>
      <c r="H182" s="72">
        <v>-1.757221E-3</v>
      </c>
      <c r="I182" s="73">
        <f t="shared" si="2"/>
        <v>-1.893957445548433E-5</v>
      </c>
      <c r="J182" s="73">
        <f>H182/'סכום נכסי הקרן'!$C$41</f>
        <v>-1.9139204435939832E-8</v>
      </c>
    </row>
    <row r="183" spans="1:10">
      <c r="A183" s="69" t="s">
        <v>2095</v>
      </c>
      <c r="B183" s="54" t="s">
        <v>2096</v>
      </c>
      <c r="C183" s="70" t="s">
        <v>1553</v>
      </c>
      <c r="D183" s="70" t="s">
        <v>127</v>
      </c>
      <c r="E183" s="77">
        <v>45260</v>
      </c>
      <c r="F183" s="72">
        <v>798.33897000000002</v>
      </c>
      <c r="G183" s="78">
        <v>-1.468316</v>
      </c>
      <c r="H183" s="72">
        <v>-1.1722141E-2</v>
      </c>
      <c r="I183" s="73">
        <f t="shared" si="2"/>
        <v>-1.2634288017681643E-4</v>
      </c>
      <c r="J183" s="73">
        <f>H183/'סכום נכסי הקרן'!$C$41</f>
        <v>-1.2767457993383425E-7</v>
      </c>
    </row>
    <row r="184" spans="1:10">
      <c r="A184" s="69" t="s">
        <v>2097</v>
      </c>
      <c r="B184" s="54" t="s">
        <v>2098</v>
      </c>
      <c r="C184" s="70" t="s">
        <v>1553</v>
      </c>
      <c r="D184" s="70" t="s">
        <v>127</v>
      </c>
      <c r="E184" s="77">
        <v>45260</v>
      </c>
      <c r="F184" s="72">
        <v>1064.4519600000001</v>
      </c>
      <c r="G184" s="78">
        <v>-1.46896</v>
      </c>
      <c r="H184" s="72">
        <v>-1.563637E-2</v>
      </c>
      <c r="I184" s="73">
        <f t="shared" si="2"/>
        <v>-1.6853098945920946E-4</v>
      </c>
      <c r="J184" s="73">
        <f>H184/'סכום נכסי הקרן'!$C$41</f>
        <v>-1.7030736718147376E-7</v>
      </c>
    </row>
    <row r="185" spans="1:10">
      <c r="A185" s="69" t="s">
        <v>2099</v>
      </c>
      <c r="B185" s="54" t="s">
        <v>2100</v>
      </c>
      <c r="C185" s="70" t="s">
        <v>1553</v>
      </c>
      <c r="D185" s="70" t="s">
        <v>127</v>
      </c>
      <c r="E185" s="77">
        <v>45260</v>
      </c>
      <c r="F185" s="72">
        <v>212.89039199999999</v>
      </c>
      <c r="G185" s="78">
        <v>-1.47946</v>
      </c>
      <c r="H185" s="72">
        <v>-3.1496270000000008E-3</v>
      </c>
      <c r="I185" s="73">
        <f t="shared" si="2"/>
        <v>-3.3947121661705475E-5</v>
      </c>
      <c r="J185" s="73">
        <f>H185/'סכום נכסי הקרן'!$C$41</f>
        <v>-3.4304936630028825E-8</v>
      </c>
    </row>
    <row r="186" spans="1:10">
      <c r="A186" s="69" t="s">
        <v>2101</v>
      </c>
      <c r="B186" s="54" t="s">
        <v>2102</v>
      </c>
      <c r="C186" s="70" t="s">
        <v>1553</v>
      </c>
      <c r="D186" s="70" t="s">
        <v>127</v>
      </c>
      <c r="E186" s="77">
        <v>45260</v>
      </c>
      <c r="F186" s="72">
        <v>266.11299000000002</v>
      </c>
      <c r="G186" s="78">
        <v>-1.5438559999999999</v>
      </c>
      <c r="H186" s="72">
        <v>-4.1084019999999997E-3</v>
      </c>
      <c r="I186" s="73">
        <f t="shared" si="2"/>
        <v>-4.4280933116586206E-5</v>
      </c>
      <c r="J186" s="73">
        <f>H186/'סכום נכסי הקרן'!$C$41</f>
        <v>-4.474767020370464E-8</v>
      </c>
    </row>
    <row r="187" spans="1:10">
      <c r="A187" s="69" t="s">
        <v>2103</v>
      </c>
      <c r="B187" s="54" t="s">
        <v>2104</v>
      </c>
      <c r="C187" s="70" t="s">
        <v>1553</v>
      </c>
      <c r="D187" s="70" t="s">
        <v>127</v>
      </c>
      <c r="E187" s="77">
        <v>45251</v>
      </c>
      <c r="F187" s="72">
        <v>319.33558799999997</v>
      </c>
      <c r="G187" s="78">
        <v>-2.105321</v>
      </c>
      <c r="H187" s="72">
        <v>-6.7230400000000004E-3</v>
      </c>
      <c r="I187" s="73">
        <f t="shared" si="2"/>
        <v>-7.2461868283613381E-5</v>
      </c>
      <c r="J187" s="73">
        <f>H187/'סכום נכסי הקרן'!$C$41</f>
        <v>-7.3225642643128514E-8</v>
      </c>
    </row>
    <row r="188" spans="1:10">
      <c r="A188" s="69" t="s">
        <v>2105</v>
      </c>
      <c r="B188" s="54" t="s">
        <v>2106</v>
      </c>
      <c r="C188" s="70" t="s">
        <v>1553</v>
      </c>
      <c r="D188" s="70" t="s">
        <v>127</v>
      </c>
      <c r="E188" s="77">
        <v>45181</v>
      </c>
      <c r="F188" s="72">
        <v>665.28247499999998</v>
      </c>
      <c r="G188" s="78">
        <v>-3.9470640000000001</v>
      </c>
      <c r="H188" s="72">
        <v>-2.6259122999999999E-2</v>
      </c>
      <c r="I188" s="73">
        <f t="shared" si="2"/>
        <v>-2.8302451154079143E-4</v>
      </c>
      <c r="J188" s="73">
        <f>H188/'סכום נכסי הקרן'!$C$41</f>
        <v>-2.8600769249029554E-7</v>
      </c>
    </row>
    <row r="189" spans="1:10">
      <c r="A189" s="69" t="s">
        <v>2107</v>
      </c>
      <c r="B189" s="54" t="s">
        <v>2108</v>
      </c>
      <c r="C189" s="70" t="s">
        <v>1553</v>
      </c>
      <c r="D189" s="70" t="s">
        <v>127</v>
      </c>
      <c r="E189" s="77">
        <v>45237</v>
      </c>
      <c r="F189" s="72">
        <v>1570.0666409999999</v>
      </c>
      <c r="G189" s="78">
        <v>-6.4899829999999996</v>
      </c>
      <c r="H189" s="72">
        <v>-0.101897051</v>
      </c>
      <c r="I189" s="73">
        <f t="shared" si="2"/>
        <v>-1.0982607106384365E-3</v>
      </c>
      <c r="J189" s="73">
        <f>H189/'סכום נכסי הקרן'!$C$41</f>
        <v>-1.1098367766538115E-6</v>
      </c>
    </row>
    <row r="190" spans="1:10">
      <c r="A190" s="69" t="s">
        <v>2109</v>
      </c>
      <c r="B190" s="54" t="s">
        <v>2110</v>
      </c>
      <c r="C190" s="70" t="s">
        <v>1553</v>
      </c>
      <c r="D190" s="70" t="s">
        <v>127</v>
      </c>
      <c r="E190" s="77">
        <v>45231</v>
      </c>
      <c r="F190" s="72">
        <v>399.16948500000001</v>
      </c>
      <c r="G190" s="78">
        <v>-10.352789</v>
      </c>
      <c r="H190" s="72">
        <v>-4.1325175999999998E-2</v>
      </c>
      <c r="I190" s="73">
        <f t="shared" si="2"/>
        <v>-4.4540854436521876E-4</v>
      </c>
      <c r="J190" s="73">
        <f>H190/'סכום נכסי הקרן'!$C$41</f>
        <v>-4.5010331188575271E-7</v>
      </c>
    </row>
    <row r="191" spans="1:10">
      <c r="A191" s="69" t="s">
        <v>2111</v>
      </c>
      <c r="B191" s="54" t="s">
        <v>2112</v>
      </c>
      <c r="C191" s="70" t="s">
        <v>1553</v>
      </c>
      <c r="D191" s="70" t="s">
        <v>127</v>
      </c>
      <c r="E191" s="77">
        <v>45224</v>
      </c>
      <c r="F191" s="72">
        <v>532.22598000000005</v>
      </c>
      <c r="G191" s="78">
        <v>-11.477686</v>
      </c>
      <c r="H191" s="72">
        <v>-6.1087226000000001E-2</v>
      </c>
      <c r="I191" s="73">
        <f t="shared" si="2"/>
        <v>-6.5840669164891517E-4</v>
      </c>
      <c r="J191" s="73">
        <f>H191/'סכום נכסי הקרן'!$C$41</f>
        <v>-6.6534653685476047E-7</v>
      </c>
    </row>
    <row r="192" spans="1:10">
      <c r="A192" s="122" t="s">
        <v>2746</v>
      </c>
      <c r="B192" s="121" t="s">
        <v>2746</v>
      </c>
      <c r="C192" s="121" t="s">
        <v>2746</v>
      </c>
      <c r="D192" s="121" t="s">
        <v>2746</v>
      </c>
      <c r="E192" s="121" t="s">
        <v>2746</v>
      </c>
      <c r="F192" s="121" t="s">
        <v>2746</v>
      </c>
      <c r="G192" s="121" t="s">
        <v>2746</v>
      </c>
      <c r="H192" s="121" t="s">
        <v>2746</v>
      </c>
      <c r="I192" s="121" t="s">
        <v>2746</v>
      </c>
      <c r="J192" s="121" t="s">
        <v>2746</v>
      </c>
    </row>
    <row r="193" spans="1:10">
      <c r="A193" s="68" t="s">
        <v>176</v>
      </c>
      <c r="B193" s="120" t="s">
        <v>2746</v>
      </c>
      <c r="C193" s="120" t="s">
        <v>2746</v>
      </c>
      <c r="D193" s="120" t="s">
        <v>2746</v>
      </c>
      <c r="E193" s="120" t="s">
        <v>2746</v>
      </c>
      <c r="F193" s="120" t="s">
        <v>2746</v>
      </c>
      <c r="G193" s="120" t="s">
        <v>2746</v>
      </c>
      <c r="H193" s="66">
        <v>-1.2196110420000004</v>
      </c>
      <c r="I193" s="67">
        <f t="shared" si="2"/>
        <v>-1.314513890779238E-2</v>
      </c>
      <c r="J193" s="67">
        <f>H193/'סכום נכסי הקרן'!$C$41</f>
        <v>-1.3283693437062047E-5</v>
      </c>
    </row>
    <row r="194" spans="1:10">
      <c r="A194" s="69" t="s">
        <v>2113</v>
      </c>
      <c r="B194" s="54" t="s">
        <v>2114</v>
      </c>
      <c r="C194" s="70" t="s">
        <v>1553</v>
      </c>
      <c r="D194" s="70" t="s">
        <v>131</v>
      </c>
      <c r="E194" s="77">
        <v>45166</v>
      </c>
      <c r="F194" s="72">
        <v>423.72185400000001</v>
      </c>
      <c r="G194" s="78">
        <v>5.5743410000000004</v>
      </c>
      <c r="H194" s="72">
        <v>2.3619701E-2</v>
      </c>
      <c r="I194" s="73">
        <f t="shared" si="2"/>
        <v>2.5457645094485991E-4</v>
      </c>
      <c r="J194" s="73">
        <f>H194/'סכום נכסי הקרן'!$C$41</f>
        <v>2.5725977902311231E-7</v>
      </c>
    </row>
    <row r="195" spans="1:10">
      <c r="A195" s="69" t="s">
        <v>2115</v>
      </c>
      <c r="B195" s="54" t="s">
        <v>2116</v>
      </c>
      <c r="C195" s="70" t="s">
        <v>1553</v>
      </c>
      <c r="D195" s="70" t="s">
        <v>131</v>
      </c>
      <c r="E195" s="77">
        <v>45166</v>
      </c>
      <c r="F195" s="72">
        <v>550.83840999999995</v>
      </c>
      <c r="G195" s="78">
        <v>5.4278130000000004</v>
      </c>
      <c r="H195" s="72">
        <v>2.9898481000000001E-2</v>
      </c>
      <c r="I195" s="73">
        <f t="shared" si="2"/>
        <v>3.2225002262400895E-4</v>
      </c>
      <c r="J195" s="73">
        <f>H195/'סכום נכסי הקרן'!$C$41</f>
        <v>3.256466546797829E-7</v>
      </c>
    </row>
    <row r="196" spans="1:10">
      <c r="A196" s="69" t="s">
        <v>2117</v>
      </c>
      <c r="B196" s="54" t="s">
        <v>2118</v>
      </c>
      <c r="C196" s="70" t="s">
        <v>1553</v>
      </c>
      <c r="D196" s="70" t="s">
        <v>131</v>
      </c>
      <c r="E196" s="77">
        <v>45168</v>
      </c>
      <c r="F196" s="72">
        <v>550.83840999999995</v>
      </c>
      <c r="G196" s="78">
        <v>4.2365430000000002</v>
      </c>
      <c r="H196" s="72">
        <v>2.3336506999999999E-2</v>
      </c>
      <c r="I196" s="73">
        <f t="shared" si="2"/>
        <v>2.5152414628406514E-4</v>
      </c>
      <c r="J196" s="73">
        <f>H196/'סכום נכסי הקרן'!$C$41</f>
        <v>2.5417530196471639E-7</v>
      </c>
    </row>
    <row r="197" spans="1:10">
      <c r="A197" s="69" t="s">
        <v>2119</v>
      </c>
      <c r="B197" s="54" t="s">
        <v>2120</v>
      </c>
      <c r="C197" s="70" t="s">
        <v>1553</v>
      </c>
      <c r="D197" s="70" t="s">
        <v>127</v>
      </c>
      <c r="E197" s="77">
        <v>45166</v>
      </c>
      <c r="F197" s="72">
        <v>1983.3587540000001</v>
      </c>
      <c r="G197" s="78">
        <v>2.4334359999999999</v>
      </c>
      <c r="H197" s="72">
        <v>4.8263771999999996E-2</v>
      </c>
      <c r="I197" s="73">
        <f t="shared" si="2"/>
        <v>5.2019370545680925E-4</v>
      </c>
      <c r="J197" s="73">
        <f>H197/'סכום נכסי הקרן'!$C$41</f>
        <v>5.2567673568526013E-7</v>
      </c>
    </row>
    <row r="198" spans="1:10">
      <c r="A198" s="69" t="s">
        <v>2121</v>
      </c>
      <c r="B198" s="54" t="s">
        <v>2122</v>
      </c>
      <c r="C198" s="70" t="s">
        <v>1553</v>
      </c>
      <c r="D198" s="70" t="s">
        <v>127</v>
      </c>
      <c r="E198" s="77">
        <v>45167</v>
      </c>
      <c r="F198" s="72">
        <v>1405.699656</v>
      </c>
      <c r="G198" s="78">
        <v>2.709524</v>
      </c>
      <c r="H198" s="72">
        <v>3.8087770999999999E-2</v>
      </c>
      <c r="I198" s="73">
        <f t="shared" si="2"/>
        <v>4.1051533910529004E-4</v>
      </c>
      <c r="J198" s="73">
        <f>H198/'סכום נכסי הקרן'!$C$41</f>
        <v>4.1484231959341511E-7</v>
      </c>
    </row>
    <row r="199" spans="1:10">
      <c r="A199" s="69" t="s">
        <v>2123</v>
      </c>
      <c r="B199" s="54" t="s">
        <v>2124</v>
      </c>
      <c r="C199" s="70" t="s">
        <v>1553</v>
      </c>
      <c r="D199" s="70" t="s">
        <v>129</v>
      </c>
      <c r="E199" s="77">
        <v>45236</v>
      </c>
      <c r="F199" s="72">
        <v>2334.7993390000001</v>
      </c>
      <c r="G199" s="78">
        <v>2.554541</v>
      </c>
      <c r="H199" s="72">
        <v>5.9643397000000008E-2</v>
      </c>
      <c r="I199" s="73">
        <f t="shared" si="2"/>
        <v>6.4284490013465068E-4</v>
      </c>
      <c r="J199" s="73">
        <f>H199/'סכום נכסי הקרן'!$C$41</f>
        <v>6.4962071841670493E-7</v>
      </c>
    </row>
    <row r="200" spans="1:10">
      <c r="A200" s="69" t="s">
        <v>2125</v>
      </c>
      <c r="B200" s="54" t="s">
        <v>2126</v>
      </c>
      <c r="C200" s="70" t="s">
        <v>1553</v>
      </c>
      <c r="D200" s="70" t="s">
        <v>129</v>
      </c>
      <c r="E200" s="77">
        <v>45259</v>
      </c>
      <c r="F200" s="72">
        <v>365.78290800000002</v>
      </c>
      <c r="G200" s="78">
        <v>0.51429800000000003</v>
      </c>
      <c r="H200" s="72">
        <v>1.8812150000000001E-3</v>
      </c>
      <c r="I200" s="73">
        <f t="shared" si="2"/>
        <v>2.0275999182387394E-5</v>
      </c>
      <c r="J200" s="73">
        <f>H200/'סכום נכסי הקרן'!$C$41</f>
        <v>2.0489715563925398E-8</v>
      </c>
    </row>
    <row r="201" spans="1:10">
      <c r="A201" s="69" t="s">
        <v>2127</v>
      </c>
      <c r="B201" s="54" t="s">
        <v>2128</v>
      </c>
      <c r="C201" s="70" t="s">
        <v>1553</v>
      </c>
      <c r="D201" s="70" t="s">
        <v>129</v>
      </c>
      <c r="E201" s="77">
        <v>45259</v>
      </c>
      <c r="F201" s="72">
        <v>36.202724000000003</v>
      </c>
      <c r="G201" s="78">
        <v>0.51928099999999999</v>
      </c>
      <c r="H201" s="72">
        <v>1.87994E-4</v>
      </c>
      <c r="I201" s="73">
        <f t="shared" si="2"/>
        <v>2.0262257053519855E-6</v>
      </c>
      <c r="J201" s="73">
        <f>H201/'סכום נכסי הקרן'!$C$41</f>
        <v>2.0475828588038005E-9</v>
      </c>
    </row>
    <row r="202" spans="1:10">
      <c r="A202" s="69" t="s">
        <v>2129</v>
      </c>
      <c r="B202" s="54" t="s">
        <v>2130</v>
      </c>
      <c r="C202" s="70" t="s">
        <v>1553</v>
      </c>
      <c r="D202" s="70" t="s">
        <v>129</v>
      </c>
      <c r="E202" s="77">
        <v>45117</v>
      </c>
      <c r="F202" s="72">
        <v>185.42858799999999</v>
      </c>
      <c r="G202" s="78">
        <v>2.2453000000000001E-2</v>
      </c>
      <c r="H202" s="72">
        <v>4.1633999999999988E-5</v>
      </c>
      <c r="I202" s="73">
        <f t="shared" ref="I202:I265" si="3">IFERROR(H202/$H$9,0)</f>
        <v>4.4873709276160165E-7</v>
      </c>
      <c r="J202" s="73">
        <f>H202/'סכום נכסי הקרן'!$C$41</f>
        <v>4.5346694438884962E-10</v>
      </c>
    </row>
    <row r="203" spans="1:10">
      <c r="A203" s="69" t="s">
        <v>2131</v>
      </c>
      <c r="B203" s="54" t="s">
        <v>2132</v>
      </c>
      <c r="C203" s="70" t="s">
        <v>1553</v>
      </c>
      <c r="D203" s="70" t="s">
        <v>127</v>
      </c>
      <c r="E203" s="77">
        <v>45127</v>
      </c>
      <c r="F203" s="72">
        <v>1180.655849</v>
      </c>
      <c r="G203" s="78">
        <v>-4.0532329999999996</v>
      </c>
      <c r="H203" s="72">
        <v>-4.7854730999999998E-2</v>
      </c>
      <c r="I203" s="73">
        <f t="shared" si="3"/>
        <v>-5.1578500417515734E-4</v>
      </c>
      <c r="J203" s="73">
        <f>H203/'סכום נכסי הקרן'!$C$41</f>
        <v>-5.2122156509392237E-7</v>
      </c>
    </row>
    <row r="204" spans="1:10">
      <c r="A204" s="69" t="s">
        <v>2133</v>
      </c>
      <c r="B204" s="54" t="s">
        <v>2134</v>
      </c>
      <c r="C204" s="70" t="s">
        <v>1553</v>
      </c>
      <c r="D204" s="70" t="s">
        <v>127</v>
      </c>
      <c r="E204" s="77">
        <v>45127</v>
      </c>
      <c r="F204" s="72">
        <v>3072.2947490000001</v>
      </c>
      <c r="G204" s="78">
        <v>-4.0279160000000003</v>
      </c>
      <c r="H204" s="72">
        <v>-0.12374944799999998</v>
      </c>
      <c r="I204" s="73">
        <f t="shared" si="3"/>
        <v>-1.3337889111392854E-3</v>
      </c>
      <c r="J204" s="73">
        <f>H204/'סכום נכסי הקרן'!$C$41</f>
        <v>-1.3478475297681426E-6</v>
      </c>
    </row>
    <row r="205" spans="1:10">
      <c r="A205" s="69" t="s">
        <v>2135</v>
      </c>
      <c r="B205" s="54" t="s">
        <v>2136</v>
      </c>
      <c r="C205" s="70" t="s">
        <v>1553</v>
      </c>
      <c r="D205" s="70" t="s">
        <v>127</v>
      </c>
      <c r="E205" s="77">
        <v>45127</v>
      </c>
      <c r="F205" s="72">
        <v>2679.957105</v>
      </c>
      <c r="G205" s="78">
        <v>-4.0217799999999997</v>
      </c>
      <c r="H205" s="72">
        <v>-0.10778198600000001</v>
      </c>
      <c r="I205" s="73">
        <f t="shared" si="3"/>
        <v>-1.1616893656557542E-3</v>
      </c>
      <c r="J205" s="73">
        <f>H205/'סכום נכסי הקרן'!$C$41</f>
        <v>-1.1739339926882305E-6</v>
      </c>
    </row>
    <row r="206" spans="1:10">
      <c r="A206" s="69" t="s">
        <v>2137</v>
      </c>
      <c r="B206" s="54" t="s">
        <v>2138</v>
      </c>
      <c r="C206" s="70" t="s">
        <v>1553</v>
      </c>
      <c r="D206" s="70" t="s">
        <v>127</v>
      </c>
      <c r="E206" s="77">
        <v>45168</v>
      </c>
      <c r="F206" s="72">
        <v>877.81104000000005</v>
      </c>
      <c r="G206" s="78">
        <v>1.343831</v>
      </c>
      <c r="H206" s="72">
        <v>1.1796293999999999E-2</v>
      </c>
      <c r="I206" s="73">
        <f t="shared" si="3"/>
        <v>1.2714211161361208E-4</v>
      </c>
      <c r="J206" s="73">
        <f>H206/'סכום נכסי הקרן'!$C$41</f>
        <v>1.2848223555969931E-7</v>
      </c>
    </row>
    <row r="207" spans="1:10">
      <c r="A207" s="69" t="s">
        <v>2139</v>
      </c>
      <c r="B207" s="54" t="s">
        <v>2140</v>
      </c>
      <c r="C207" s="70" t="s">
        <v>1553</v>
      </c>
      <c r="D207" s="70" t="s">
        <v>127</v>
      </c>
      <c r="E207" s="77">
        <v>45166</v>
      </c>
      <c r="F207" s="72">
        <v>1755.6220800000001</v>
      </c>
      <c r="G207" s="78">
        <v>1.404498</v>
      </c>
      <c r="H207" s="72">
        <v>2.465767E-2</v>
      </c>
      <c r="I207" s="73">
        <f t="shared" si="3"/>
        <v>2.6576382644172947E-4</v>
      </c>
      <c r="J207" s="73">
        <f>H207/'סכום נכסי הקרן'!$C$41</f>
        <v>2.6856507351320095E-7</v>
      </c>
    </row>
    <row r="208" spans="1:10">
      <c r="A208" s="69" t="s">
        <v>2141</v>
      </c>
      <c r="B208" s="54" t="s">
        <v>2142</v>
      </c>
      <c r="C208" s="70" t="s">
        <v>1553</v>
      </c>
      <c r="D208" s="70" t="s">
        <v>127</v>
      </c>
      <c r="E208" s="77">
        <v>45166</v>
      </c>
      <c r="F208" s="72">
        <v>526.68662400000005</v>
      </c>
      <c r="G208" s="78">
        <v>1.4403109999999999</v>
      </c>
      <c r="H208" s="72">
        <v>7.5859259999999998E-3</v>
      </c>
      <c r="I208" s="73">
        <f t="shared" si="3"/>
        <v>8.1762174644392719E-5</v>
      </c>
      <c r="J208" s="73">
        <f>H208/'סכום נכסי הקרן'!$C$41</f>
        <v>8.2623977604360121E-8</v>
      </c>
    </row>
    <row r="209" spans="1:10">
      <c r="A209" s="69" t="s">
        <v>2143</v>
      </c>
      <c r="B209" s="54" t="s">
        <v>2144</v>
      </c>
      <c r="C209" s="70" t="s">
        <v>1553</v>
      </c>
      <c r="D209" s="70" t="s">
        <v>127</v>
      </c>
      <c r="E209" s="77">
        <v>45168</v>
      </c>
      <c r="F209" s="72">
        <v>702.24883199999999</v>
      </c>
      <c r="G209" s="78">
        <v>1.4437530000000001</v>
      </c>
      <c r="H209" s="72">
        <v>1.0138741E-2</v>
      </c>
      <c r="I209" s="73">
        <f t="shared" si="3"/>
        <v>1.0927677284437852E-4</v>
      </c>
      <c r="J209" s="73">
        <f>H209/'סכום נכסי הקרן'!$C$41</f>
        <v>1.1042858964355936E-7</v>
      </c>
    </row>
    <row r="210" spans="1:10">
      <c r="A210" s="69" t="s">
        <v>2145</v>
      </c>
      <c r="B210" s="54" t="s">
        <v>2146</v>
      </c>
      <c r="C210" s="70" t="s">
        <v>1553</v>
      </c>
      <c r="D210" s="70" t="s">
        <v>127</v>
      </c>
      <c r="E210" s="77">
        <v>45189</v>
      </c>
      <c r="F210" s="72">
        <v>658.35828000000004</v>
      </c>
      <c r="G210" s="78">
        <v>2.8150200000000001</v>
      </c>
      <c r="H210" s="72">
        <v>1.8532920000000001E-2</v>
      </c>
      <c r="I210" s="73">
        <f t="shared" si="3"/>
        <v>1.9975041171118186E-4</v>
      </c>
      <c r="J210" s="73">
        <f>H210/'סכום נכסי הקרן'!$C$41</f>
        <v>2.0185585346118562E-7</v>
      </c>
    </row>
    <row r="211" spans="1:10">
      <c r="A211" s="69" t="s">
        <v>2147</v>
      </c>
      <c r="B211" s="54" t="s">
        <v>2148</v>
      </c>
      <c r="C211" s="70" t="s">
        <v>1553</v>
      </c>
      <c r="D211" s="70" t="s">
        <v>127</v>
      </c>
      <c r="E211" s="77">
        <v>45189</v>
      </c>
      <c r="F211" s="72">
        <v>658.35828000000004</v>
      </c>
      <c r="G211" s="78">
        <v>2.851823</v>
      </c>
      <c r="H211" s="72">
        <v>1.8775216000000001E-2</v>
      </c>
      <c r="I211" s="73">
        <f t="shared" si="3"/>
        <v>2.0236191199046716E-4</v>
      </c>
      <c r="J211" s="73">
        <f>H211/'סכום נכסי הקרן'!$C$41</f>
        <v>2.0449487990009709E-7</v>
      </c>
    </row>
    <row r="212" spans="1:10">
      <c r="A212" s="69" t="s">
        <v>2149</v>
      </c>
      <c r="B212" s="54" t="s">
        <v>2150</v>
      </c>
      <c r="C212" s="70" t="s">
        <v>1553</v>
      </c>
      <c r="D212" s="70" t="s">
        <v>127</v>
      </c>
      <c r="E212" s="77">
        <v>45195</v>
      </c>
      <c r="F212" s="72">
        <v>658.35828000000004</v>
      </c>
      <c r="G212" s="78">
        <v>3.4983240000000002</v>
      </c>
      <c r="H212" s="72">
        <v>2.3031503000000002E-2</v>
      </c>
      <c r="I212" s="73">
        <f t="shared" si="3"/>
        <v>2.4823677038358336E-4</v>
      </c>
      <c r="J212" s="73">
        <f>H212/'סכום נכסי הקרן'!$C$41</f>
        <v>2.5085327593055259E-7</v>
      </c>
    </row>
    <row r="213" spans="1:10">
      <c r="A213" s="69" t="s">
        <v>2151</v>
      </c>
      <c r="B213" s="54" t="s">
        <v>2152</v>
      </c>
      <c r="C213" s="70" t="s">
        <v>1553</v>
      </c>
      <c r="D213" s="70" t="s">
        <v>127</v>
      </c>
      <c r="E213" s="77">
        <v>45196</v>
      </c>
      <c r="F213" s="72">
        <v>658.35828000000004</v>
      </c>
      <c r="G213" s="78">
        <v>3.7793299999999999</v>
      </c>
      <c r="H213" s="72">
        <v>2.4881535E-2</v>
      </c>
      <c r="I213" s="73">
        <f t="shared" si="3"/>
        <v>2.6817667481736178E-4</v>
      </c>
      <c r="J213" s="73">
        <f>H213/'סכום נכסי הקרן'!$C$41</f>
        <v>2.7100335418538261E-7</v>
      </c>
    </row>
    <row r="214" spans="1:10">
      <c r="A214" s="69" t="s">
        <v>2153</v>
      </c>
      <c r="B214" s="54" t="s">
        <v>2154</v>
      </c>
      <c r="C214" s="70" t="s">
        <v>1553</v>
      </c>
      <c r="D214" s="70" t="s">
        <v>127</v>
      </c>
      <c r="E214" s="77">
        <v>45211</v>
      </c>
      <c r="F214" s="72">
        <v>987.53742</v>
      </c>
      <c r="G214" s="78">
        <v>3.9561730000000002</v>
      </c>
      <c r="H214" s="72">
        <v>3.9068689999999996E-2</v>
      </c>
      <c r="I214" s="73">
        <f t="shared" si="3"/>
        <v>4.2108782169871406E-4</v>
      </c>
      <c r="J214" s="73">
        <f>H214/'סכום נכסי הקרן'!$C$41</f>
        <v>4.2552623998595402E-7</v>
      </c>
    </row>
    <row r="215" spans="1:10">
      <c r="A215" s="69" t="s">
        <v>2155</v>
      </c>
      <c r="B215" s="54" t="s">
        <v>2156</v>
      </c>
      <c r="C215" s="70" t="s">
        <v>1553</v>
      </c>
      <c r="D215" s="70" t="s">
        <v>127</v>
      </c>
      <c r="E215" s="77">
        <v>45201</v>
      </c>
      <c r="F215" s="72">
        <v>658.35828000000004</v>
      </c>
      <c r="G215" s="78">
        <v>4.054138</v>
      </c>
      <c r="H215" s="72">
        <v>2.6690756E-2</v>
      </c>
      <c r="I215" s="73">
        <f t="shared" si="3"/>
        <v>2.876767125678359E-4</v>
      </c>
      <c r="J215" s="73">
        <f>H215/'סכום נכסי הקרן'!$C$41</f>
        <v>2.9070892940261225E-7</v>
      </c>
    </row>
    <row r="216" spans="1:10">
      <c r="A216" s="69" t="s">
        <v>2157</v>
      </c>
      <c r="B216" s="54" t="s">
        <v>2158</v>
      </c>
      <c r="C216" s="70" t="s">
        <v>1553</v>
      </c>
      <c r="D216" s="70" t="s">
        <v>127</v>
      </c>
      <c r="E216" s="77">
        <v>45201</v>
      </c>
      <c r="F216" s="72">
        <v>658.35828000000004</v>
      </c>
      <c r="G216" s="78">
        <v>4.1063049999999999</v>
      </c>
      <c r="H216" s="72">
        <v>2.7034197999999999E-2</v>
      </c>
      <c r="I216" s="73">
        <f t="shared" si="3"/>
        <v>2.9137837862471796E-4</v>
      </c>
      <c r="J216" s="73">
        <f>H216/'סכום נכסי הקרן'!$C$41</f>
        <v>2.9444961236160717E-7</v>
      </c>
    </row>
    <row r="217" spans="1:10">
      <c r="A217" s="69" t="s">
        <v>2159</v>
      </c>
      <c r="B217" s="54" t="s">
        <v>2160</v>
      </c>
      <c r="C217" s="70" t="s">
        <v>1553</v>
      </c>
      <c r="D217" s="70" t="s">
        <v>127</v>
      </c>
      <c r="E217" s="77">
        <v>45229</v>
      </c>
      <c r="F217" s="72">
        <v>1053.3732480000001</v>
      </c>
      <c r="G217" s="78">
        <v>4.6035870000000001</v>
      </c>
      <c r="H217" s="72">
        <v>4.8492948999999994E-2</v>
      </c>
      <c r="I217" s="73">
        <f t="shared" si="3"/>
        <v>5.2266380731365281E-4</v>
      </c>
      <c r="J217" s="73">
        <f>H217/'סכום נכסי הקרן'!$C$41</f>
        <v>5.2817287331109968E-7</v>
      </c>
    </row>
    <row r="218" spans="1:10">
      <c r="A218" s="69" t="s">
        <v>2161</v>
      </c>
      <c r="B218" s="54" t="s">
        <v>2162</v>
      </c>
      <c r="C218" s="70" t="s">
        <v>1553</v>
      </c>
      <c r="D218" s="70" t="s">
        <v>131</v>
      </c>
      <c r="E218" s="77">
        <v>45176</v>
      </c>
      <c r="F218" s="72">
        <v>993.314167</v>
      </c>
      <c r="G218" s="78">
        <v>-6.705667</v>
      </c>
      <c r="H218" s="72">
        <v>-6.6608343E-2</v>
      </c>
      <c r="I218" s="73">
        <f t="shared" si="3"/>
        <v>-7.1791406522283684E-4</v>
      </c>
      <c r="J218" s="73">
        <f>H218/'סכום נכסי הקרן'!$C$41</f>
        <v>-7.2548113971788516E-7</v>
      </c>
    </row>
    <row r="219" spans="1:10">
      <c r="A219" s="69" t="s">
        <v>2163</v>
      </c>
      <c r="B219" s="54" t="s">
        <v>2164</v>
      </c>
      <c r="C219" s="70" t="s">
        <v>1553</v>
      </c>
      <c r="D219" s="70" t="s">
        <v>131</v>
      </c>
      <c r="E219" s="77">
        <v>45161</v>
      </c>
      <c r="F219" s="72">
        <v>5669.9131989999996</v>
      </c>
      <c r="G219" s="78">
        <v>-5.8817110000000001</v>
      </c>
      <c r="H219" s="72">
        <v>-0.333487902</v>
      </c>
      <c r="I219" s="73">
        <f t="shared" si="3"/>
        <v>-3.5943793921949839E-3</v>
      </c>
      <c r="J219" s="73">
        <f>H219/'סכום נכסי הקרן'!$C$41</f>
        <v>-3.6322654539700288E-6</v>
      </c>
    </row>
    <row r="220" spans="1:10">
      <c r="A220" s="69" t="s">
        <v>2165</v>
      </c>
      <c r="B220" s="54" t="s">
        <v>2166</v>
      </c>
      <c r="C220" s="70" t="s">
        <v>1553</v>
      </c>
      <c r="D220" s="70" t="s">
        <v>131</v>
      </c>
      <c r="E220" s="77">
        <v>45180</v>
      </c>
      <c r="F220" s="72">
        <v>521.70514700000001</v>
      </c>
      <c r="G220" s="78">
        <v>-5.6458250000000003</v>
      </c>
      <c r="H220" s="72">
        <v>-2.9454558999999998E-2</v>
      </c>
      <c r="I220" s="73">
        <f t="shared" si="3"/>
        <v>-3.1746536903096199E-4</v>
      </c>
      <c r="J220" s="73">
        <f>H220/'סכום נכסי הקרן'!$C$41</f>
        <v>-3.2081156910340329E-7</v>
      </c>
    </row>
    <row r="221" spans="1:10">
      <c r="A221" s="69" t="s">
        <v>2167</v>
      </c>
      <c r="B221" s="54" t="s">
        <v>2168</v>
      </c>
      <c r="C221" s="70" t="s">
        <v>1553</v>
      </c>
      <c r="D221" s="70" t="s">
        <v>131</v>
      </c>
      <c r="E221" s="77">
        <v>45267</v>
      </c>
      <c r="F221" s="72">
        <v>612.77061300000003</v>
      </c>
      <c r="G221" s="78">
        <v>-3.7832910000000002</v>
      </c>
      <c r="H221" s="72">
        <v>-2.3182894000000002E-2</v>
      </c>
      <c r="I221" s="73">
        <f t="shared" si="3"/>
        <v>-2.4986848381996401E-4</v>
      </c>
      <c r="J221" s="73">
        <f>H221/'סכום נכסי הקרן'!$C$41</f>
        <v>-2.5250218821805737E-7</v>
      </c>
    </row>
    <row r="222" spans="1:10">
      <c r="A222" s="69" t="s">
        <v>2169</v>
      </c>
      <c r="B222" s="54" t="s">
        <v>2170</v>
      </c>
      <c r="C222" s="70" t="s">
        <v>1553</v>
      </c>
      <c r="D222" s="70" t="s">
        <v>127</v>
      </c>
      <c r="E222" s="77">
        <v>45127</v>
      </c>
      <c r="F222" s="72">
        <v>4567.0063959999998</v>
      </c>
      <c r="G222" s="78">
        <v>1.081108</v>
      </c>
      <c r="H222" s="72">
        <v>4.937426000000001E-2</v>
      </c>
      <c r="I222" s="73">
        <f t="shared" si="3"/>
        <v>5.321627009092436E-4</v>
      </c>
      <c r="J222" s="73">
        <f>H222/'סכום נכסי הקרן'!$C$41</f>
        <v>5.3777188868858659E-7</v>
      </c>
    </row>
    <row r="223" spans="1:10">
      <c r="A223" s="69" t="s">
        <v>2171</v>
      </c>
      <c r="B223" s="54" t="s">
        <v>2172</v>
      </c>
      <c r="C223" s="70" t="s">
        <v>1553</v>
      </c>
      <c r="D223" s="70" t="s">
        <v>127</v>
      </c>
      <c r="E223" s="77">
        <v>45127</v>
      </c>
      <c r="F223" s="72">
        <v>1896.2635170000001</v>
      </c>
      <c r="G223" s="78">
        <v>1.0584519999999999</v>
      </c>
      <c r="H223" s="72">
        <v>2.0071036E-2</v>
      </c>
      <c r="I223" s="73">
        <f t="shared" si="3"/>
        <v>2.16328441738806E-4</v>
      </c>
      <c r="J223" s="73">
        <f>H223/'סכום נכסי הקרן'!$C$41</f>
        <v>2.1860862193492341E-7</v>
      </c>
    </row>
    <row r="224" spans="1:10">
      <c r="A224" s="69" t="s">
        <v>2173</v>
      </c>
      <c r="B224" s="54" t="s">
        <v>2174</v>
      </c>
      <c r="C224" s="70" t="s">
        <v>1553</v>
      </c>
      <c r="D224" s="70" t="s">
        <v>127</v>
      </c>
      <c r="E224" s="77">
        <v>45127</v>
      </c>
      <c r="F224" s="72">
        <v>1421.69829</v>
      </c>
      <c r="G224" s="78">
        <v>1.0237130000000001</v>
      </c>
      <c r="H224" s="72">
        <v>1.4554106999999998E-2</v>
      </c>
      <c r="I224" s="73">
        <f t="shared" si="3"/>
        <v>1.5686620701641153E-4</v>
      </c>
      <c r="J224" s="73">
        <f>H224/'סכום נכסי הקרן'!$C$41</f>
        <v>1.5851963370318413E-7</v>
      </c>
    </row>
    <row r="225" spans="1:10">
      <c r="A225" s="69" t="s">
        <v>2175</v>
      </c>
      <c r="B225" s="54" t="s">
        <v>2176</v>
      </c>
      <c r="C225" s="70" t="s">
        <v>1553</v>
      </c>
      <c r="D225" s="70" t="s">
        <v>127</v>
      </c>
      <c r="E225" s="77">
        <v>45267</v>
      </c>
      <c r="F225" s="72">
        <v>684.65707799999984</v>
      </c>
      <c r="G225" s="78">
        <v>-2.7613349999999999</v>
      </c>
      <c r="H225" s="72">
        <v>-1.8905676999999999E-2</v>
      </c>
      <c r="I225" s="73">
        <f t="shared" si="3"/>
        <v>-2.0376803895061441E-4</v>
      </c>
      <c r="J225" s="73">
        <f>H225/'סכום נכסי הקרן'!$C$41</f>
        <v>-2.0591582794813267E-7</v>
      </c>
    </row>
    <row r="226" spans="1:10">
      <c r="A226" s="69" t="s">
        <v>2177</v>
      </c>
      <c r="B226" s="54" t="s">
        <v>2178</v>
      </c>
      <c r="C226" s="70" t="s">
        <v>1553</v>
      </c>
      <c r="D226" s="70" t="s">
        <v>129</v>
      </c>
      <c r="E226" s="77">
        <v>45195</v>
      </c>
      <c r="F226" s="72">
        <v>1324.6258459999999</v>
      </c>
      <c r="G226" s="78">
        <v>-3.9586079999999999</v>
      </c>
      <c r="H226" s="72">
        <v>-5.2436741000000002E-2</v>
      </c>
      <c r="I226" s="73">
        <f t="shared" si="3"/>
        <v>-5.6517055075738787E-4</v>
      </c>
      <c r="J226" s="73">
        <f>H226/'סכום נכסי הקרן'!$C$41</f>
        <v>-5.7112765323964835E-7</v>
      </c>
    </row>
    <row r="227" spans="1:10">
      <c r="A227" s="69" t="s">
        <v>2179</v>
      </c>
      <c r="B227" s="54" t="s">
        <v>2180</v>
      </c>
      <c r="C227" s="70" t="s">
        <v>1553</v>
      </c>
      <c r="D227" s="70" t="s">
        <v>129</v>
      </c>
      <c r="E227" s="77">
        <v>45195</v>
      </c>
      <c r="F227" s="72">
        <v>1324.936281</v>
      </c>
      <c r="G227" s="78">
        <v>-3.93425</v>
      </c>
      <c r="H227" s="72">
        <v>-5.2126306000000004E-2</v>
      </c>
      <c r="I227" s="73">
        <f t="shared" si="3"/>
        <v>-5.6182463877700053E-4</v>
      </c>
      <c r="J227" s="73">
        <f>H227/'סכום נכסי הקרן'!$C$41</f>
        <v>-5.6774647413407717E-7</v>
      </c>
    </row>
    <row r="228" spans="1:10">
      <c r="A228" s="69" t="s">
        <v>2181</v>
      </c>
      <c r="B228" s="54" t="s">
        <v>2182</v>
      </c>
      <c r="C228" s="70" t="s">
        <v>1553</v>
      </c>
      <c r="D228" s="70" t="s">
        <v>129</v>
      </c>
      <c r="E228" s="77">
        <v>45232</v>
      </c>
      <c r="F228" s="72">
        <v>1658.188179</v>
      </c>
      <c r="G228" s="78">
        <v>-3.938898</v>
      </c>
      <c r="H228" s="72">
        <v>-6.5314341999999997E-2</v>
      </c>
      <c r="I228" s="73">
        <f t="shared" si="3"/>
        <v>-7.0396714091168228E-4</v>
      </c>
      <c r="J228" s="73">
        <f>H228/'סכום נכסי הקרן'!$C$41</f>
        <v>-7.1138720976865811E-7</v>
      </c>
    </row>
    <row r="229" spans="1:10">
      <c r="A229" s="69" t="s">
        <v>2183</v>
      </c>
      <c r="B229" s="54" t="s">
        <v>2184</v>
      </c>
      <c r="C229" s="70" t="s">
        <v>1553</v>
      </c>
      <c r="D229" s="70" t="s">
        <v>129</v>
      </c>
      <c r="E229" s="77">
        <v>45232</v>
      </c>
      <c r="F229" s="72">
        <v>890.00114900000005</v>
      </c>
      <c r="G229" s="78">
        <v>-3.8902739999999998</v>
      </c>
      <c r="H229" s="72">
        <v>-3.4623483000000004E-2</v>
      </c>
      <c r="I229" s="73">
        <f t="shared" si="3"/>
        <v>-3.7317675704233905E-4</v>
      </c>
      <c r="J229" s="73">
        <f>H229/'סכום נכסי הקרן'!$C$41</f>
        <v>-3.7711017534008952E-7</v>
      </c>
    </row>
    <row r="230" spans="1:10">
      <c r="A230" s="69" t="s">
        <v>2185</v>
      </c>
      <c r="B230" s="54" t="s">
        <v>2186</v>
      </c>
      <c r="C230" s="70" t="s">
        <v>1553</v>
      </c>
      <c r="D230" s="70" t="s">
        <v>129</v>
      </c>
      <c r="E230" s="77">
        <v>45181</v>
      </c>
      <c r="F230" s="72">
        <v>3692.5769270000001</v>
      </c>
      <c r="G230" s="78">
        <v>-2.554996</v>
      </c>
      <c r="H230" s="72">
        <v>-9.434518900000001E-2</v>
      </c>
      <c r="I230" s="73">
        <f t="shared" si="3"/>
        <v>-1.0168656825648233E-3</v>
      </c>
      <c r="J230" s="73">
        <f>H230/'סכום נכסי הקרן'!$C$41</f>
        <v>-1.0275838154781795E-6</v>
      </c>
    </row>
    <row r="231" spans="1:10">
      <c r="A231" s="69" t="s">
        <v>2187</v>
      </c>
      <c r="B231" s="54" t="s">
        <v>2188</v>
      </c>
      <c r="C231" s="70" t="s">
        <v>1553</v>
      </c>
      <c r="D231" s="70" t="s">
        <v>129</v>
      </c>
      <c r="E231" s="77">
        <v>45181</v>
      </c>
      <c r="F231" s="72">
        <v>1343.0035940000002</v>
      </c>
      <c r="G231" s="78">
        <v>-2.5360309999999999</v>
      </c>
      <c r="H231" s="72">
        <v>-3.4058993000000003E-2</v>
      </c>
      <c r="I231" s="73">
        <f t="shared" si="3"/>
        <v>-3.6709260463101666E-4</v>
      </c>
      <c r="J231" s="73">
        <f>H231/'סכום נכסי הקרן'!$C$41</f>
        <v>-3.7096189375681469E-7</v>
      </c>
    </row>
    <row r="232" spans="1:10">
      <c r="A232" s="69" t="s">
        <v>2189</v>
      </c>
      <c r="B232" s="54" t="s">
        <v>2190</v>
      </c>
      <c r="C232" s="70" t="s">
        <v>1553</v>
      </c>
      <c r="D232" s="70" t="s">
        <v>129</v>
      </c>
      <c r="E232" s="77">
        <v>45176</v>
      </c>
      <c r="F232" s="72">
        <v>6043.7955650000004</v>
      </c>
      <c r="G232" s="78">
        <v>-2.5915659999999998</v>
      </c>
      <c r="H232" s="72">
        <v>-0.15662896900000001</v>
      </c>
      <c r="I232" s="73">
        <f t="shared" si="3"/>
        <v>-1.6881690010882224E-3</v>
      </c>
      <c r="J232" s="73">
        <f>H232/'סכום נכסי הקרן'!$C$41</f>
        <v>-1.7059629143297755E-6</v>
      </c>
    </row>
    <row r="233" spans="1:10">
      <c r="A233" s="69" t="s">
        <v>2191</v>
      </c>
      <c r="B233" s="54" t="s">
        <v>2192</v>
      </c>
      <c r="C233" s="70" t="s">
        <v>1553</v>
      </c>
      <c r="D233" s="70" t="s">
        <v>129</v>
      </c>
      <c r="E233" s="77">
        <v>45181</v>
      </c>
      <c r="F233" s="72">
        <v>35.404457000000001</v>
      </c>
      <c r="G233" s="78">
        <v>-2.5265520000000001</v>
      </c>
      <c r="H233" s="72">
        <v>-8.9451199999999998E-4</v>
      </c>
      <c r="I233" s="73">
        <f t="shared" si="3"/>
        <v>-9.6411758255360016E-6</v>
      </c>
      <c r="J233" s="73">
        <f>H233/'סכום נכסי הקרן'!$C$41</f>
        <v>-9.7427973137137611E-9</v>
      </c>
    </row>
    <row r="234" spans="1:10">
      <c r="A234" s="69" t="s">
        <v>2193</v>
      </c>
      <c r="B234" s="54" t="s">
        <v>2194</v>
      </c>
      <c r="C234" s="70" t="s">
        <v>1553</v>
      </c>
      <c r="D234" s="70" t="s">
        <v>129</v>
      </c>
      <c r="E234" s="77">
        <v>45176</v>
      </c>
      <c r="F234" s="72">
        <v>1910.528378</v>
      </c>
      <c r="G234" s="78">
        <v>-2.5725989999999999</v>
      </c>
      <c r="H234" s="72">
        <v>-4.9150243000000003E-2</v>
      </c>
      <c r="I234" s="73">
        <f t="shared" si="3"/>
        <v>-5.2974821425628743E-4</v>
      </c>
      <c r="J234" s="73">
        <f>H234/'סכום נכסי הקרן'!$C$41</f>
        <v>-5.3533195247104418E-7</v>
      </c>
    </row>
    <row r="235" spans="1:10">
      <c r="A235" s="69" t="s">
        <v>2195</v>
      </c>
      <c r="B235" s="54" t="s">
        <v>2196</v>
      </c>
      <c r="C235" s="70" t="s">
        <v>1553</v>
      </c>
      <c r="D235" s="70" t="s">
        <v>129</v>
      </c>
      <c r="E235" s="77">
        <v>45183</v>
      </c>
      <c r="F235" s="72">
        <v>9592.4374740000003</v>
      </c>
      <c r="G235" s="78">
        <v>-2.4464760000000001</v>
      </c>
      <c r="H235" s="72">
        <v>-0.23467671400000001</v>
      </c>
      <c r="I235" s="73">
        <f t="shared" si="3"/>
        <v>-2.5293785458809122E-3</v>
      </c>
      <c r="J235" s="73">
        <f>H235/'סכום נכסי הקרן'!$C$41</f>
        <v>-2.5560391126674355E-6</v>
      </c>
    </row>
    <row r="236" spans="1:10">
      <c r="A236" s="69" t="s">
        <v>2197</v>
      </c>
      <c r="B236" s="54" t="s">
        <v>2198</v>
      </c>
      <c r="C236" s="70" t="s">
        <v>1553</v>
      </c>
      <c r="D236" s="70" t="s">
        <v>129</v>
      </c>
      <c r="E236" s="77">
        <v>45183</v>
      </c>
      <c r="F236" s="72">
        <v>8288.1872370000001</v>
      </c>
      <c r="G236" s="78">
        <v>-2.4417490000000002</v>
      </c>
      <c r="H236" s="72">
        <v>-0.20237671099999999</v>
      </c>
      <c r="I236" s="73">
        <f t="shared" si="3"/>
        <v>-2.1812445822355494E-3</v>
      </c>
      <c r="J236" s="73">
        <f>H236/'סכום נכסי הקרן'!$C$41</f>
        <v>-2.2042356908448697E-6</v>
      </c>
    </row>
    <row r="237" spans="1:10">
      <c r="A237" s="69" t="s">
        <v>2199</v>
      </c>
      <c r="B237" s="54" t="s">
        <v>2200</v>
      </c>
      <c r="C237" s="70" t="s">
        <v>1553</v>
      </c>
      <c r="D237" s="70" t="s">
        <v>129</v>
      </c>
      <c r="E237" s="77">
        <v>45274</v>
      </c>
      <c r="F237" s="72">
        <v>2707.8618070000002</v>
      </c>
      <c r="G237" s="78">
        <v>-1.485609</v>
      </c>
      <c r="H237" s="72">
        <v>-4.0228230000000004E-2</v>
      </c>
      <c r="I237" s="73">
        <f t="shared" si="3"/>
        <v>-4.3358550648856832E-4</v>
      </c>
      <c r="J237" s="73">
        <f>H237/'סכום נכסי הקרן'!$C$41</f>
        <v>-4.381556549039693E-7</v>
      </c>
    </row>
    <row r="238" spans="1:10">
      <c r="A238" s="69" t="s">
        <v>2201</v>
      </c>
      <c r="B238" s="54" t="s">
        <v>2202</v>
      </c>
      <c r="C238" s="70" t="s">
        <v>1553</v>
      </c>
      <c r="D238" s="70" t="s">
        <v>129</v>
      </c>
      <c r="E238" s="77">
        <v>45161</v>
      </c>
      <c r="F238" s="72">
        <v>1694.8195000000001</v>
      </c>
      <c r="G238" s="78">
        <v>-1.5385150000000001</v>
      </c>
      <c r="H238" s="72">
        <v>-2.6075055999999999E-2</v>
      </c>
      <c r="I238" s="73">
        <f t="shared" si="3"/>
        <v>-2.8104061159235145E-4</v>
      </c>
      <c r="J238" s="73">
        <f>H238/'סכום נכסי הקרן'!$C$41</f>
        <v>-2.8400288151722492E-7</v>
      </c>
    </row>
    <row r="239" spans="1:10">
      <c r="A239" s="69" t="s">
        <v>2203</v>
      </c>
      <c r="B239" s="54" t="s">
        <v>2204</v>
      </c>
      <c r="C239" s="70" t="s">
        <v>1553</v>
      </c>
      <c r="D239" s="70" t="s">
        <v>129</v>
      </c>
      <c r="E239" s="77">
        <v>45279</v>
      </c>
      <c r="F239" s="72">
        <v>1021.0360070000002</v>
      </c>
      <c r="G239" s="78">
        <v>-0.93020800000000003</v>
      </c>
      <c r="H239" s="72">
        <v>-9.4977570000000008E-3</v>
      </c>
      <c r="I239" s="73">
        <f t="shared" si="3"/>
        <v>-1.0236815736984562E-4</v>
      </c>
      <c r="J239" s="73">
        <f>H239/'סכום נכסי הקרן'!$C$41</f>
        <v>-1.034471548575157E-7</v>
      </c>
    </row>
    <row r="240" spans="1:10">
      <c r="A240" s="69" t="s">
        <v>2205</v>
      </c>
      <c r="B240" s="54" t="s">
        <v>2206</v>
      </c>
      <c r="C240" s="70" t="s">
        <v>1553</v>
      </c>
      <c r="D240" s="70" t="s">
        <v>129</v>
      </c>
      <c r="E240" s="77">
        <v>45279</v>
      </c>
      <c r="F240" s="72">
        <v>1021.8741809999999</v>
      </c>
      <c r="G240" s="78">
        <v>-0.84742200000000001</v>
      </c>
      <c r="H240" s="72">
        <v>-8.6595830000000002E-3</v>
      </c>
      <c r="I240" s="73">
        <f t="shared" si="3"/>
        <v>-9.3334200411869864E-5</v>
      </c>
      <c r="J240" s="73">
        <f>H240/'סכום נכסי הקרן'!$C$41</f>
        <v>-9.4317976718346279E-8</v>
      </c>
    </row>
    <row r="241" spans="1:10">
      <c r="A241" s="69" t="s">
        <v>2207</v>
      </c>
      <c r="B241" s="54" t="s">
        <v>2208</v>
      </c>
      <c r="C241" s="70" t="s">
        <v>1553</v>
      </c>
      <c r="D241" s="70" t="s">
        <v>129</v>
      </c>
      <c r="E241" s="77">
        <v>45145</v>
      </c>
      <c r="F241" s="72">
        <v>586068.03</v>
      </c>
      <c r="G241" s="78">
        <v>0.16008900000000001</v>
      </c>
      <c r="H241" s="72">
        <v>0.93823000000000001</v>
      </c>
      <c r="I241" s="73">
        <f t="shared" si="3"/>
        <v>1.0112374562658347E-2</v>
      </c>
      <c r="J241" s="73">
        <f>H241/'סכום נכסי הקרן'!$C$41</f>
        <v>1.021896265633738E-5</v>
      </c>
    </row>
    <row r="242" spans="1:10">
      <c r="A242" s="69" t="s">
        <v>2209</v>
      </c>
      <c r="B242" s="54" t="s">
        <v>2210</v>
      </c>
      <c r="C242" s="70" t="s">
        <v>1553</v>
      </c>
      <c r="D242" s="70" t="s">
        <v>129</v>
      </c>
      <c r="E242" s="77">
        <v>45288</v>
      </c>
      <c r="F242" s="72">
        <v>689.47597999999994</v>
      </c>
      <c r="G242" s="78">
        <v>0.37514199999999998</v>
      </c>
      <c r="H242" s="72">
        <v>2.5865140000000003E-3</v>
      </c>
      <c r="I242" s="73">
        <f t="shared" si="3"/>
        <v>2.7877810749560018E-5</v>
      </c>
      <c r="J242" s="73">
        <f>H242/'סכום נכסי הקרן'!$C$41</f>
        <v>2.8171652980712432E-8</v>
      </c>
    </row>
    <row r="243" spans="1:10">
      <c r="A243" s="69" t="s">
        <v>2211</v>
      </c>
      <c r="B243" s="54" t="s">
        <v>2212</v>
      </c>
      <c r="C243" s="70" t="s">
        <v>1553</v>
      </c>
      <c r="D243" s="70" t="s">
        <v>129</v>
      </c>
      <c r="E243" s="77">
        <v>45099</v>
      </c>
      <c r="F243" s="72">
        <v>553.57970599999999</v>
      </c>
      <c r="G243" s="78">
        <v>0.38185999999999998</v>
      </c>
      <c r="H243" s="72">
        <v>2.1139009999999996E-3</v>
      </c>
      <c r="I243" s="73">
        <f t="shared" si="3"/>
        <v>2.2783921533502487E-5</v>
      </c>
      <c r="J243" s="73">
        <f>H243/'סכום נכסי הקרן'!$C$41</f>
        <v>2.30240723257562E-8</v>
      </c>
    </row>
    <row r="244" spans="1:10">
      <c r="A244" s="69" t="s">
        <v>2211</v>
      </c>
      <c r="B244" s="54" t="s">
        <v>2213</v>
      </c>
      <c r="C244" s="70" t="s">
        <v>1553</v>
      </c>
      <c r="D244" s="70" t="s">
        <v>129</v>
      </c>
      <c r="E244" s="77">
        <v>45099</v>
      </c>
      <c r="F244" s="72">
        <v>1316.9671580000002</v>
      </c>
      <c r="G244" s="78">
        <v>0.38185999999999998</v>
      </c>
      <c r="H244" s="72">
        <v>5.0289749999999998E-3</v>
      </c>
      <c r="I244" s="73">
        <f t="shared" si="3"/>
        <v>5.4202998056174666E-5</v>
      </c>
      <c r="J244" s="73">
        <f>H244/'סכום נכסי הקרן'!$C$41</f>
        <v>5.4774317304556748E-8</v>
      </c>
    </row>
    <row r="245" spans="1:10">
      <c r="A245" s="69" t="s">
        <v>2214</v>
      </c>
      <c r="B245" s="54" t="s">
        <v>2215</v>
      </c>
      <c r="C245" s="70" t="s">
        <v>1553</v>
      </c>
      <c r="D245" s="70" t="s">
        <v>129</v>
      </c>
      <c r="E245" s="77">
        <v>45288</v>
      </c>
      <c r="F245" s="72">
        <v>690.09684900000002</v>
      </c>
      <c r="G245" s="78">
        <v>0.46477299999999999</v>
      </c>
      <c r="H245" s="72">
        <v>3.2073839999999993E-3</v>
      </c>
      <c r="I245" s="73">
        <f t="shared" si="3"/>
        <v>3.4569634710334753E-5</v>
      </c>
      <c r="J245" s="73">
        <f>H245/'סכום נכסי הקרן'!$C$41</f>
        <v>3.4934011191854882E-8</v>
      </c>
    </row>
    <row r="246" spans="1:10">
      <c r="A246" s="69" t="s">
        <v>2216</v>
      </c>
      <c r="B246" s="54" t="s">
        <v>2217</v>
      </c>
      <c r="C246" s="70" t="s">
        <v>1553</v>
      </c>
      <c r="D246" s="70" t="s">
        <v>129</v>
      </c>
      <c r="E246" s="77">
        <v>45148</v>
      </c>
      <c r="F246" s="72">
        <v>1384.552205</v>
      </c>
      <c r="G246" s="78">
        <v>0.56599999999999995</v>
      </c>
      <c r="H246" s="72">
        <v>7.8365600000000011E-3</v>
      </c>
      <c r="I246" s="73">
        <f t="shared" si="3"/>
        <v>8.4463543057401613E-5</v>
      </c>
      <c r="J246" s="73">
        <f>H246/'סכום נכסי הקרן'!$C$41</f>
        <v>8.5353819419702287E-8</v>
      </c>
    </row>
    <row r="247" spans="1:10">
      <c r="A247" s="69" t="s">
        <v>2218</v>
      </c>
      <c r="B247" s="54" t="s">
        <v>2219</v>
      </c>
      <c r="C247" s="70" t="s">
        <v>1553</v>
      </c>
      <c r="D247" s="70" t="s">
        <v>129</v>
      </c>
      <c r="E247" s="77">
        <v>45133</v>
      </c>
      <c r="F247" s="72">
        <v>2080.7211619999998</v>
      </c>
      <c r="G247" s="78">
        <v>0.80726500000000001</v>
      </c>
      <c r="H247" s="72">
        <v>1.6796924000000001E-2</v>
      </c>
      <c r="I247" s="73">
        <f t="shared" si="3"/>
        <v>1.8103960328331593E-4</v>
      </c>
      <c r="J247" s="73">
        <f>H247/'סכום נכסי הקרן'!$C$41</f>
        <v>1.8294782632972418E-7</v>
      </c>
    </row>
    <row r="248" spans="1:10">
      <c r="A248" s="69" t="s">
        <v>2220</v>
      </c>
      <c r="B248" s="54" t="s">
        <v>2221</v>
      </c>
      <c r="C248" s="70" t="s">
        <v>1553</v>
      </c>
      <c r="D248" s="70" t="s">
        <v>129</v>
      </c>
      <c r="E248" s="77">
        <v>45133</v>
      </c>
      <c r="F248" s="72">
        <v>8853.6148819999999</v>
      </c>
      <c r="G248" s="78">
        <v>0.85164200000000001</v>
      </c>
      <c r="H248" s="72">
        <v>7.5401111000000007E-2</v>
      </c>
      <c r="I248" s="73">
        <f t="shared" si="3"/>
        <v>8.1268375224899923E-4</v>
      </c>
      <c r="J248" s="73">
        <f>H248/'סכום נכסי הקרן'!$C$41</f>
        <v>8.2124973359981003E-7</v>
      </c>
    </row>
    <row r="249" spans="1:10">
      <c r="A249" s="69" t="s">
        <v>2222</v>
      </c>
      <c r="B249" s="54" t="s">
        <v>2223</v>
      </c>
      <c r="C249" s="70" t="s">
        <v>1553</v>
      </c>
      <c r="D249" s="70" t="s">
        <v>129</v>
      </c>
      <c r="E249" s="77">
        <v>45127</v>
      </c>
      <c r="F249" s="72">
        <v>2825.1684620000001</v>
      </c>
      <c r="G249" s="78">
        <v>2.1140620000000001</v>
      </c>
      <c r="H249" s="72">
        <v>5.9725803000000001E-2</v>
      </c>
      <c r="I249" s="73">
        <f t="shared" si="3"/>
        <v>6.4373308356324526E-4</v>
      </c>
      <c r="J249" s="73">
        <f>H249/'סכום נכסי הקרן'!$C$41</f>
        <v>6.5051826362060805E-7</v>
      </c>
    </row>
    <row r="250" spans="1:10">
      <c r="A250" s="69" t="s">
        <v>2224</v>
      </c>
      <c r="B250" s="54" t="s">
        <v>2225</v>
      </c>
      <c r="C250" s="70" t="s">
        <v>1553</v>
      </c>
      <c r="D250" s="70" t="s">
        <v>129</v>
      </c>
      <c r="E250" s="77">
        <v>45127</v>
      </c>
      <c r="F250" s="72">
        <v>640.99870899999996</v>
      </c>
      <c r="G250" s="78">
        <v>2.1140620000000001</v>
      </c>
      <c r="H250" s="72">
        <v>1.3551107999999999E-2</v>
      </c>
      <c r="I250" s="73">
        <f t="shared" si="3"/>
        <v>1.4605574308542256E-4</v>
      </c>
      <c r="J250" s="73">
        <f>H250/'סכום נכסי הקרן'!$C$41</f>
        <v>1.4759522356351292E-7</v>
      </c>
    </row>
    <row r="251" spans="1:10">
      <c r="A251" s="69" t="s">
        <v>2226</v>
      </c>
      <c r="B251" s="54" t="s">
        <v>2227</v>
      </c>
      <c r="C251" s="70" t="s">
        <v>1553</v>
      </c>
      <c r="D251" s="70" t="s">
        <v>129</v>
      </c>
      <c r="E251" s="77">
        <v>45127</v>
      </c>
      <c r="F251" s="72">
        <v>4916.2958989999997</v>
      </c>
      <c r="G251" s="78">
        <v>2.1486749999999999</v>
      </c>
      <c r="H251" s="72">
        <v>0.10563521000000001</v>
      </c>
      <c r="I251" s="73">
        <f t="shared" si="3"/>
        <v>1.1385511127602749E-3</v>
      </c>
      <c r="J251" s="73">
        <f>H251/'סכום נכסי הקרן'!$C$41</f>
        <v>1.1505518542194953E-6</v>
      </c>
    </row>
    <row r="252" spans="1:10">
      <c r="A252" s="69" t="s">
        <v>2228</v>
      </c>
      <c r="B252" s="54" t="s">
        <v>2229</v>
      </c>
      <c r="C252" s="70" t="s">
        <v>1553</v>
      </c>
      <c r="D252" s="70" t="s">
        <v>130</v>
      </c>
      <c r="E252" s="77">
        <v>45195</v>
      </c>
      <c r="F252" s="72">
        <v>1136.2570350000001</v>
      </c>
      <c r="G252" s="78">
        <v>-4.4603770000000003</v>
      </c>
      <c r="H252" s="72">
        <v>-5.0681348000000001E-2</v>
      </c>
      <c r="I252" s="73">
        <f t="shared" si="3"/>
        <v>-5.4625067874235049E-4</v>
      </c>
      <c r="J252" s="73">
        <f>H252/'סכום נכסי הקרן'!$C$41</f>
        <v>-5.5200835891501994E-7</v>
      </c>
    </row>
    <row r="253" spans="1:10">
      <c r="A253" s="69" t="s">
        <v>2230</v>
      </c>
      <c r="B253" s="54" t="s">
        <v>2231</v>
      </c>
      <c r="C253" s="70" t="s">
        <v>1553</v>
      </c>
      <c r="D253" s="70" t="s">
        <v>130</v>
      </c>
      <c r="E253" s="77">
        <v>45280</v>
      </c>
      <c r="F253" s="72">
        <v>1141.6195499999999</v>
      </c>
      <c r="G253" s="78">
        <v>-0.50404000000000004</v>
      </c>
      <c r="H253" s="72">
        <v>-5.75422E-3</v>
      </c>
      <c r="I253" s="73">
        <f t="shared" si="3"/>
        <v>-6.201979040953702E-5</v>
      </c>
      <c r="J253" s="73">
        <f>H253/'סכום נכסי הקרן'!$C$41</f>
        <v>-6.2673501482951597E-8</v>
      </c>
    </row>
    <row r="254" spans="1:10">
      <c r="A254" s="69" t="s">
        <v>2232</v>
      </c>
      <c r="B254" s="54" t="s">
        <v>2233</v>
      </c>
      <c r="C254" s="70" t="s">
        <v>1553</v>
      </c>
      <c r="D254" s="70" t="s">
        <v>130</v>
      </c>
      <c r="E254" s="77">
        <v>45153</v>
      </c>
      <c r="F254" s="72">
        <v>4726.9119659999997</v>
      </c>
      <c r="G254" s="78">
        <v>-0.432533</v>
      </c>
      <c r="H254" s="72">
        <v>-2.0445451999999999E-2</v>
      </c>
      <c r="I254" s="73">
        <f t="shared" si="3"/>
        <v>-2.2036394991297681E-4</v>
      </c>
      <c r="J254" s="73">
        <f>H254/'סכום נכסי הקרן'!$C$41</f>
        <v>-2.2268666582814278E-7</v>
      </c>
    </row>
    <row r="255" spans="1:10">
      <c r="A255" s="69" t="s">
        <v>2234</v>
      </c>
      <c r="B255" s="54" t="s">
        <v>2235</v>
      </c>
      <c r="C255" s="70" t="s">
        <v>1553</v>
      </c>
      <c r="D255" s="70" t="s">
        <v>130</v>
      </c>
      <c r="E255" s="77">
        <v>45153</v>
      </c>
      <c r="F255" s="72">
        <v>1575.7677049999998</v>
      </c>
      <c r="G255" s="78">
        <v>-0.42422300000000002</v>
      </c>
      <c r="H255" s="72">
        <v>-6.6847679999999998E-3</v>
      </c>
      <c r="I255" s="73">
        <f t="shared" si="3"/>
        <v>-7.2049367298500914E-5</v>
      </c>
      <c r="J255" s="73">
        <f>H255/'סכום נכסי הקרן'!$C$41</f>
        <v>-7.2808793748099198E-8</v>
      </c>
    </row>
    <row r="256" spans="1:10">
      <c r="A256" s="69" t="s">
        <v>2236</v>
      </c>
      <c r="B256" s="54" t="s">
        <v>2237</v>
      </c>
      <c r="C256" s="70" t="s">
        <v>1553</v>
      </c>
      <c r="D256" s="70" t="s">
        <v>130</v>
      </c>
      <c r="E256" s="77">
        <v>45153</v>
      </c>
      <c r="F256" s="72">
        <v>3388.4345130000002</v>
      </c>
      <c r="G256" s="78">
        <v>-0.40839799999999998</v>
      </c>
      <c r="H256" s="72">
        <v>-1.3838303000000001E-2</v>
      </c>
      <c r="I256" s="73">
        <f t="shared" si="3"/>
        <v>-1.491511710855107E-4</v>
      </c>
      <c r="J256" s="73">
        <f>H256/'סכום נכסי הקרן'!$C$41</f>
        <v>-1.507232784968308E-7</v>
      </c>
    </row>
    <row r="257" spans="1:10">
      <c r="A257" s="69" t="s">
        <v>2236</v>
      </c>
      <c r="B257" s="54" t="s">
        <v>2238</v>
      </c>
      <c r="C257" s="70" t="s">
        <v>1553</v>
      </c>
      <c r="D257" s="70" t="s">
        <v>130</v>
      </c>
      <c r="E257" s="77">
        <v>45153</v>
      </c>
      <c r="F257" s="72">
        <v>169865.03</v>
      </c>
      <c r="G257" s="78">
        <v>-0.40840100000000001</v>
      </c>
      <c r="H257" s="72">
        <v>-0.69373000000000007</v>
      </c>
      <c r="I257" s="73">
        <f t="shared" si="3"/>
        <v>-7.4771192621776918E-3</v>
      </c>
      <c r="J257" s="73">
        <f>H257/'סכום נכסי הקרן'!$C$41</f>
        <v>-7.5559308096958437E-6</v>
      </c>
    </row>
    <row r="258" spans="1:10">
      <c r="A258" s="69" t="s">
        <v>2239</v>
      </c>
      <c r="B258" s="54" t="s">
        <v>2240</v>
      </c>
      <c r="C258" s="70" t="s">
        <v>1553</v>
      </c>
      <c r="D258" s="70" t="s">
        <v>130</v>
      </c>
      <c r="E258" s="77">
        <v>45281</v>
      </c>
      <c r="F258" s="72">
        <v>1182.0586049999999</v>
      </c>
      <c r="G258" s="78">
        <v>-0.41282000000000002</v>
      </c>
      <c r="H258" s="72">
        <v>-4.8797779999999995E-3</v>
      </c>
      <c r="I258" s="73">
        <f t="shared" si="3"/>
        <v>-5.2594931859586475E-5</v>
      </c>
      <c r="J258" s="73">
        <f>H258/'סכום נכסי הקרן'!$C$41</f>
        <v>-5.3149301507324119E-8</v>
      </c>
    </row>
    <row r="259" spans="1:10">
      <c r="A259" s="69" t="s">
        <v>2241</v>
      </c>
      <c r="B259" s="54" t="s">
        <v>2242</v>
      </c>
      <c r="C259" s="70" t="s">
        <v>1553</v>
      </c>
      <c r="D259" s="70" t="s">
        <v>130</v>
      </c>
      <c r="E259" s="77">
        <v>45113</v>
      </c>
      <c r="F259" s="72">
        <v>3768.3085169999999</v>
      </c>
      <c r="G259" s="78">
        <v>-0.28002100000000002</v>
      </c>
      <c r="H259" s="72">
        <v>-1.0552061999999999E-2</v>
      </c>
      <c r="I259" s="73">
        <f t="shared" si="3"/>
        <v>-1.1373160456646426E-4</v>
      </c>
      <c r="J259" s="73">
        <f>H259/'סכום נכסי הקרן'!$C$41</f>
        <v>-1.1493037690689566E-7</v>
      </c>
    </row>
    <row r="260" spans="1:10">
      <c r="A260" s="69" t="s">
        <v>2241</v>
      </c>
      <c r="B260" s="54" t="s">
        <v>2243</v>
      </c>
      <c r="C260" s="70" t="s">
        <v>1553</v>
      </c>
      <c r="D260" s="70" t="s">
        <v>130</v>
      </c>
      <c r="E260" s="77">
        <v>45113</v>
      </c>
      <c r="F260" s="72">
        <v>19530.05</v>
      </c>
      <c r="G260" s="78">
        <v>-0.28003</v>
      </c>
      <c r="H260" s="72">
        <v>-5.4689999999999996E-2</v>
      </c>
      <c r="I260" s="73">
        <f t="shared" si="3"/>
        <v>-5.8945649236518229E-4</v>
      </c>
      <c r="J260" s="73">
        <f>H260/'סכום נכסי הקרן'!$C$41</f>
        <v>-5.9566957747576955E-7</v>
      </c>
    </row>
    <row r="261" spans="1:10">
      <c r="A261" s="69" t="s">
        <v>2244</v>
      </c>
      <c r="B261" s="54" t="s">
        <v>2245</v>
      </c>
      <c r="C261" s="70" t="s">
        <v>1553</v>
      </c>
      <c r="D261" s="70" t="s">
        <v>130</v>
      </c>
      <c r="E261" s="77">
        <v>45113</v>
      </c>
      <c r="F261" s="72">
        <v>3944.9139599999999</v>
      </c>
      <c r="G261" s="78">
        <v>-0.26344899999999999</v>
      </c>
      <c r="H261" s="72">
        <v>-1.0392855000000003E-2</v>
      </c>
      <c r="I261" s="73">
        <f t="shared" si="3"/>
        <v>-1.1201564918559058E-4</v>
      </c>
      <c r="J261" s="73">
        <f>H261/'סכום נכסי הקרן'!$C$41</f>
        <v>-1.1319633473426479E-7</v>
      </c>
    </row>
    <row r="262" spans="1:10">
      <c r="A262" s="69" t="s">
        <v>2246</v>
      </c>
      <c r="B262" s="54" t="s">
        <v>2247</v>
      </c>
      <c r="C262" s="70" t="s">
        <v>1553</v>
      </c>
      <c r="D262" s="70" t="s">
        <v>130</v>
      </c>
      <c r="E262" s="77">
        <v>45113</v>
      </c>
      <c r="F262" s="72">
        <v>5524.3137530000004</v>
      </c>
      <c r="G262" s="78">
        <v>-0.23741899999999999</v>
      </c>
      <c r="H262" s="72">
        <v>-1.3115788E-2</v>
      </c>
      <c r="I262" s="73">
        <f t="shared" si="3"/>
        <v>-1.4136380305513531E-4</v>
      </c>
      <c r="J262" s="73">
        <f>H262/'סכום נכסי הקרן'!$C$41</f>
        <v>-1.4285382878445363E-7</v>
      </c>
    </row>
    <row r="263" spans="1:10">
      <c r="A263" s="69" t="s">
        <v>2248</v>
      </c>
      <c r="B263" s="54" t="s">
        <v>2249</v>
      </c>
      <c r="C263" s="70" t="s">
        <v>1553</v>
      </c>
      <c r="D263" s="70" t="s">
        <v>127</v>
      </c>
      <c r="E263" s="77">
        <v>45141</v>
      </c>
      <c r="F263" s="72">
        <v>2523.2373809999999</v>
      </c>
      <c r="G263" s="78">
        <v>1.3473010000000001</v>
      </c>
      <c r="H263" s="72">
        <v>3.3995609000000003E-2</v>
      </c>
      <c r="I263" s="73">
        <f t="shared" si="3"/>
        <v>3.664094429869853E-4</v>
      </c>
      <c r="J263" s="73">
        <f>H263/'סכום נכסי הקרן'!$C$41</f>
        <v>3.7027153134140562E-7</v>
      </c>
    </row>
    <row r="264" spans="1:10">
      <c r="A264" s="69" t="s">
        <v>2250</v>
      </c>
      <c r="B264" s="54" t="s">
        <v>2251</v>
      </c>
      <c r="C264" s="70" t="s">
        <v>1553</v>
      </c>
      <c r="D264" s="70" t="s">
        <v>127</v>
      </c>
      <c r="E264" s="77">
        <v>45251</v>
      </c>
      <c r="F264" s="72">
        <v>933.89422400000001</v>
      </c>
      <c r="G264" s="78">
        <v>-3.6627640000000001</v>
      </c>
      <c r="H264" s="72">
        <v>-3.4206338000000003E-2</v>
      </c>
      <c r="I264" s="73">
        <f t="shared" si="3"/>
        <v>-3.6868070971179094E-4</v>
      </c>
      <c r="J264" s="73">
        <f>H264/'סכום נכסי הקרן'!$C$41</f>
        <v>-3.7256673804083681E-7</v>
      </c>
    </row>
    <row r="265" spans="1:10">
      <c r="A265" s="69" t="s">
        <v>2252</v>
      </c>
      <c r="B265" s="54" t="s">
        <v>2253</v>
      </c>
      <c r="C265" s="70" t="s">
        <v>1553</v>
      </c>
      <c r="D265" s="70" t="s">
        <v>127</v>
      </c>
      <c r="E265" s="77">
        <v>45251</v>
      </c>
      <c r="F265" s="72">
        <v>932.74630699999989</v>
      </c>
      <c r="G265" s="78">
        <v>-3.7899940000000001</v>
      </c>
      <c r="H265" s="72">
        <v>-3.5351033000000004E-2</v>
      </c>
      <c r="I265" s="73">
        <f t="shared" si="3"/>
        <v>-3.8101839300906583E-4</v>
      </c>
      <c r="J265" s="73">
        <f>H265/'סכום נכסי הקרן'!$C$41</f>
        <v>-3.850344649925396E-7</v>
      </c>
    </row>
    <row r="266" spans="1:10">
      <c r="A266" s="69" t="s">
        <v>2254</v>
      </c>
      <c r="B266" s="54" t="s">
        <v>2255</v>
      </c>
      <c r="C266" s="70" t="s">
        <v>1553</v>
      </c>
      <c r="D266" s="70" t="s">
        <v>127</v>
      </c>
      <c r="E266" s="77">
        <v>45251</v>
      </c>
      <c r="F266" s="72">
        <v>1906.8484639999997</v>
      </c>
      <c r="G266" s="78">
        <v>-3.8465410000000002</v>
      </c>
      <c r="H266" s="72">
        <v>-7.3347717000000007E-2</v>
      </c>
      <c r="I266" s="73">
        <f t="shared" ref="I266:I280" si="4">IFERROR(H266/$H$9,0)</f>
        <v>-7.905519836499188E-4</v>
      </c>
      <c r="J266" s="73">
        <f>H266/'סכום נכסי הקרן'!$C$41</f>
        <v>-7.9888468813681343E-7</v>
      </c>
    </row>
    <row r="267" spans="1:10">
      <c r="A267" s="69" t="s">
        <v>2256</v>
      </c>
      <c r="B267" s="54" t="s">
        <v>2257</v>
      </c>
      <c r="C267" s="70" t="s">
        <v>1553</v>
      </c>
      <c r="D267" s="70" t="s">
        <v>127</v>
      </c>
      <c r="E267" s="77">
        <v>45250</v>
      </c>
      <c r="F267" s="72">
        <v>633.02391899999998</v>
      </c>
      <c r="G267" s="78">
        <v>-4.2706439999999999</v>
      </c>
      <c r="H267" s="72">
        <v>-2.7034197999999999E-2</v>
      </c>
      <c r="I267" s="73">
        <f t="shared" si="4"/>
        <v>-2.9137837862471796E-4</v>
      </c>
      <c r="J267" s="73">
        <f>H267/'סכום נכסי הקרן'!$C$41</f>
        <v>-2.9444961236160717E-7</v>
      </c>
    </row>
    <row r="268" spans="1:10">
      <c r="A268" s="69" t="s">
        <v>2258</v>
      </c>
      <c r="B268" s="54" t="s">
        <v>2259</v>
      </c>
      <c r="C268" s="70" t="s">
        <v>1553</v>
      </c>
      <c r="D268" s="70" t="s">
        <v>127</v>
      </c>
      <c r="E268" s="77">
        <v>45250</v>
      </c>
      <c r="F268" s="72">
        <v>1898.684587</v>
      </c>
      <c r="G268" s="78">
        <v>-4.291849</v>
      </c>
      <c r="H268" s="72">
        <v>-8.1488679000000008E-2</v>
      </c>
      <c r="I268" s="73">
        <f t="shared" si="4"/>
        <v>-8.7829641416734862E-4</v>
      </c>
      <c r="J268" s="73">
        <f>H268/'סכום נכסי הקרן'!$C$41</f>
        <v>-8.8755397675971158E-7</v>
      </c>
    </row>
    <row r="269" spans="1:10">
      <c r="A269" s="69" t="s">
        <v>2260</v>
      </c>
      <c r="B269" s="54" t="s">
        <v>2261</v>
      </c>
      <c r="C269" s="70" t="s">
        <v>1553</v>
      </c>
      <c r="D269" s="70" t="s">
        <v>127</v>
      </c>
      <c r="E269" s="77">
        <v>45253</v>
      </c>
      <c r="F269" s="72">
        <v>1258.4349569999999</v>
      </c>
      <c r="G269" s="78">
        <v>-4.8997299999999999</v>
      </c>
      <c r="H269" s="72">
        <v>-6.1659908999999999E-2</v>
      </c>
      <c r="I269" s="73">
        <f t="shared" si="4"/>
        <v>-6.6457914936361923E-4</v>
      </c>
      <c r="J269" s="73">
        <f>H269/'סכום נכסי הקרן'!$C$41</f>
        <v>-6.7158405451132576E-7</v>
      </c>
    </row>
    <row r="270" spans="1:10">
      <c r="A270" s="69" t="s">
        <v>2262</v>
      </c>
      <c r="B270" s="54" t="s">
        <v>2263</v>
      </c>
      <c r="C270" s="70" t="s">
        <v>1553</v>
      </c>
      <c r="D270" s="70" t="s">
        <v>127</v>
      </c>
      <c r="E270" s="77">
        <v>45252</v>
      </c>
      <c r="F270" s="72">
        <v>1256.694383</v>
      </c>
      <c r="G270" s="78">
        <v>-5.0446309999999999</v>
      </c>
      <c r="H270" s="72">
        <v>-6.3395596999999998E-2</v>
      </c>
      <c r="I270" s="73">
        <f t="shared" si="4"/>
        <v>-6.8328663812427636E-4</v>
      </c>
      <c r="J270" s="73">
        <f>H270/'סכום נכסי הקרן'!$C$41</f>
        <v>-6.9048872698508256E-7</v>
      </c>
    </row>
    <row r="271" spans="1:10">
      <c r="A271" s="122" t="s">
        <v>2746</v>
      </c>
      <c r="B271" s="121" t="s">
        <v>2746</v>
      </c>
      <c r="C271" s="121" t="s">
        <v>2746</v>
      </c>
      <c r="D271" s="121" t="s">
        <v>2746</v>
      </c>
      <c r="E271" s="121" t="s">
        <v>2746</v>
      </c>
      <c r="F271" s="121" t="s">
        <v>2746</v>
      </c>
      <c r="G271" s="121" t="s">
        <v>2746</v>
      </c>
      <c r="H271" s="121" t="s">
        <v>2746</v>
      </c>
      <c r="I271" s="121" t="s">
        <v>2746</v>
      </c>
      <c r="J271" s="121" t="s">
        <v>2746</v>
      </c>
    </row>
    <row r="272" spans="1:10">
      <c r="A272" s="63" t="s">
        <v>184</v>
      </c>
      <c r="B272" s="120" t="s">
        <v>2746</v>
      </c>
      <c r="C272" s="120" t="s">
        <v>2746</v>
      </c>
      <c r="D272" s="120" t="s">
        <v>2746</v>
      </c>
      <c r="E272" s="120" t="s">
        <v>2746</v>
      </c>
      <c r="F272" s="120" t="s">
        <v>2746</v>
      </c>
      <c r="G272" s="120" t="s">
        <v>2746</v>
      </c>
      <c r="H272" s="66">
        <v>11.166792424999999</v>
      </c>
      <c r="I272" s="67">
        <f t="shared" si="4"/>
        <v>0.12035725532657868</v>
      </c>
      <c r="J272" s="67">
        <f>H272/'סכום נכסי הקרן'!$C$41</f>
        <v>1.2162586442785471E-4</v>
      </c>
    </row>
    <row r="273" spans="1:10">
      <c r="A273" s="68" t="s">
        <v>174</v>
      </c>
      <c r="B273" s="120" t="s">
        <v>2746</v>
      </c>
      <c r="C273" s="120" t="s">
        <v>2746</v>
      </c>
      <c r="D273" s="120" t="s">
        <v>2746</v>
      </c>
      <c r="E273" s="120" t="s">
        <v>2746</v>
      </c>
      <c r="F273" s="120" t="s">
        <v>2746</v>
      </c>
      <c r="G273" s="120" t="s">
        <v>2746</v>
      </c>
      <c r="H273" s="66">
        <v>11.166792424999999</v>
      </c>
      <c r="I273" s="67">
        <f t="shared" si="4"/>
        <v>0.12035725532657868</v>
      </c>
      <c r="J273" s="67">
        <f>H273/'סכום נכסי הקרן'!$C$41</f>
        <v>1.2162586442785471E-4</v>
      </c>
    </row>
    <row r="274" spans="1:10">
      <c r="A274" s="69" t="s">
        <v>2264</v>
      </c>
      <c r="B274" s="54" t="s">
        <v>2265</v>
      </c>
      <c r="C274" s="70" t="s">
        <v>1553</v>
      </c>
      <c r="D274" s="70" t="s">
        <v>127</v>
      </c>
      <c r="E274" s="77">
        <v>45068</v>
      </c>
      <c r="F274" s="72">
        <v>3114.5056300000001</v>
      </c>
      <c r="G274" s="78">
        <v>14.887363000000001</v>
      </c>
      <c r="H274" s="72">
        <v>0.46366775399999999</v>
      </c>
      <c r="I274" s="73">
        <f t="shared" si="4"/>
        <v>4.9974760997564859E-3</v>
      </c>
      <c r="J274" s="73">
        <f>H274/'סכום נכסי הקרן'!$C$41</f>
        <v>5.0501513094591162E-6</v>
      </c>
    </row>
    <row r="275" spans="1:10">
      <c r="A275" s="69" t="s">
        <v>2266</v>
      </c>
      <c r="B275" s="54" t="s">
        <v>2267</v>
      </c>
      <c r="C275" s="70" t="s">
        <v>1553</v>
      </c>
      <c r="D275" s="70" t="s">
        <v>127</v>
      </c>
      <c r="E275" s="77">
        <v>44972</v>
      </c>
      <c r="F275" s="72">
        <v>30945.711090000001</v>
      </c>
      <c r="G275" s="78">
        <v>6.601216</v>
      </c>
      <c r="H275" s="72">
        <v>2.0427931619999997</v>
      </c>
      <c r="I275" s="73">
        <f t="shared" si="4"/>
        <v>2.2017511279943308E-2</v>
      </c>
      <c r="J275" s="73">
        <f>H275/'סכום נכסי הקרן'!$C$41</f>
        <v>2.2249583830296787E-5</v>
      </c>
    </row>
    <row r="276" spans="1:10">
      <c r="A276" s="69" t="s">
        <v>2266</v>
      </c>
      <c r="B276" s="54" t="s">
        <v>2268</v>
      </c>
      <c r="C276" s="70" t="s">
        <v>1553</v>
      </c>
      <c r="D276" s="70" t="s">
        <v>127</v>
      </c>
      <c r="E276" s="77">
        <v>45069</v>
      </c>
      <c r="F276" s="72">
        <v>24562.364156</v>
      </c>
      <c r="G276" s="78">
        <v>12.757655</v>
      </c>
      <c r="H276" s="72">
        <v>3.1335816060000004</v>
      </c>
      <c r="I276" s="73">
        <f t="shared" si="4"/>
        <v>3.3774182154192998E-2</v>
      </c>
      <c r="J276" s="73">
        <f>H276/'סכום נכסי הקרן'!$C$41</f>
        <v>3.4130174277415687E-5</v>
      </c>
    </row>
    <row r="277" spans="1:10">
      <c r="A277" s="69" t="s">
        <v>2266</v>
      </c>
      <c r="B277" s="54" t="s">
        <v>2269</v>
      </c>
      <c r="C277" s="70" t="s">
        <v>1553</v>
      </c>
      <c r="D277" s="70" t="s">
        <v>127</v>
      </c>
      <c r="E277" s="77">
        <v>45153</v>
      </c>
      <c r="F277" s="72">
        <v>32937.392724999998</v>
      </c>
      <c r="G277" s="78">
        <v>5.9078999999999997</v>
      </c>
      <c r="H277" s="72">
        <v>1.945908086</v>
      </c>
      <c r="I277" s="73">
        <f t="shared" si="4"/>
        <v>2.0973270338976148E-2</v>
      </c>
      <c r="J277" s="73">
        <f>H277/'סכום נכסי הקרן'!$C$41</f>
        <v>2.1194336211269034E-5</v>
      </c>
    </row>
    <row r="278" spans="1:10">
      <c r="A278" s="69" t="s">
        <v>2270</v>
      </c>
      <c r="B278" s="54" t="s">
        <v>2271</v>
      </c>
      <c r="C278" s="70" t="s">
        <v>1553</v>
      </c>
      <c r="D278" s="70" t="s">
        <v>127</v>
      </c>
      <c r="E278" s="77">
        <v>45126</v>
      </c>
      <c r="F278" s="72">
        <v>4197.0898539999998</v>
      </c>
      <c r="G278" s="78">
        <v>-7.2860750000000003</v>
      </c>
      <c r="H278" s="72">
        <v>-0.30580311700000001</v>
      </c>
      <c r="I278" s="73">
        <f t="shared" si="4"/>
        <v>-3.2959888956145449E-3</v>
      </c>
      <c r="J278" s="73">
        <f>H278/'סכום נכסי הקרן'!$C$41</f>
        <v>-3.3307298133875178E-6</v>
      </c>
    </row>
    <row r="279" spans="1:10">
      <c r="A279" s="69" t="s">
        <v>2272</v>
      </c>
      <c r="B279" s="54" t="s">
        <v>2273</v>
      </c>
      <c r="C279" s="70" t="s">
        <v>1553</v>
      </c>
      <c r="D279" s="70" t="s">
        <v>136</v>
      </c>
      <c r="E279" s="77">
        <v>45082</v>
      </c>
      <c r="F279" s="72">
        <v>8044.4711589999997</v>
      </c>
      <c r="G279" s="78">
        <v>7.888477</v>
      </c>
      <c r="H279" s="72">
        <v>0.63458627899999998</v>
      </c>
      <c r="I279" s="73">
        <f t="shared" si="4"/>
        <v>6.8396599400697197E-3</v>
      </c>
      <c r="J279" s="73">
        <f>H279/'סכום נכסי הקרן'!$C$41</f>
        <v>6.9117524352505184E-6</v>
      </c>
    </row>
    <row r="280" spans="1:10">
      <c r="A280" s="69" t="s">
        <v>2272</v>
      </c>
      <c r="B280" s="54" t="s">
        <v>2274</v>
      </c>
      <c r="C280" s="70" t="s">
        <v>1553</v>
      </c>
      <c r="D280" s="70" t="s">
        <v>136</v>
      </c>
      <c r="E280" s="77">
        <v>44972</v>
      </c>
      <c r="F280" s="72">
        <v>15415.263942</v>
      </c>
      <c r="G280" s="78">
        <v>21.096354000000002</v>
      </c>
      <c r="H280" s="72">
        <v>3.2520586549999995</v>
      </c>
      <c r="I280" s="73">
        <f t="shared" si="4"/>
        <v>3.5051144409254567E-2</v>
      </c>
      <c r="J280" s="73">
        <f>H280/'סכום נכסי הקרן'!$C$41</f>
        <v>3.5420596177551096E-5</v>
      </c>
    </row>
    <row r="281" spans="1:10">
      <c r="A281" s="123" t="s">
        <v>2746</v>
      </c>
      <c r="B281" s="124" t="s">
        <v>2746</v>
      </c>
      <c r="C281" s="124" t="s">
        <v>2746</v>
      </c>
      <c r="D281" s="124" t="s">
        <v>2746</v>
      </c>
      <c r="E281" s="124" t="s">
        <v>2746</v>
      </c>
      <c r="F281" s="124" t="s">
        <v>2746</v>
      </c>
      <c r="G281" s="124" t="s">
        <v>2746</v>
      </c>
      <c r="H281" s="124" t="s">
        <v>2746</v>
      </c>
      <c r="I281" s="124" t="s">
        <v>2746</v>
      </c>
      <c r="J281" s="124" t="s">
        <v>2746</v>
      </c>
    </row>
    <row r="282" spans="1:10">
      <c r="A282" s="123" t="s">
        <v>2746</v>
      </c>
      <c r="B282" s="124" t="s">
        <v>2746</v>
      </c>
      <c r="C282" s="124" t="s">
        <v>2746</v>
      </c>
      <c r="D282" s="124" t="s">
        <v>2746</v>
      </c>
      <c r="E282" s="124" t="s">
        <v>2746</v>
      </c>
      <c r="F282" s="124" t="s">
        <v>2746</v>
      </c>
      <c r="G282" s="124" t="s">
        <v>2746</v>
      </c>
      <c r="H282" s="124" t="s">
        <v>2746</v>
      </c>
      <c r="I282" s="124" t="s">
        <v>2746</v>
      </c>
      <c r="J282" s="124" t="s">
        <v>2746</v>
      </c>
    </row>
    <row r="283" spans="1:10">
      <c r="A283" s="123" t="s">
        <v>2746</v>
      </c>
      <c r="B283" s="124" t="s">
        <v>2746</v>
      </c>
      <c r="C283" s="124" t="s">
        <v>2746</v>
      </c>
      <c r="D283" s="124" t="s">
        <v>2746</v>
      </c>
      <c r="E283" s="124" t="s">
        <v>2746</v>
      </c>
      <c r="F283" s="124" t="s">
        <v>2746</v>
      </c>
      <c r="G283" s="124" t="s">
        <v>2746</v>
      </c>
      <c r="H283" s="124" t="s">
        <v>2746</v>
      </c>
      <c r="I283" s="124" t="s">
        <v>2746</v>
      </c>
      <c r="J283" s="124" t="s">
        <v>2746</v>
      </c>
    </row>
    <row r="284" spans="1:10">
      <c r="A284" s="85" t="s">
        <v>202</v>
      </c>
      <c r="B284" s="124" t="s">
        <v>2746</v>
      </c>
      <c r="C284" s="124" t="s">
        <v>2746</v>
      </c>
      <c r="D284" s="124" t="s">
        <v>2746</v>
      </c>
      <c r="E284" s="124" t="s">
        <v>2746</v>
      </c>
      <c r="F284" s="124" t="s">
        <v>2746</v>
      </c>
      <c r="G284" s="124" t="s">
        <v>2746</v>
      </c>
      <c r="H284" s="124" t="s">
        <v>2746</v>
      </c>
      <c r="I284" s="124" t="s">
        <v>2746</v>
      </c>
      <c r="J284" s="124" t="s">
        <v>2746</v>
      </c>
    </row>
    <row r="285" spans="1:10">
      <c r="A285" s="85" t="s">
        <v>108</v>
      </c>
      <c r="B285" s="124" t="s">
        <v>2746</v>
      </c>
      <c r="C285" s="124" t="s">
        <v>2746</v>
      </c>
      <c r="D285" s="124" t="s">
        <v>2746</v>
      </c>
      <c r="E285" s="124" t="s">
        <v>2746</v>
      </c>
      <c r="F285" s="124" t="s">
        <v>2746</v>
      </c>
      <c r="G285" s="124" t="s">
        <v>2746</v>
      </c>
      <c r="H285" s="124" t="s">
        <v>2746</v>
      </c>
      <c r="I285" s="124" t="s">
        <v>2746</v>
      </c>
      <c r="J285" s="124" t="s">
        <v>2746</v>
      </c>
    </row>
    <row r="286" spans="1:10">
      <c r="A286" s="85" t="s">
        <v>185</v>
      </c>
      <c r="B286" s="124" t="s">
        <v>2746</v>
      </c>
      <c r="C286" s="124" t="s">
        <v>2746</v>
      </c>
      <c r="D286" s="124" t="s">
        <v>2746</v>
      </c>
      <c r="E286" s="124" t="s">
        <v>2746</v>
      </c>
      <c r="F286" s="124" t="s">
        <v>2746</v>
      </c>
      <c r="G286" s="124" t="s">
        <v>2746</v>
      </c>
      <c r="H286" s="124" t="s">
        <v>2746</v>
      </c>
      <c r="I286" s="124" t="s">
        <v>2746</v>
      </c>
      <c r="J286" s="124" t="s">
        <v>2746</v>
      </c>
    </row>
    <row r="287" spans="1:10">
      <c r="A287" s="85" t="s">
        <v>193</v>
      </c>
      <c r="B287" s="124" t="s">
        <v>2746</v>
      </c>
      <c r="C287" s="124" t="s">
        <v>2746</v>
      </c>
      <c r="D287" s="124" t="s">
        <v>2746</v>
      </c>
      <c r="E287" s="124" t="s">
        <v>2746</v>
      </c>
      <c r="F287" s="124" t="s">
        <v>2746</v>
      </c>
      <c r="G287" s="124" t="s">
        <v>2746</v>
      </c>
      <c r="H287" s="124" t="s">
        <v>2746</v>
      </c>
      <c r="I287" s="124" t="s">
        <v>2746</v>
      </c>
      <c r="J287" s="124" t="s">
        <v>2746</v>
      </c>
    </row>
    <row r="288" spans="1:10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141</v>
      </c>
      <c r="B1" s="36" t="s" vm="1">
        <v>210</v>
      </c>
    </row>
    <row r="2" spans="1:16">
      <c r="A2" s="36" t="s">
        <v>140</v>
      </c>
      <c r="B2" s="36" t="s">
        <v>211</v>
      </c>
    </row>
    <row r="3" spans="1:16">
      <c r="A3" s="36" t="s">
        <v>142</v>
      </c>
      <c r="B3" s="36" t="s">
        <v>212</v>
      </c>
    </row>
    <row r="4" spans="1:16">
      <c r="A4" s="36" t="s">
        <v>143</v>
      </c>
      <c r="B4" s="36">
        <v>2208</v>
      </c>
    </row>
    <row r="5" spans="1:16" ht="18.75">
      <c r="A5" s="150" t="s">
        <v>98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6" s="3" customFormat="1">
      <c r="A6" s="37" t="s">
        <v>112</v>
      </c>
      <c r="B6" s="38" t="s">
        <v>44</v>
      </c>
      <c r="C6" s="38" t="s">
        <v>51</v>
      </c>
      <c r="D6" s="38" t="s">
        <v>14</v>
      </c>
      <c r="E6" s="38" t="s">
        <v>66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187</v>
      </c>
      <c r="L6" s="38" t="s">
        <v>186</v>
      </c>
      <c r="M6" s="38" t="s">
        <v>107</v>
      </c>
      <c r="N6" s="38" t="s">
        <v>59</v>
      </c>
      <c r="O6" s="38" t="s">
        <v>144</v>
      </c>
      <c r="P6" s="40" t="s">
        <v>146</v>
      </c>
    </row>
    <row r="7" spans="1:16" s="3" customFormat="1">
      <c r="A7" s="116" t="s">
        <v>2746</v>
      </c>
      <c r="B7" s="117" t="s">
        <v>2746</v>
      </c>
      <c r="C7" s="117" t="s">
        <v>2746</v>
      </c>
      <c r="D7" s="117" t="s">
        <v>2746</v>
      </c>
      <c r="E7" s="117" t="s">
        <v>2746</v>
      </c>
      <c r="F7" s="12" t="s">
        <v>21</v>
      </c>
      <c r="G7" s="12" t="s">
        <v>20</v>
      </c>
      <c r="H7" s="117" t="s">
        <v>2746</v>
      </c>
      <c r="I7" s="12" t="s">
        <v>19</v>
      </c>
      <c r="J7" s="12" t="s">
        <v>19</v>
      </c>
      <c r="K7" s="12" t="s">
        <v>194</v>
      </c>
      <c r="L7" s="117" t="s">
        <v>2746</v>
      </c>
      <c r="M7" s="12" t="s">
        <v>190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8" t="s">
        <v>2746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16" s="4" customFormat="1" ht="20.25">
      <c r="A9" s="82" t="s">
        <v>2544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83">
        <v>0</v>
      </c>
      <c r="N9" s="121" t="s">
        <v>2746</v>
      </c>
      <c r="O9" s="84">
        <v>0</v>
      </c>
      <c r="P9" s="84">
        <v>0</v>
      </c>
    </row>
    <row r="10" spans="1:16">
      <c r="A10" s="85" t="s">
        <v>202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  <c r="P10" s="121" t="s">
        <v>2746</v>
      </c>
    </row>
    <row r="11" spans="1:16">
      <c r="A11" s="85" t="s">
        <v>108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  <c r="P11" s="121" t="s">
        <v>2746</v>
      </c>
    </row>
    <row r="12" spans="1:16">
      <c r="A12" s="85" t="s">
        <v>185</v>
      </c>
      <c r="B12" s="121" t="s">
        <v>2746</v>
      </c>
      <c r="C12" s="121" t="s">
        <v>2746</v>
      </c>
      <c r="D12" s="121" t="s">
        <v>2746</v>
      </c>
      <c r="E12" s="121" t="s">
        <v>2746</v>
      </c>
      <c r="F12" s="121" t="s">
        <v>2746</v>
      </c>
      <c r="G12" s="121" t="s">
        <v>2746</v>
      </c>
      <c r="H12" s="121" t="s">
        <v>2746</v>
      </c>
      <c r="I12" s="121" t="s">
        <v>2746</v>
      </c>
      <c r="J12" s="121" t="s">
        <v>2746</v>
      </c>
      <c r="K12" s="121" t="s">
        <v>2746</v>
      </c>
      <c r="L12" s="121" t="s">
        <v>2746</v>
      </c>
      <c r="M12" s="121" t="s">
        <v>2746</v>
      </c>
      <c r="N12" s="121" t="s">
        <v>2746</v>
      </c>
      <c r="O12" s="121" t="s">
        <v>2746</v>
      </c>
      <c r="P12" s="121" t="s">
        <v>2746</v>
      </c>
    </row>
    <row r="13" spans="1:16">
      <c r="A13" s="85" t="s">
        <v>193</v>
      </c>
      <c r="B13" s="121" t="s">
        <v>2746</v>
      </c>
      <c r="C13" s="121" t="s">
        <v>2746</v>
      </c>
      <c r="D13" s="121" t="s">
        <v>2746</v>
      </c>
      <c r="E13" s="121" t="s">
        <v>2746</v>
      </c>
      <c r="F13" s="121" t="s">
        <v>2746</v>
      </c>
      <c r="G13" s="121" t="s">
        <v>2746</v>
      </c>
      <c r="H13" s="121" t="s">
        <v>2746</v>
      </c>
      <c r="I13" s="121" t="s">
        <v>2746</v>
      </c>
      <c r="J13" s="121" t="s">
        <v>2746</v>
      </c>
      <c r="K13" s="121" t="s">
        <v>2746</v>
      </c>
      <c r="L13" s="121" t="s">
        <v>2746</v>
      </c>
      <c r="M13" s="121" t="s">
        <v>2746</v>
      </c>
      <c r="N13" s="121" t="s">
        <v>2746</v>
      </c>
      <c r="O13" s="121" t="s">
        <v>2746</v>
      </c>
      <c r="P13" s="121" t="s">
        <v>2746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46.42578125" style="2" customWidth="1"/>
    <col min="3" max="3" width="13" style="2" customWidth="1"/>
    <col min="4" max="4" width="15.42578125" style="2" bestFit="1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13.2851562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141</v>
      </c>
      <c r="B1" s="36" t="s" vm="1">
        <v>210</v>
      </c>
    </row>
    <row r="2" spans="1:17">
      <c r="A2" s="36" t="s">
        <v>140</v>
      </c>
      <c r="B2" s="36" t="s">
        <v>211</v>
      </c>
    </row>
    <row r="3" spans="1:17">
      <c r="A3" s="36" t="s">
        <v>142</v>
      </c>
      <c r="B3" s="36" t="s">
        <v>212</v>
      </c>
    </row>
    <row r="4" spans="1:17">
      <c r="A4" s="36" t="s">
        <v>143</v>
      </c>
      <c r="B4" s="36">
        <v>2208</v>
      </c>
    </row>
    <row r="5" spans="1:17" s="3" customFormat="1">
      <c r="A5" s="37" t="s">
        <v>112</v>
      </c>
      <c r="B5" s="38" t="s">
        <v>170</v>
      </c>
      <c r="C5" s="38" t="s">
        <v>44</v>
      </c>
      <c r="D5" s="38" t="s">
        <v>113</v>
      </c>
      <c r="E5" s="38" t="s">
        <v>14</v>
      </c>
      <c r="F5" s="38" t="s">
        <v>100</v>
      </c>
      <c r="G5" s="38" t="s">
        <v>66</v>
      </c>
      <c r="H5" s="38" t="s">
        <v>17</v>
      </c>
      <c r="I5" s="38" t="s">
        <v>209</v>
      </c>
      <c r="J5" s="38" t="s">
        <v>99</v>
      </c>
      <c r="K5" s="38" t="s">
        <v>33</v>
      </c>
      <c r="L5" s="38" t="s">
        <v>18</v>
      </c>
      <c r="M5" s="38" t="s">
        <v>187</v>
      </c>
      <c r="N5" s="38" t="s">
        <v>186</v>
      </c>
      <c r="O5" s="38" t="s">
        <v>107</v>
      </c>
      <c r="P5" s="38" t="s">
        <v>144</v>
      </c>
      <c r="Q5" s="40" t="s">
        <v>146</v>
      </c>
    </row>
    <row r="6" spans="1:17" s="3" customFormat="1">
      <c r="A6" s="116" t="s">
        <v>2746</v>
      </c>
      <c r="B6" s="141" t="s">
        <v>2746</v>
      </c>
      <c r="C6" s="117" t="s">
        <v>2746</v>
      </c>
      <c r="D6" s="117" t="s">
        <v>2746</v>
      </c>
      <c r="E6" s="117" t="s">
        <v>2746</v>
      </c>
      <c r="F6" s="12" t="s">
        <v>21</v>
      </c>
      <c r="G6" s="117" t="s">
        <v>2746</v>
      </c>
      <c r="H6" s="12" t="s">
        <v>20</v>
      </c>
      <c r="I6" s="117" t="s">
        <v>2746</v>
      </c>
      <c r="J6" s="117" t="s">
        <v>2746</v>
      </c>
      <c r="K6" s="12" t="s">
        <v>19</v>
      </c>
      <c r="L6" s="12" t="s">
        <v>19</v>
      </c>
      <c r="M6" s="12" t="s">
        <v>194</v>
      </c>
      <c r="N6" s="117" t="s">
        <v>2746</v>
      </c>
      <c r="O6" s="12" t="s">
        <v>190</v>
      </c>
      <c r="P6" s="12" t="s">
        <v>19</v>
      </c>
      <c r="Q6" s="13" t="s">
        <v>19</v>
      </c>
    </row>
    <row r="7" spans="1:17" s="4" customFormat="1" ht="20.25">
      <c r="A7" s="118" t="s">
        <v>2746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109</v>
      </c>
      <c r="Q7" s="15" t="s">
        <v>110</v>
      </c>
    </row>
    <row r="8" spans="1:17" s="4" customFormat="1" ht="20.25">
      <c r="A8" s="59" t="s">
        <v>39</v>
      </c>
      <c r="B8" s="119" t="s">
        <v>2746</v>
      </c>
      <c r="C8" s="119" t="s">
        <v>2746</v>
      </c>
      <c r="D8" s="119" t="s">
        <v>2746</v>
      </c>
      <c r="E8" s="119" t="s">
        <v>2746</v>
      </c>
      <c r="F8" s="119" t="s">
        <v>2746</v>
      </c>
      <c r="G8" s="119" t="s">
        <v>2746</v>
      </c>
      <c r="H8" s="61">
        <v>6.234210605854714</v>
      </c>
      <c r="I8" s="119" t="s">
        <v>2746</v>
      </c>
      <c r="J8" s="119" t="s">
        <v>2746</v>
      </c>
      <c r="K8" s="119" t="s">
        <v>2746</v>
      </c>
      <c r="L8" s="60">
        <v>4.0953766926609639E-2</v>
      </c>
      <c r="M8" s="119" t="s">
        <v>2746</v>
      </c>
      <c r="N8" s="119" t="s">
        <v>2746</v>
      </c>
      <c r="O8" s="61">
        <f>O9+O284</f>
        <v>5907.1936084999988</v>
      </c>
      <c r="P8" s="62">
        <f>IFERROR(O8/$O$8,0)</f>
        <v>1</v>
      </c>
      <c r="Q8" s="62">
        <f>O8/'סכום נכסי הקרן'!$C$41</f>
        <v>6.4339651139929802E-2</v>
      </c>
    </row>
    <row r="9" spans="1:17">
      <c r="A9" s="63" t="s">
        <v>37</v>
      </c>
      <c r="B9" s="120" t="s">
        <v>2746</v>
      </c>
      <c r="C9" s="120" t="s">
        <v>2746</v>
      </c>
      <c r="D9" s="120" t="s">
        <v>2746</v>
      </c>
      <c r="E9" s="120" t="s">
        <v>2746</v>
      </c>
      <c r="F9" s="120" t="s">
        <v>2746</v>
      </c>
      <c r="G9" s="120" t="s">
        <v>2746</v>
      </c>
      <c r="H9" s="66">
        <v>6.3066747922653956</v>
      </c>
      <c r="I9" s="120" t="s">
        <v>2746</v>
      </c>
      <c r="J9" s="120" t="s">
        <v>2746</v>
      </c>
      <c r="K9" s="120" t="s">
        <v>2746</v>
      </c>
      <c r="L9" s="65">
        <v>3.9909024712417279E-2</v>
      </c>
      <c r="M9" s="120" t="s">
        <v>2746</v>
      </c>
      <c r="N9" s="120" t="s">
        <v>2746</v>
      </c>
      <c r="O9" s="66">
        <f>O10+O47+O281</f>
        <v>5812.6517859959986</v>
      </c>
      <c r="P9" s="67">
        <f t="shared" ref="P9:P72" si="0">IFERROR(O9/$O$8,0)</f>
        <v>0.98399547589434655</v>
      </c>
      <c r="Q9" s="67">
        <f>O9/'סכום נכסי הקרן'!$C$41</f>
        <v>6.3309925642311471E-2</v>
      </c>
    </row>
    <row r="10" spans="1:17">
      <c r="A10" s="68" t="s">
        <v>34</v>
      </c>
      <c r="B10" s="120" t="s">
        <v>2746</v>
      </c>
      <c r="C10" s="120" t="s">
        <v>2746</v>
      </c>
      <c r="D10" s="120" t="s">
        <v>2746</v>
      </c>
      <c r="E10" s="120" t="s">
        <v>2746</v>
      </c>
      <c r="F10" s="120" t="s">
        <v>2746</v>
      </c>
      <c r="G10" s="120" t="s">
        <v>2746</v>
      </c>
      <c r="H10" s="66">
        <v>10.599719280253932</v>
      </c>
      <c r="I10" s="120" t="s">
        <v>2746</v>
      </c>
      <c r="J10" s="120" t="s">
        <v>2746</v>
      </c>
      <c r="K10" s="120" t="s">
        <v>2746</v>
      </c>
      <c r="L10" s="65">
        <v>3.9104775389904478E-2</v>
      </c>
      <c r="M10" s="120" t="s">
        <v>2746</v>
      </c>
      <c r="N10" s="120" t="s">
        <v>2746</v>
      </c>
      <c r="O10" s="66">
        <f>SUM(O11:O45)</f>
        <v>878.60117307900009</v>
      </c>
      <c r="P10" s="67">
        <f t="shared" si="0"/>
        <v>0.14873410815835802</v>
      </c>
      <c r="Q10" s="67">
        <f>O10/'סכום נכסי הקרן'!$C$41</f>
        <v>9.5695006315173435E-3</v>
      </c>
    </row>
    <row r="11" spans="1:17">
      <c r="A11" s="69" t="s">
        <v>2639</v>
      </c>
      <c r="B11" s="70" t="s">
        <v>2329</v>
      </c>
      <c r="C11" s="54">
        <v>6028</v>
      </c>
      <c r="D11" s="121" t="s">
        <v>2746</v>
      </c>
      <c r="E11" s="54" t="s">
        <v>581</v>
      </c>
      <c r="F11" s="77">
        <v>43100</v>
      </c>
      <c r="G11" s="121" t="s">
        <v>2746</v>
      </c>
      <c r="H11" s="72">
        <v>7.4400000000569237</v>
      </c>
      <c r="I11" s="70" t="s">
        <v>26</v>
      </c>
      <c r="J11" s="70" t="s">
        <v>128</v>
      </c>
      <c r="K11" s="71">
        <v>6.4500000000948743E-2</v>
      </c>
      <c r="L11" s="71">
        <v>6.4500000000948743E-2</v>
      </c>
      <c r="M11" s="72">
        <v>9248.1937890000008</v>
      </c>
      <c r="N11" s="78">
        <v>113.97</v>
      </c>
      <c r="O11" s="72">
        <v>10.54016646</v>
      </c>
      <c r="P11" s="73">
        <f t="shared" si="0"/>
        <v>1.7842933816886429E-3</v>
      </c>
      <c r="Q11" s="73">
        <f>O11/'סכום נכסי הקרן'!$C$41</f>
        <v>1.1480081370913291E-4</v>
      </c>
    </row>
    <row r="12" spans="1:17">
      <c r="A12" s="69" t="s">
        <v>2639</v>
      </c>
      <c r="B12" s="70" t="s">
        <v>2329</v>
      </c>
      <c r="C12" s="54">
        <v>6869</v>
      </c>
      <c r="D12" s="121" t="s">
        <v>2746</v>
      </c>
      <c r="E12" s="54" t="s">
        <v>581</v>
      </c>
      <c r="F12" s="77">
        <v>43555</v>
      </c>
      <c r="G12" s="121" t="s">
        <v>2746</v>
      </c>
      <c r="H12" s="72">
        <v>3.3700000006037834</v>
      </c>
      <c r="I12" s="70" t="s">
        <v>26</v>
      </c>
      <c r="J12" s="70" t="s">
        <v>128</v>
      </c>
      <c r="K12" s="71">
        <v>5.7400000006636177E-2</v>
      </c>
      <c r="L12" s="71">
        <v>5.7400000006636177E-2</v>
      </c>
      <c r="M12" s="72">
        <v>1828.533915</v>
      </c>
      <c r="N12" s="78">
        <v>100.54</v>
      </c>
      <c r="O12" s="72">
        <v>1.838407997</v>
      </c>
      <c r="P12" s="73">
        <f t="shared" si="0"/>
        <v>3.1121512495454215E-4</v>
      </c>
      <c r="Q12" s="73">
        <f>O12/'סכום נכסי הקרן'!$C$41</f>
        <v>2.0023472569044909E-5</v>
      </c>
    </row>
    <row r="13" spans="1:17">
      <c r="A13" s="69" t="s">
        <v>2639</v>
      </c>
      <c r="B13" s="70" t="s">
        <v>2329</v>
      </c>
      <c r="C13" s="54">
        <v>6870</v>
      </c>
      <c r="D13" s="121" t="s">
        <v>2746</v>
      </c>
      <c r="E13" s="54" t="s">
        <v>581</v>
      </c>
      <c r="F13" s="77">
        <v>43555</v>
      </c>
      <c r="G13" s="121" t="s">
        <v>2746</v>
      </c>
      <c r="H13" s="72">
        <v>5.2400000000072327</v>
      </c>
      <c r="I13" s="70" t="s">
        <v>26</v>
      </c>
      <c r="J13" s="70" t="s">
        <v>128</v>
      </c>
      <c r="K13" s="71">
        <v>4.4200000000126576E-2</v>
      </c>
      <c r="L13" s="71">
        <v>4.4200000000126576E-2</v>
      </c>
      <c r="M13" s="72">
        <v>21786.055609999996</v>
      </c>
      <c r="N13" s="78">
        <v>101.54</v>
      </c>
      <c r="O13" s="72">
        <v>22.121560865999999</v>
      </c>
      <c r="P13" s="73">
        <f t="shared" si="0"/>
        <v>3.7448511648862782E-3</v>
      </c>
      <c r="Q13" s="73">
        <f>O13/'סכום נכסי הקרן'!$C$41</f>
        <v>2.4094241751974291E-4</v>
      </c>
    </row>
    <row r="14" spans="1:17">
      <c r="A14" s="69" t="s">
        <v>2639</v>
      </c>
      <c r="B14" s="70" t="s">
        <v>2329</v>
      </c>
      <c r="C14" s="54">
        <v>6868</v>
      </c>
      <c r="D14" s="121" t="s">
        <v>2746</v>
      </c>
      <c r="E14" s="54" t="s">
        <v>581</v>
      </c>
      <c r="F14" s="77">
        <v>43555</v>
      </c>
      <c r="G14" s="121" t="s">
        <v>2746</v>
      </c>
      <c r="H14" s="72">
        <v>5.6699999998744817</v>
      </c>
      <c r="I14" s="70" t="s">
        <v>26</v>
      </c>
      <c r="J14" s="70" t="s">
        <v>128</v>
      </c>
      <c r="K14" s="71">
        <v>1.8899999999359061E-2</v>
      </c>
      <c r="L14" s="71">
        <v>1.8899999999359061E-2</v>
      </c>
      <c r="M14" s="72">
        <v>11263.355822000001</v>
      </c>
      <c r="N14" s="78">
        <v>132.97999999999999</v>
      </c>
      <c r="O14" s="72">
        <v>14.978008764</v>
      </c>
      <c r="P14" s="73">
        <f t="shared" si="0"/>
        <v>2.5355540645303708E-3</v>
      </c>
      <c r="Q14" s="73">
        <f>O14/'סכום נכסי הקרן'!$C$41</f>
        <v>1.6313666395831512E-4</v>
      </c>
    </row>
    <row r="15" spans="1:17">
      <c r="A15" s="69" t="s">
        <v>2639</v>
      </c>
      <c r="B15" s="70" t="s">
        <v>2329</v>
      </c>
      <c r="C15" s="54">
        <v>6867</v>
      </c>
      <c r="D15" s="121" t="s">
        <v>2746</v>
      </c>
      <c r="E15" s="54" t="s">
        <v>581</v>
      </c>
      <c r="F15" s="77">
        <v>43555</v>
      </c>
      <c r="G15" s="121" t="s">
        <v>2746</v>
      </c>
      <c r="H15" s="72">
        <v>4.9800000000053384</v>
      </c>
      <c r="I15" s="70" t="s">
        <v>26</v>
      </c>
      <c r="J15" s="70" t="s">
        <v>128</v>
      </c>
      <c r="K15" s="71">
        <v>3.8700000000050416E-2</v>
      </c>
      <c r="L15" s="71">
        <v>3.8700000000050416E-2</v>
      </c>
      <c r="M15" s="72">
        <v>27119.841731000004</v>
      </c>
      <c r="N15" s="78">
        <v>124.32</v>
      </c>
      <c r="O15" s="72">
        <v>33.715383109000001</v>
      </c>
      <c r="P15" s="73">
        <f t="shared" si="0"/>
        <v>5.7075127960062371E-3</v>
      </c>
      <c r="Q15" s="73">
        <f>O15/'סכום נכסי הקרן'!$C$41</f>
        <v>3.6721938217172667E-4</v>
      </c>
    </row>
    <row r="16" spans="1:17">
      <c r="A16" s="69" t="s">
        <v>2639</v>
      </c>
      <c r="B16" s="70" t="s">
        <v>2329</v>
      </c>
      <c r="C16" s="54">
        <v>6866</v>
      </c>
      <c r="D16" s="121" t="s">
        <v>2746</v>
      </c>
      <c r="E16" s="54" t="s">
        <v>581</v>
      </c>
      <c r="F16" s="77">
        <v>43555</v>
      </c>
      <c r="G16" s="121" t="s">
        <v>2746</v>
      </c>
      <c r="H16" s="72">
        <v>5.890000000018671</v>
      </c>
      <c r="I16" s="70" t="s">
        <v>26</v>
      </c>
      <c r="J16" s="70" t="s">
        <v>128</v>
      </c>
      <c r="K16" s="71">
        <v>3.660000000005896E-2</v>
      </c>
      <c r="L16" s="71">
        <v>3.660000000005896E-2</v>
      </c>
      <c r="M16" s="72">
        <v>41830.728060000001</v>
      </c>
      <c r="N16" s="78">
        <v>121.64</v>
      </c>
      <c r="O16" s="72">
        <v>50.882891644999994</v>
      </c>
      <c r="P16" s="73">
        <f t="shared" si="0"/>
        <v>8.6137166000084062E-3</v>
      </c>
      <c r="Q16" s="73">
        <f>O16/'סכום נכסי הקרן'!$C$41</f>
        <v>5.5420352106276311E-4</v>
      </c>
    </row>
    <row r="17" spans="1:17">
      <c r="A17" s="69" t="s">
        <v>2639</v>
      </c>
      <c r="B17" s="70" t="s">
        <v>2329</v>
      </c>
      <c r="C17" s="54">
        <v>6865</v>
      </c>
      <c r="D17" s="121" t="s">
        <v>2746</v>
      </c>
      <c r="E17" s="54" t="s">
        <v>581</v>
      </c>
      <c r="F17" s="77">
        <v>43555</v>
      </c>
      <c r="G17" s="121" t="s">
        <v>2746</v>
      </c>
      <c r="H17" s="72">
        <v>3.9700000000031914</v>
      </c>
      <c r="I17" s="70" t="s">
        <v>26</v>
      </c>
      <c r="J17" s="70" t="s">
        <v>128</v>
      </c>
      <c r="K17" s="71">
        <v>2.7700000000111701E-2</v>
      </c>
      <c r="L17" s="71">
        <v>2.7700000000111701E-2</v>
      </c>
      <c r="M17" s="72">
        <v>20342.110081999999</v>
      </c>
      <c r="N17" s="78">
        <v>123.23</v>
      </c>
      <c r="O17" s="72">
        <v>25.067584535999995</v>
      </c>
      <c r="P17" s="73">
        <f t="shared" si="0"/>
        <v>4.2435691459189115E-3</v>
      </c>
      <c r="Q17" s="73">
        <f>O17/'סכום נכסי הקרן'!$C$41</f>
        <v>2.7302975843659265E-4</v>
      </c>
    </row>
    <row r="18" spans="1:17">
      <c r="A18" s="69" t="s">
        <v>2639</v>
      </c>
      <c r="B18" s="70" t="s">
        <v>2329</v>
      </c>
      <c r="C18" s="54">
        <v>5212</v>
      </c>
      <c r="D18" s="121" t="s">
        <v>2746</v>
      </c>
      <c r="E18" s="54" t="s">
        <v>581</v>
      </c>
      <c r="F18" s="77">
        <v>42643</v>
      </c>
      <c r="G18" s="121" t="s">
        <v>2746</v>
      </c>
      <c r="H18" s="72">
        <v>6.9400000000606497</v>
      </c>
      <c r="I18" s="70" t="s">
        <v>26</v>
      </c>
      <c r="J18" s="70" t="s">
        <v>128</v>
      </c>
      <c r="K18" s="71">
        <v>4.8500000000538029E-2</v>
      </c>
      <c r="L18" s="71">
        <v>4.8500000000538029E-2</v>
      </c>
      <c r="M18" s="72">
        <v>20402.514373000002</v>
      </c>
      <c r="N18" s="78">
        <v>100.21</v>
      </c>
      <c r="O18" s="72">
        <v>20.445359654000001</v>
      </c>
      <c r="P18" s="73">
        <f t="shared" si="0"/>
        <v>3.4610952355752646E-3</v>
      </c>
      <c r="Q18" s="73">
        <f>O18/'סכום נכסי הקרן'!$C$41</f>
        <v>2.226856600189857E-4</v>
      </c>
    </row>
    <row r="19" spans="1:17">
      <c r="A19" s="69" t="s">
        <v>2640</v>
      </c>
      <c r="B19" s="70" t="s">
        <v>2329</v>
      </c>
      <c r="C19" s="54" t="s">
        <v>2330</v>
      </c>
      <c r="D19" s="121" t="s">
        <v>2746</v>
      </c>
      <c r="E19" s="54" t="s">
        <v>581</v>
      </c>
      <c r="F19" s="77">
        <v>45107</v>
      </c>
      <c r="G19" s="121" t="s">
        <v>2746</v>
      </c>
      <c r="H19" s="72">
        <v>9.2000000000455522</v>
      </c>
      <c r="I19" s="70" t="s">
        <v>26</v>
      </c>
      <c r="J19" s="70" t="s">
        <v>128</v>
      </c>
      <c r="K19" s="71">
        <v>7.0600000000421353E-2</v>
      </c>
      <c r="L19" s="71">
        <v>7.0600000000421353E-2</v>
      </c>
      <c r="M19" s="72">
        <v>16719.429143000001</v>
      </c>
      <c r="N19" s="78">
        <v>105.04</v>
      </c>
      <c r="O19" s="72">
        <v>17.562088371000002</v>
      </c>
      <c r="P19" s="73">
        <f t="shared" si="0"/>
        <v>2.9730003001305905E-3</v>
      </c>
      <c r="Q19" s="73">
        <f>O19/'סכום נכסי הקרן'!$C$41</f>
        <v>1.912818021493088E-4</v>
      </c>
    </row>
    <row r="20" spans="1:17">
      <c r="A20" s="69" t="s">
        <v>2640</v>
      </c>
      <c r="B20" s="70" t="s">
        <v>2329</v>
      </c>
      <c r="C20" s="54" t="s">
        <v>2331</v>
      </c>
      <c r="D20" s="121" t="s">
        <v>2746</v>
      </c>
      <c r="E20" s="54" t="s">
        <v>581</v>
      </c>
      <c r="F20" s="77">
        <v>45107</v>
      </c>
      <c r="G20" s="121" t="s">
        <v>2746</v>
      </c>
      <c r="H20" s="72">
        <v>8.9999999997784865</v>
      </c>
      <c r="I20" s="70" t="s">
        <v>26</v>
      </c>
      <c r="J20" s="70" t="s">
        <v>128</v>
      </c>
      <c r="K20" s="71">
        <v>7.1399999997829172E-2</v>
      </c>
      <c r="L20" s="71">
        <v>7.1399999997829172E-2</v>
      </c>
      <c r="M20" s="72">
        <v>12931.572109999999</v>
      </c>
      <c r="N20" s="78">
        <v>104.73</v>
      </c>
      <c r="O20" s="72">
        <v>13.543235470999999</v>
      </c>
      <c r="P20" s="73">
        <f t="shared" si="0"/>
        <v>2.2926682903218749E-3</v>
      </c>
      <c r="Q20" s="73">
        <f>O20/'סכום נכסי הקרן'!$C$41</f>
        <v>1.4750947797888874E-4</v>
      </c>
    </row>
    <row r="21" spans="1:17">
      <c r="A21" s="69" t="s">
        <v>2640</v>
      </c>
      <c r="B21" s="70" t="s">
        <v>2329</v>
      </c>
      <c r="C21" s="54" t="s">
        <v>2332</v>
      </c>
      <c r="D21" s="121" t="s">
        <v>2746</v>
      </c>
      <c r="E21" s="54" t="s">
        <v>581</v>
      </c>
      <c r="F21" s="77">
        <v>45107</v>
      </c>
      <c r="G21" s="121" t="s">
        <v>2746</v>
      </c>
      <c r="H21" s="72">
        <v>8.4000000026546164</v>
      </c>
      <c r="I21" s="70" t="s">
        <v>26</v>
      </c>
      <c r="J21" s="70" t="s">
        <v>128</v>
      </c>
      <c r="K21" s="71">
        <v>7.1900000020194046E-2</v>
      </c>
      <c r="L21" s="71">
        <v>7.1900000020194046E-2</v>
      </c>
      <c r="M21" s="72">
        <v>1037.2371659999999</v>
      </c>
      <c r="N21" s="78">
        <v>101.69</v>
      </c>
      <c r="O21" s="72">
        <v>1.0547664729999999</v>
      </c>
      <c r="P21" s="73">
        <f t="shared" si="0"/>
        <v>1.7855627272521959E-4</v>
      </c>
      <c r="Q21" s="73">
        <f>O21/'סכום נכסי הקרן'!$C$41</f>
        <v>1.1488248295986792E-5</v>
      </c>
    </row>
    <row r="22" spans="1:17">
      <c r="A22" s="69" t="s">
        <v>2640</v>
      </c>
      <c r="B22" s="70" t="s">
        <v>2329</v>
      </c>
      <c r="C22" s="54" t="s">
        <v>2333</v>
      </c>
      <c r="D22" s="121" t="s">
        <v>2746</v>
      </c>
      <c r="E22" s="54" t="s">
        <v>581</v>
      </c>
      <c r="F22" s="77">
        <v>45107</v>
      </c>
      <c r="G22" s="121" t="s">
        <v>2746</v>
      </c>
      <c r="H22" s="72">
        <v>7.4099999999712107</v>
      </c>
      <c r="I22" s="70" t="s">
        <v>26</v>
      </c>
      <c r="J22" s="70" t="s">
        <v>128</v>
      </c>
      <c r="K22" s="71">
        <v>7.0600000000696952E-2</v>
      </c>
      <c r="L22" s="71">
        <v>7.0600000000696952E-2</v>
      </c>
      <c r="M22" s="72">
        <v>8166.2618899999998</v>
      </c>
      <c r="N22" s="78">
        <v>80.819999999999993</v>
      </c>
      <c r="O22" s="72">
        <v>6.5999728590000002</v>
      </c>
      <c r="P22" s="73">
        <f t="shared" si="0"/>
        <v>1.1172772210315141E-3</v>
      </c>
      <c r="Q22" s="73">
        <f>O22/'סכום נכסי הקרן'!$C$41</f>
        <v>7.1885226627757854E-5</v>
      </c>
    </row>
    <row r="23" spans="1:17">
      <c r="A23" s="69" t="s">
        <v>2640</v>
      </c>
      <c r="B23" s="70" t="s">
        <v>2329</v>
      </c>
      <c r="C23" s="54" t="s">
        <v>2334</v>
      </c>
      <c r="D23" s="121" t="s">
        <v>2746</v>
      </c>
      <c r="E23" s="54" t="s">
        <v>581</v>
      </c>
      <c r="F23" s="77">
        <v>45107</v>
      </c>
      <c r="G23" s="121" t="s">
        <v>2746</v>
      </c>
      <c r="H23" s="72">
        <v>11.189999999015278</v>
      </c>
      <c r="I23" s="70" t="s">
        <v>26</v>
      </c>
      <c r="J23" s="70" t="s">
        <v>128</v>
      </c>
      <c r="K23" s="71">
        <v>3.5399999997119028E-2</v>
      </c>
      <c r="L23" s="71">
        <v>3.5399999997119028E-2</v>
      </c>
      <c r="M23" s="72">
        <v>3000.768544</v>
      </c>
      <c r="N23" s="78">
        <v>141.12</v>
      </c>
      <c r="O23" s="72">
        <v>4.2346839430000003</v>
      </c>
      <c r="P23" s="73">
        <f t="shared" si="0"/>
        <v>7.1686899459442381E-4</v>
      </c>
      <c r="Q23" s="73">
        <f>O23/'סכום נכסי הקרן'!$C$41</f>
        <v>4.612310102523745E-5</v>
      </c>
    </row>
    <row r="24" spans="1:17">
      <c r="A24" s="69" t="s">
        <v>2640</v>
      </c>
      <c r="B24" s="70" t="s">
        <v>2329</v>
      </c>
      <c r="C24" s="54" t="s">
        <v>2335</v>
      </c>
      <c r="D24" s="121" t="s">
        <v>2746</v>
      </c>
      <c r="E24" s="54" t="s">
        <v>581</v>
      </c>
      <c r="F24" s="77">
        <v>45107</v>
      </c>
      <c r="G24" s="121" t="s">
        <v>2746</v>
      </c>
      <c r="H24" s="72">
        <v>10.41999999986696</v>
      </c>
      <c r="I24" s="70" t="s">
        <v>26</v>
      </c>
      <c r="J24" s="70" t="s">
        <v>128</v>
      </c>
      <c r="K24" s="71">
        <v>3.1799999999632012E-2</v>
      </c>
      <c r="L24" s="71">
        <v>3.1799999999632012E-2</v>
      </c>
      <c r="M24" s="72">
        <v>14935.511494</v>
      </c>
      <c r="N24" s="78">
        <v>141.91999999999999</v>
      </c>
      <c r="O24" s="72">
        <v>21.196478820999999</v>
      </c>
      <c r="P24" s="73">
        <f t="shared" si="0"/>
        <v>3.5882485365808718E-3</v>
      </c>
      <c r="Q24" s="73">
        <f>O24/'סכום נכסי הקרן'!$C$41</f>
        <v>2.3086665904697694E-4</v>
      </c>
    </row>
    <row r="25" spans="1:17">
      <c r="A25" s="69" t="s">
        <v>2640</v>
      </c>
      <c r="B25" s="70" t="s">
        <v>2329</v>
      </c>
      <c r="C25" s="54" t="s">
        <v>2336</v>
      </c>
      <c r="D25" s="121" t="s">
        <v>2746</v>
      </c>
      <c r="E25" s="54" t="s">
        <v>581</v>
      </c>
      <c r="F25" s="77">
        <v>45107</v>
      </c>
      <c r="G25" s="121" t="s">
        <v>2746</v>
      </c>
      <c r="H25" s="72">
        <v>10.509999999819327</v>
      </c>
      <c r="I25" s="70" t="s">
        <v>26</v>
      </c>
      <c r="J25" s="70" t="s">
        <v>128</v>
      </c>
      <c r="K25" s="71">
        <v>3.4299999999410982E-2</v>
      </c>
      <c r="L25" s="71">
        <v>3.4299999999410982E-2</v>
      </c>
      <c r="M25" s="72">
        <v>11655.422483</v>
      </c>
      <c r="N25" s="78">
        <v>129.63999999999999</v>
      </c>
      <c r="O25" s="72">
        <v>15.110088122999999</v>
      </c>
      <c r="P25" s="73">
        <f t="shared" si="0"/>
        <v>2.5579131351404737E-3</v>
      </c>
      <c r="Q25" s="73">
        <f>O25/'סכום נכסי הקרן'!$C$41</f>
        <v>1.6457523876118219E-4</v>
      </c>
    </row>
    <row r="26" spans="1:17">
      <c r="A26" s="69" t="s">
        <v>2640</v>
      </c>
      <c r="B26" s="70" t="s">
        <v>2329</v>
      </c>
      <c r="C26" s="54" t="s">
        <v>2337</v>
      </c>
      <c r="D26" s="121" t="s">
        <v>2746</v>
      </c>
      <c r="E26" s="54" t="s">
        <v>581</v>
      </c>
      <c r="F26" s="77">
        <v>45107</v>
      </c>
      <c r="G26" s="121" t="s">
        <v>2746</v>
      </c>
      <c r="H26" s="72">
        <v>10.009999999974779</v>
      </c>
      <c r="I26" s="70" t="s">
        <v>26</v>
      </c>
      <c r="J26" s="70" t="s">
        <v>128</v>
      </c>
      <c r="K26" s="71">
        <v>3.3899999999813579E-2</v>
      </c>
      <c r="L26" s="71">
        <v>3.3899999999813579E-2</v>
      </c>
      <c r="M26" s="72">
        <v>44075.836915</v>
      </c>
      <c r="N26" s="78">
        <v>103.45</v>
      </c>
      <c r="O26" s="72">
        <v>45.596446414999996</v>
      </c>
      <c r="P26" s="73">
        <f t="shared" si="0"/>
        <v>7.7188000659721397E-3</v>
      </c>
      <c r="Q26" s="73">
        <f>O26/'סכום נכסי הקרן'!$C$41</f>
        <v>4.966249034635147E-4</v>
      </c>
    </row>
    <row r="27" spans="1:17">
      <c r="A27" s="69" t="s">
        <v>2639</v>
      </c>
      <c r="B27" s="70" t="s">
        <v>2329</v>
      </c>
      <c r="C27" s="54">
        <v>5211</v>
      </c>
      <c r="D27" s="121" t="s">
        <v>2746</v>
      </c>
      <c r="E27" s="54" t="s">
        <v>581</v>
      </c>
      <c r="F27" s="77">
        <v>42643</v>
      </c>
      <c r="G27" s="121" t="s">
        <v>2746</v>
      </c>
      <c r="H27" s="72">
        <v>4.4900000001401015</v>
      </c>
      <c r="I27" s="70" t="s">
        <v>26</v>
      </c>
      <c r="J27" s="70" t="s">
        <v>128</v>
      </c>
      <c r="K27" s="71">
        <v>4.9800000001467719E-2</v>
      </c>
      <c r="L27" s="71">
        <v>4.9800000001467719E-2</v>
      </c>
      <c r="M27" s="72">
        <v>15664.417609999999</v>
      </c>
      <c r="N27" s="78">
        <v>95.69</v>
      </c>
      <c r="O27" s="72">
        <v>14.989281209999998</v>
      </c>
      <c r="P27" s="73">
        <f t="shared" si="0"/>
        <v>2.5374623219444801E-3</v>
      </c>
      <c r="Q27" s="73">
        <f>O27/'סכום נכסי הקרן'!$C$41</f>
        <v>1.6325944057462408E-4</v>
      </c>
    </row>
    <row r="28" spans="1:17">
      <c r="A28" s="69" t="s">
        <v>2639</v>
      </c>
      <c r="B28" s="70" t="s">
        <v>2329</v>
      </c>
      <c r="C28" s="54">
        <v>6027</v>
      </c>
      <c r="D28" s="121" t="s">
        <v>2746</v>
      </c>
      <c r="E28" s="54" t="s">
        <v>581</v>
      </c>
      <c r="F28" s="77">
        <v>43100</v>
      </c>
      <c r="G28" s="121" t="s">
        <v>2746</v>
      </c>
      <c r="H28" s="72">
        <v>8.1599999999416042</v>
      </c>
      <c r="I28" s="70" t="s">
        <v>26</v>
      </c>
      <c r="J28" s="70" t="s">
        <v>128</v>
      </c>
      <c r="K28" s="71">
        <v>4.76999999995334E-2</v>
      </c>
      <c r="L28" s="71">
        <v>4.76999999995334E-2</v>
      </c>
      <c r="M28" s="72">
        <v>34393.763630000001</v>
      </c>
      <c r="N28" s="78">
        <v>101.57</v>
      </c>
      <c r="O28" s="72">
        <v>34.933745719000001</v>
      </c>
      <c r="P28" s="73">
        <f t="shared" si="0"/>
        <v>5.913763460999995E-3</v>
      </c>
      <c r="Q28" s="73">
        <f>O28/'סכום נכסי הקרן'!$C$41</f>
        <v>3.8048947800480357E-4</v>
      </c>
    </row>
    <row r="29" spans="1:17">
      <c r="A29" s="69" t="s">
        <v>2639</v>
      </c>
      <c r="B29" s="70" t="s">
        <v>2329</v>
      </c>
      <c r="C29" s="54">
        <v>5025</v>
      </c>
      <c r="D29" s="121" t="s">
        <v>2746</v>
      </c>
      <c r="E29" s="54" t="s">
        <v>581</v>
      </c>
      <c r="F29" s="77">
        <v>42551</v>
      </c>
      <c r="G29" s="121" t="s">
        <v>2746</v>
      </c>
      <c r="H29" s="72">
        <v>7.629999999877497</v>
      </c>
      <c r="I29" s="70" t="s">
        <v>26</v>
      </c>
      <c r="J29" s="70" t="s">
        <v>128</v>
      </c>
      <c r="K29" s="71">
        <v>5.0799999998960586E-2</v>
      </c>
      <c r="L29" s="71">
        <v>5.0799999998960586E-2</v>
      </c>
      <c r="M29" s="72">
        <v>21790.070605000001</v>
      </c>
      <c r="N29" s="78">
        <v>98.9</v>
      </c>
      <c r="O29" s="72">
        <v>21.550379827999997</v>
      </c>
      <c r="P29" s="73">
        <f t="shared" si="0"/>
        <v>3.6481587122844006E-3</v>
      </c>
      <c r="Q29" s="73">
        <f>O29/'סכום נכסי הקרן'!$C$41</f>
        <v>2.3472125885147388E-4</v>
      </c>
    </row>
    <row r="30" spans="1:17">
      <c r="A30" s="69" t="s">
        <v>2639</v>
      </c>
      <c r="B30" s="70" t="s">
        <v>2329</v>
      </c>
      <c r="C30" s="54">
        <v>5024</v>
      </c>
      <c r="D30" s="121" t="s">
        <v>2746</v>
      </c>
      <c r="E30" s="54" t="s">
        <v>581</v>
      </c>
      <c r="F30" s="77">
        <v>42551</v>
      </c>
      <c r="G30" s="121" t="s">
        <v>2746</v>
      </c>
      <c r="H30" s="72">
        <v>5.3299999998607301</v>
      </c>
      <c r="I30" s="70" t="s">
        <v>26</v>
      </c>
      <c r="J30" s="70" t="s">
        <v>128</v>
      </c>
      <c r="K30" s="71">
        <v>5.1199999998636316E-2</v>
      </c>
      <c r="L30" s="71">
        <v>5.1199999998636316E-2</v>
      </c>
      <c r="M30" s="72">
        <v>14243.321443000001</v>
      </c>
      <c r="N30" s="78">
        <v>96.79</v>
      </c>
      <c r="O30" s="72">
        <v>13.786110824</v>
      </c>
      <c r="P30" s="73">
        <f t="shared" si="0"/>
        <v>2.3337834744679509E-3</v>
      </c>
      <c r="Q30" s="73">
        <f>O30/'סכום נכסי הקרן'!$C$41</f>
        <v>1.5015481458340125E-4</v>
      </c>
    </row>
    <row r="31" spans="1:17">
      <c r="A31" s="69" t="s">
        <v>2639</v>
      </c>
      <c r="B31" s="70" t="s">
        <v>2329</v>
      </c>
      <c r="C31" s="54">
        <v>6026</v>
      </c>
      <c r="D31" s="121" t="s">
        <v>2746</v>
      </c>
      <c r="E31" s="54" t="s">
        <v>581</v>
      </c>
      <c r="F31" s="77">
        <v>43100</v>
      </c>
      <c r="G31" s="121" t="s">
        <v>2746</v>
      </c>
      <c r="H31" s="72">
        <v>6.0000000000507461</v>
      </c>
      <c r="I31" s="70" t="s">
        <v>26</v>
      </c>
      <c r="J31" s="70" t="s">
        <v>128</v>
      </c>
      <c r="K31" s="71">
        <v>4.9300000000611501E-2</v>
      </c>
      <c r="L31" s="71">
        <v>4.9300000000611501E-2</v>
      </c>
      <c r="M31" s="72">
        <v>41981.219710999998</v>
      </c>
      <c r="N31" s="78">
        <v>93.88</v>
      </c>
      <c r="O31" s="72">
        <v>39.411969062999994</v>
      </c>
      <c r="P31" s="73">
        <f t="shared" si="0"/>
        <v>6.6718600531882333E-3</v>
      </c>
      <c r="Q31" s="73">
        <f>O31/'סכום נכסי הקרן'!$C$41</f>
        <v>4.2926514827656444E-4</v>
      </c>
    </row>
    <row r="32" spans="1:17">
      <c r="A32" s="69" t="s">
        <v>2639</v>
      </c>
      <c r="B32" s="70" t="s">
        <v>2329</v>
      </c>
      <c r="C32" s="54">
        <v>5023</v>
      </c>
      <c r="D32" s="121" t="s">
        <v>2746</v>
      </c>
      <c r="E32" s="54" t="s">
        <v>581</v>
      </c>
      <c r="F32" s="77">
        <v>42551</v>
      </c>
      <c r="G32" s="121" t="s">
        <v>2746</v>
      </c>
      <c r="H32" s="72">
        <v>7.260000000009927</v>
      </c>
      <c r="I32" s="70" t="s">
        <v>26</v>
      </c>
      <c r="J32" s="70" t="s">
        <v>128</v>
      </c>
      <c r="K32" s="71">
        <v>5.6200000000105464E-2</v>
      </c>
      <c r="L32" s="71">
        <v>5.6200000000105464E-2</v>
      </c>
      <c r="M32" s="72">
        <v>56168.18851</v>
      </c>
      <c r="N32" s="78">
        <v>114.79</v>
      </c>
      <c r="O32" s="72">
        <v>64.475434335999992</v>
      </c>
      <c r="P32" s="73">
        <f t="shared" si="0"/>
        <v>1.091473186916115E-2</v>
      </c>
      <c r="Q32" s="73">
        <f>O32/'סכום נכסי הקרן'!$C$41</f>
        <v>7.0225004074770238E-4</v>
      </c>
    </row>
    <row r="33" spans="1:17">
      <c r="A33" s="69" t="s">
        <v>2639</v>
      </c>
      <c r="B33" s="70" t="s">
        <v>2329</v>
      </c>
      <c r="C33" s="54">
        <v>5210</v>
      </c>
      <c r="D33" s="121" t="s">
        <v>2746</v>
      </c>
      <c r="E33" s="54" t="s">
        <v>581</v>
      </c>
      <c r="F33" s="77">
        <v>42643</v>
      </c>
      <c r="G33" s="121" t="s">
        <v>2746</v>
      </c>
      <c r="H33" s="72">
        <v>6.8399999999714218</v>
      </c>
      <c r="I33" s="70" t="s">
        <v>26</v>
      </c>
      <c r="J33" s="70" t="s">
        <v>128</v>
      </c>
      <c r="K33" s="71">
        <v>4.499999999970232E-2</v>
      </c>
      <c r="L33" s="71">
        <v>4.499999999970232E-2</v>
      </c>
      <c r="M33" s="72">
        <v>42079.850607</v>
      </c>
      <c r="N33" s="78">
        <v>119.75</v>
      </c>
      <c r="O33" s="72">
        <v>50.390599741000003</v>
      </c>
      <c r="P33" s="73">
        <f t="shared" si="0"/>
        <v>8.5303789042044924E-3</v>
      </c>
      <c r="Q33" s="73">
        <f>O33/'סכום נכסי הקרן'!$C$41</f>
        <v>5.4884160278793372E-4</v>
      </c>
    </row>
    <row r="34" spans="1:17">
      <c r="A34" s="69" t="s">
        <v>2639</v>
      </c>
      <c r="B34" s="70" t="s">
        <v>2329</v>
      </c>
      <c r="C34" s="54">
        <v>6025</v>
      </c>
      <c r="D34" s="121" t="s">
        <v>2746</v>
      </c>
      <c r="E34" s="54" t="s">
        <v>581</v>
      </c>
      <c r="F34" s="77">
        <v>43100</v>
      </c>
      <c r="G34" s="121" t="s">
        <v>2746</v>
      </c>
      <c r="H34" s="72">
        <v>7.7099999999821511</v>
      </c>
      <c r="I34" s="70" t="s">
        <v>26</v>
      </c>
      <c r="J34" s="70" t="s">
        <v>128</v>
      </c>
      <c r="K34" s="71">
        <v>5.0499999999876907E-2</v>
      </c>
      <c r="L34" s="71">
        <v>5.0499999999876907E-2</v>
      </c>
      <c r="M34" s="72">
        <v>53873.618796000002</v>
      </c>
      <c r="N34" s="78">
        <v>120.63</v>
      </c>
      <c r="O34" s="72">
        <v>64.987738495999992</v>
      </c>
      <c r="P34" s="73">
        <f t="shared" si="0"/>
        <v>1.1001457342195051E-2</v>
      </c>
      <c r="Q34" s="73">
        <f>O34/'סכום נכסי הקרן'!$C$41</f>
        <v>7.0782992742764899E-4</v>
      </c>
    </row>
    <row r="35" spans="1:17">
      <c r="A35" s="69" t="s">
        <v>2639</v>
      </c>
      <c r="B35" s="70" t="s">
        <v>2329</v>
      </c>
      <c r="C35" s="54">
        <v>5022</v>
      </c>
      <c r="D35" s="121" t="s">
        <v>2746</v>
      </c>
      <c r="E35" s="54" t="s">
        <v>581</v>
      </c>
      <c r="F35" s="77">
        <v>42551</v>
      </c>
      <c r="G35" s="121" t="s">
        <v>2746</v>
      </c>
      <c r="H35" s="72">
        <v>6.8099999999660668</v>
      </c>
      <c r="I35" s="70" t="s">
        <v>26</v>
      </c>
      <c r="J35" s="70" t="s">
        <v>128</v>
      </c>
      <c r="K35" s="71">
        <v>2.5799999999976599E-2</v>
      </c>
      <c r="L35" s="71">
        <v>2.5799999999976599E-2</v>
      </c>
      <c r="M35" s="72">
        <v>37450.979425999998</v>
      </c>
      <c r="N35" s="78">
        <v>114.1</v>
      </c>
      <c r="O35" s="72">
        <v>42.731556144999999</v>
      </c>
      <c r="P35" s="73">
        <f t="shared" si="0"/>
        <v>7.2338167625846167E-3</v>
      </c>
      <c r="Q35" s="73">
        <f>O35/'סכום נכסי הקרן'!$C$41</f>
        <v>4.6542124691487064E-4</v>
      </c>
    </row>
    <row r="36" spans="1:17">
      <c r="A36" s="69" t="s">
        <v>2639</v>
      </c>
      <c r="B36" s="70" t="s">
        <v>2329</v>
      </c>
      <c r="C36" s="54">
        <v>6024</v>
      </c>
      <c r="D36" s="121" t="s">
        <v>2746</v>
      </c>
      <c r="E36" s="54" t="s">
        <v>581</v>
      </c>
      <c r="F36" s="77">
        <v>43100</v>
      </c>
      <c r="G36" s="121" t="s">
        <v>2746</v>
      </c>
      <c r="H36" s="72">
        <v>7.0900000000798116</v>
      </c>
      <c r="I36" s="70" t="s">
        <v>26</v>
      </c>
      <c r="J36" s="70" t="s">
        <v>128</v>
      </c>
      <c r="K36" s="71">
        <v>2.3500000000221698E-2</v>
      </c>
      <c r="L36" s="71">
        <v>2.3500000000221698E-2</v>
      </c>
      <c r="M36" s="72">
        <v>38897.707579000002</v>
      </c>
      <c r="N36" s="78">
        <f>O36/M36*100000</f>
        <v>114.89705468948608</v>
      </c>
      <c r="O36" s="72">
        <v>44.692320350000003</v>
      </c>
      <c r="P36" s="73">
        <f t="shared" si="0"/>
        <v>7.5657449733306827E-3</v>
      </c>
      <c r="Q36" s="73">
        <f>O36/'סכום נכסי הקרן'!$C$41</f>
        <v>4.8677739219777369E-4</v>
      </c>
    </row>
    <row r="37" spans="1:17">
      <c r="A37" s="69" t="s">
        <v>2639</v>
      </c>
      <c r="B37" s="70" t="s">
        <v>2329</v>
      </c>
      <c r="C37" s="54">
        <v>5209</v>
      </c>
      <c r="D37" s="121" t="s">
        <v>2746</v>
      </c>
      <c r="E37" s="54" t="s">
        <v>581</v>
      </c>
      <c r="F37" s="77">
        <v>42643</v>
      </c>
      <c r="G37" s="121" t="s">
        <v>2746</v>
      </c>
      <c r="H37" s="72">
        <v>5.8799999999233936</v>
      </c>
      <c r="I37" s="70" t="s">
        <v>26</v>
      </c>
      <c r="J37" s="70" t="s">
        <v>128</v>
      </c>
      <c r="K37" s="71">
        <v>2.3499999999737443E-2</v>
      </c>
      <c r="L37" s="71">
        <v>2.3499999999737443E-2</v>
      </c>
      <c r="M37" s="72">
        <v>28172.996271</v>
      </c>
      <c r="N37" s="78">
        <v>114.91</v>
      </c>
      <c r="O37" s="72">
        <v>32.373599470999999</v>
      </c>
      <c r="P37" s="73">
        <f t="shared" si="0"/>
        <v>5.4803687870356695E-3</v>
      </c>
      <c r="Q37" s="73">
        <f>O37/'סכום נכסי הקרן'!$C$41</f>
        <v>3.5260501587603527E-4</v>
      </c>
    </row>
    <row r="38" spans="1:17">
      <c r="A38" s="69" t="s">
        <v>2640</v>
      </c>
      <c r="B38" s="70" t="s">
        <v>2329</v>
      </c>
      <c r="C38" s="54">
        <v>9902</v>
      </c>
      <c r="D38" s="121" t="s">
        <v>2746</v>
      </c>
      <c r="E38" s="54" t="s">
        <v>581</v>
      </c>
      <c r="F38" s="77">
        <v>45286</v>
      </c>
      <c r="G38" s="121" t="s">
        <v>2746</v>
      </c>
      <c r="H38" s="72" t="s">
        <v>2555</v>
      </c>
      <c r="I38" s="70" t="s">
        <v>26</v>
      </c>
      <c r="J38" s="70" t="s">
        <v>128</v>
      </c>
      <c r="K38" s="96">
        <v>4.4699999999999997E-2</v>
      </c>
      <c r="L38" s="96">
        <v>4.4699999999999997E-2</v>
      </c>
      <c r="M38" s="72">
        <v>1980.3694680000001</v>
      </c>
      <c r="N38" s="78">
        <v>104.551463</v>
      </c>
      <c r="O38" s="72">
        <v>2.0705052519999998</v>
      </c>
      <c r="P38" s="73">
        <f t="shared" si="0"/>
        <v>3.5050573744877797E-4</v>
      </c>
      <c r="Q38" s="73">
        <f>O38/'סכום נכסי הקרן'!$C$41</f>
        <v>2.2551416869998205E-5</v>
      </c>
    </row>
    <row r="39" spans="1:17">
      <c r="A39" s="69" t="s">
        <v>2640</v>
      </c>
      <c r="B39" s="70" t="s">
        <v>2329</v>
      </c>
      <c r="C39" s="54">
        <v>9903</v>
      </c>
      <c r="D39" s="121" t="s">
        <v>2746</v>
      </c>
      <c r="E39" s="54" t="s">
        <v>581</v>
      </c>
      <c r="F39" s="77">
        <v>45286</v>
      </c>
      <c r="G39" s="121" t="s">
        <v>2746</v>
      </c>
      <c r="H39" s="72" t="s">
        <v>2556</v>
      </c>
      <c r="I39" s="70" t="s">
        <v>26</v>
      </c>
      <c r="J39" s="70" t="s">
        <v>128</v>
      </c>
      <c r="K39" s="96">
        <v>7.9500000000000001E-2</v>
      </c>
      <c r="L39" s="96">
        <v>7.9500000000000001E-2</v>
      </c>
      <c r="M39" s="72">
        <v>19925.655594</v>
      </c>
      <c r="N39" s="78">
        <v>103.45296500000001</v>
      </c>
      <c r="O39" s="72">
        <v>20.613681506000002</v>
      </c>
      <c r="P39" s="73">
        <f t="shared" si="0"/>
        <v>3.489589621091561E-3</v>
      </c>
      <c r="Q39" s="73">
        <f>O39/'סכום נכסי הקרן'!$C$41</f>
        <v>2.245189788425509E-4</v>
      </c>
    </row>
    <row r="40" spans="1:17">
      <c r="A40" s="69" t="s">
        <v>2640</v>
      </c>
      <c r="B40" s="70" t="s">
        <v>2329</v>
      </c>
      <c r="C40" s="54">
        <v>9901</v>
      </c>
      <c r="D40" s="121" t="s">
        <v>2746</v>
      </c>
      <c r="E40" s="54" t="s">
        <v>581</v>
      </c>
      <c r="F40" s="77">
        <v>45286</v>
      </c>
      <c r="G40" s="121" t="s">
        <v>2746</v>
      </c>
      <c r="H40" s="72" t="s">
        <v>2557</v>
      </c>
      <c r="I40" s="70" t="s">
        <v>26</v>
      </c>
      <c r="J40" s="70" t="s">
        <v>128</v>
      </c>
      <c r="K40" s="96">
        <v>7.6600000000000001E-2</v>
      </c>
      <c r="L40" s="96">
        <v>7.6600000000000001E-2</v>
      </c>
      <c r="M40" s="72">
        <v>3995.7639939999999</v>
      </c>
      <c r="N40" s="78">
        <v>104.248654</v>
      </c>
      <c r="O40" s="72">
        <v>4.1655301810000003</v>
      </c>
      <c r="P40" s="73">
        <f t="shared" si="0"/>
        <v>7.0516229144853518E-4</v>
      </c>
      <c r="Q40" s="73">
        <f>O40/'סכום נכסי הקרן'!$C$41</f>
        <v>4.5369895828832263E-5</v>
      </c>
    </row>
    <row r="41" spans="1:17">
      <c r="A41" s="69" t="s">
        <v>2640</v>
      </c>
      <c r="B41" s="70" t="s">
        <v>2329</v>
      </c>
      <c r="C41" s="54">
        <v>9900</v>
      </c>
      <c r="D41" s="121" t="s">
        <v>2746</v>
      </c>
      <c r="E41" s="54" t="s">
        <v>581</v>
      </c>
      <c r="F41" s="77">
        <v>45286</v>
      </c>
      <c r="G41" s="121" t="s">
        <v>2746</v>
      </c>
      <c r="H41" s="72" t="s">
        <v>2558</v>
      </c>
      <c r="I41" s="70" t="s">
        <v>26</v>
      </c>
      <c r="J41" s="70" t="s">
        <v>128</v>
      </c>
      <c r="K41" s="96">
        <v>7.1099999999999997E-2</v>
      </c>
      <c r="L41" s="96">
        <v>7.1099999999999997E-2</v>
      </c>
      <c r="M41" s="72">
        <v>7335.2310299999999</v>
      </c>
      <c r="N41" s="78">
        <v>85.123093999999995</v>
      </c>
      <c r="O41" s="72">
        <v>6.243975604000001</v>
      </c>
      <c r="P41" s="73">
        <f t="shared" si="0"/>
        <v>1.0570121817262597E-3</v>
      </c>
      <c r="Q41" s="73">
        <f>O41/'סכום נכסי הקרן'!$C$41</f>
        <v>6.8007795022923648E-5</v>
      </c>
    </row>
    <row r="42" spans="1:17">
      <c r="A42" s="69" t="s">
        <v>2640</v>
      </c>
      <c r="B42" s="70" t="s">
        <v>2329</v>
      </c>
      <c r="C42" s="54">
        <v>9897</v>
      </c>
      <c r="D42" s="121" t="s">
        <v>2746</v>
      </c>
      <c r="E42" s="54" t="s">
        <v>581</v>
      </c>
      <c r="F42" s="77">
        <v>45286</v>
      </c>
      <c r="G42" s="121" t="s">
        <v>2746</v>
      </c>
      <c r="H42" s="72" t="s">
        <v>2559</v>
      </c>
      <c r="I42" s="70" t="s">
        <v>26</v>
      </c>
      <c r="J42" s="70" t="s">
        <v>128</v>
      </c>
      <c r="K42" s="71">
        <v>4.6600000000000003E-2</v>
      </c>
      <c r="L42" s="71">
        <v>4.6600000000000003E-2</v>
      </c>
      <c r="M42" s="72">
        <v>30805.168254</v>
      </c>
      <c r="N42" s="78">
        <v>139.14890399999999</v>
      </c>
      <c r="O42" s="72">
        <v>42.865050368999995</v>
      </c>
      <c r="P42" s="73">
        <f t="shared" si="0"/>
        <v>7.2564153487910867E-3</v>
      </c>
      <c r="Q42" s="73">
        <f>O42/'סכום נכסי הקרן'!$C$41</f>
        <v>4.6687523206765058E-4</v>
      </c>
    </row>
    <row r="43" spans="1:17">
      <c r="A43" s="69" t="s">
        <v>2640</v>
      </c>
      <c r="B43" s="70" t="s">
        <v>2329</v>
      </c>
      <c r="C43" s="54">
        <v>9896</v>
      </c>
      <c r="D43" s="121" t="s">
        <v>2746</v>
      </c>
      <c r="E43" s="54" t="s">
        <v>581</v>
      </c>
      <c r="F43" s="77">
        <v>45286</v>
      </c>
      <c r="G43" s="121" t="s">
        <v>2746</v>
      </c>
      <c r="H43" s="72" t="s">
        <v>2560</v>
      </c>
      <c r="I43" s="70" t="s">
        <v>26</v>
      </c>
      <c r="J43" s="70" t="s">
        <v>128</v>
      </c>
      <c r="K43" s="71">
        <v>4.4600000000000001E-2</v>
      </c>
      <c r="L43" s="71">
        <v>4.4600000000000001E-2</v>
      </c>
      <c r="M43" s="72">
        <v>47294.456403999997</v>
      </c>
      <c r="N43" s="78">
        <v>105.39944300000001</v>
      </c>
      <c r="O43" s="72">
        <v>49.848099724000001</v>
      </c>
      <c r="P43" s="73">
        <f t="shared" si="0"/>
        <v>8.4385417217868741E-3</v>
      </c>
      <c r="Q43" s="73">
        <f>O43/'סכום נכסי הקרן'!$C$41</f>
        <v>5.4293283050951011E-4</v>
      </c>
    </row>
    <row r="44" spans="1:17">
      <c r="A44" s="69" t="s">
        <v>2640</v>
      </c>
      <c r="B44" s="70" t="s">
        <v>2329</v>
      </c>
      <c r="C44" s="54">
        <v>9898</v>
      </c>
      <c r="D44" s="121" t="s">
        <v>2746</v>
      </c>
      <c r="E44" s="54" t="s">
        <v>581</v>
      </c>
      <c r="F44" s="77">
        <v>45286</v>
      </c>
      <c r="G44" s="121" t="s">
        <v>2746</v>
      </c>
      <c r="H44" s="72" t="s">
        <v>2561</v>
      </c>
      <c r="I44" s="70" t="s">
        <v>26</v>
      </c>
      <c r="J44" s="70" t="s">
        <v>128</v>
      </c>
      <c r="K44" s="71">
        <v>2.5899999999999999E-2</v>
      </c>
      <c r="L44" s="71">
        <v>2.5899999999999999E-2</v>
      </c>
      <c r="M44" s="72">
        <v>8673.8177429999996</v>
      </c>
      <c r="N44" s="78">
        <v>130.05219399999999</v>
      </c>
      <c r="O44" s="72">
        <v>11.280488651999999</v>
      </c>
      <c r="P44" s="73">
        <f t="shared" si="0"/>
        <v>1.9096189154471322E-3</v>
      </c>
      <c r="Q44" s="73">
        <f>O44/'סכום נכסי הקרן'!$C$41</f>
        <v>1.228642148300796E-4</v>
      </c>
    </row>
    <row r="45" spans="1:17">
      <c r="A45" s="69" t="s">
        <v>2640</v>
      </c>
      <c r="B45" s="70" t="s">
        <v>2329</v>
      </c>
      <c r="C45" s="54">
        <v>9899</v>
      </c>
      <c r="D45" s="121" t="s">
        <v>2746</v>
      </c>
      <c r="E45" s="54" t="s">
        <v>581</v>
      </c>
      <c r="F45" s="77">
        <v>45286</v>
      </c>
      <c r="G45" s="121" t="s">
        <v>2746</v>
      </c>
      <c r="H45" s="72" t="s">
        <v>2562</v>
      </c>
      <c r="I45" s="70" t="s">
        <v>26</v>
      </c>
      <c r="J45" s="70" t="s">
        <v>128</v>
      </c>
      <c r="K45" s="71">
        <v>2.9899999999999999E-2</v>
      </c>
      <c r="L45" s="71">
        <v>2.9899999999999999E-2</v>
      </c>
      <c r="M45" s="72">
        <v>10096.420445</v>
      </c>
      <c r="N45" s="78">
        <v>125.826601</v>
      </c>
      <c r="O45" s="72">
        <v>12.703983100999999</v>
      </c>
      <c r="P45" s="73">
        <f t="shared" si="0"/>
        <v>2.1505953491552979E-3</v>
      </c>
      <c r="Q45" s="73">
        <f>O45/'סכום נכסי הקרן'!$C$41</f>
        <v>1.3836855450780739E-4</v>
      </c>
    </row>
    <row r="46" spans="1:17">
      <c r="A46" s="122" t="s">
        <v>2746</v>
      </c>
      <c r="B46" s="121" t="s">
        <v>2746</v>
      </c>
      <c r="C46" s="121" t="s">
        <v>2746</v>
      </c>
      <c r="D46" s="121" t="s">
        <v>2746</v>
      </c>
      <c r="E46" s="121" t="s">
        <v>2746</v>
      </c>
      <c r="F46" s="121" t="s">
        <v>2746</v>
      </c>
      <c r="G46" s="121" t="s">
        <v>2746</v>
      </c>
      <c r="H46" s="121" t="s">
        <v>2746</v>
      </c>
      <c r="I46" s="121" t="s">
        <v>2746</v>
      </c>
      <c r="J46" s="121" t="s">
        <v>2746</v>
      </c>
      <c r="K46" s="121" t="s">
        <v>2746</v>
      </c>
      <c r="L46" s="121" t="s">
        <v>2746</v>
      </c>
      <c r="M46" s="121" t="s">
        <v>2746</v>
      </c>
      <c r="N46" s="121" t="s">
        <v>2746</v>
      </c>
      <c r="O46" s="121" t="s">
        <v>2746</v>
      </c>
      <c r="P46" s="121" t="s">
        <v>2746</v>
      </c>
      <c r="Q46" s="121" t="s">
        <v>2746</v>
      </c>
    </row>
    <row r="47" spans="1:17">
      <c r="A47" s="68" t="s">
        <v>36</v>
      </c>
      <c r="B47" s="120" t="s">
        <v>2746</v>
      </c>
      <c r="C47" s="120" t="s">
        <v>2746</v>
      </c>
      <c r="D47" s="120" t="s">
        <v>2746</v>
      </c>
      <c r="E47" s="120" t="s">
        <v>2746</v>
      </c>
      <c r="F47" s="120" t="s">
        <v>2746</v>
      </c>
      <c r="G47" s="120" t="s">
        <v>2746</v>
      </c>
      <c r="H47" s="66">
        <v>5.5114814345507463</v>
      </c>
      <c r="I47" s="120" t="s">
        <v>2746</v>
      </c>
      <c r="J47" s="120" t="s">
        <v>2746</v>
      </c>
      <c r="K47" s="120" t="s">
        <v>2746</v>
      </c>
      <c r="L47" s="65">
        <v>4.0057994451957145E-2</v>
      </c>
      <c r="M47" s="120" t="s">
        <v>2746</v>
      </c>
      <c r="N47" s="120" t="s">
        <v>2746</v>
      </c>
      <c r="O47" s="66">
        <f>SUM(O48:O279)</f>
        <v>4689.3757885849982</v>
      </c>
      <c r="P47" s="67">
        <f t="shared" si="0"/>
        <v>0.79384155986310412</v>
      </c>
      <c r="Q47" s="67">
        <f>O47/'סכום נכסי הקרן'!$C$41</f>
        <v>5.107548902196983E-2</v>
      </c>
    </row>
    <row r="48" spans="1:17">
      <c r="A48" s="69" t="s">
        <v>2641</v>
      </c>
      <c r="B48" s="70" t="s">
        <v>2338</v>
      </c>
      <c r="C48" s="54" t="s">
        <v>2339</v>
      </c>
      <c r="D48" s="121" t="s">
        <v>2746</v>
      </c>
      <c r="E48" s="54" t="s">
        <v>275</v>
      </c>
      <c r="F48" s="77">
        <v>42368</v>
      </c>
      <c r="G48" s="54" t="s">
        <v>247</v>
      </c>
      <c r="H48" s="72">
        <v>6.8199999996985232</v>
      </c>
      <c r="I48" s="70" t="s">
        <v>124</v>
      </c>
      <c r="J48" s="70" t="s">
        <v>128</v>
      </c>
      <c r="K48" s="71">
        <v>3.1699999999999999E-2</v>
      </c>
      <c r="L48" s="71">
        <v>2.3899999999099138E-2</v>
      </c>
      <c r="M48" s="72">
        <v>9448.4319379999997</v>
      </c>
      <c r="N48" s="78">
        <v>118.66</v>
      </c>
      <c r="O48" s="72">
        <v>11.211510259000001</v>
      </c>
      <c r="P48" s="73">
        <f t="shared" si="0"/>
        <v>1.8979418996640802E-3</v>
      </c>
      <c r="Q48" s="73">
        <f>O48/'סכום נכסי הקרן'!$C$41</f>
        <v>1.2211291970824257E-4</v>
      </c>
    </row>
    <row r="49" spans="1:17">
      <c r="A49" s="69" t="s">
        <v>2641</v>
      </c>
      <c r="B49" s="70" t="s">
        <v>2338</v>
      </c>
      <c r="C49" s="54" t="s">
        <v>2340</v>
      </c>
      <c r="D49" s="121" t="s">
        <v>2746</v>
      </c>
      <c r="E49" s="54" t="s">
        <v>275</v>
      </c>
      <c r="F49" s="77">
        <v>42388</v>
      </c>
      <c r="G49" s="54" t="s">
        <v>247</v>
      </c>
      <c r="H49" s="72">
        <v>6.8199999998893022</v>
      </c>
      <c r="I49" s="70" t="s">
        <v>124</v>
      </c>
      <c r="J49" s="70" t="s">
        <v>128</v>
      </c>
      <c r="K49" s="71">
        <v>3.1899999999999998E-2</v>
      </c>
      <c r="L49" s="71">
        <v>2.4099999999764612E-2</v>
      </c>
      <c r="M49" s="72">
        <v>13227.804821</v>
      </c>
      <c r="N49" s="78">
        <v>118.83</v>
      </c>
      <c r="O49" s="72">
        <v>15.718600457000001</v>
      </c>
      <c r="P49" s="73">
        <f t="shared" si="0"/>
        <v>2.6609252207989492E-3</v>
      </c>
      <c r="Q49" s="73">
        <f>O49/'סכום נכסי הקרן'!$C$41</f>
        <v>1.7120300041564509E-4</v>
      </c>
    </row>
    <row r="50" spans="1:17">
      <c r="A50" s="69" t="s">
        <v>2641</v>
      </c>
      <c r="B50" s="70" t="s">
        <v>2338</v>
      </c>
      <c r="C50" s="54" t="s">
        <v>2341</v>
      </c>
      <c r="D50" s="121" t="s">
        <v>2746</v>
      </c>
      <c r="E50" s="54" t="s">
        <v>275</v>
      </c>
      <c r="F50" s="77">
        <v>42509</v>
      </c>
      <c r="G50" s="54" t="s">
        <v>247</v>
      </c>
      <c r="H50" s="72">
        <v>6.8799999998865067</v>
      </c>
      <c r="I50" s="70" t="s">
        <v>124</v>
      </c>
      <c r="J50" s="70" t="s">
        <v>128</v>
      </c>
      <c r="K50" s="71">
        <v>2.7400000000000001E-2</v>
      </c>
      <c r="L50" s="71">
        <v>2.5899999999696468E-2</v>
      </c>
      <c r="M50" s="72">
        <v>13227.804821</v>
      </c>
      <c r="N50" s="78">
        <v>114.57</v>
      </c>
      <c r="O50" s="72">
        <v>15.155095894</v>
      </c>
      <c r="P50" s="73">
        <f t="shared" si="0"/>
        <v>2.5655322812160718E-3</v>
      </c>
      <c r="Q50" s="73">
        <f>O50/'סכום נכסי הקרן'!$C$41</f>
        <v>1.6506545196167034E-4</v>
      </c>
    </row>
    <row r="51" spans="1:17">
      <c r="A51" s="69" t="s">
        <v>2641</v>
      </c>
      <c r="B51" s="70" t="s">
        <v>2338</v>
      </c>
      <c r="C51" s="54" t="s">
        <v>2342</v>
      </c>
      <c r="D51" s="121" t="s">
        <v>2746</v>
      </c>
      <c r="E51" s="54" t="s">
        <v>275</v>
      </c>
      <c r="F51" s="77">
        <v>42723</v>
      </c>
      <c r="G51" s="54" t="s">
        <v>247</v>
      </c>
      <c r="H51" s="72">
        <v>6.7900000012358683</v>
      </c>
      <c r="I51" s="70" t="s">
        <v>124</v>
      </c>
      <c r="J51" s="70" t="s">
        <v>128</v>
      </c>
      <c r="K51" s="71">
        <v>3.15E-2</v>
      </c>
      <c r="L51" s="71">
        <v>2.7500000003420292E-2</v>
      </c>
      <c r="M51" s="72">
        <v>1889.6863659999999</v>
      </c>
      <c r="N51" s="78">
        <v>116.04</v>
      </c>
      <c r="O51" s="72">
        <v>2.1927921509999999</v>
      </c>
      <c r="P51" s="73">
        <f t="shared" si="0"/>
        <v>3.7120709025767159E-4</v>
      </c>
      <c r="Q51" s="73">
        <f>O51/'סכום נכסי הקרן'!$C$41</f>
        <v>2.3883334687847029E-5</v>
      </c>
    </row>
    <row r="52" spans="1:17">
      <c r="A52" s="69" t="s">
        <v>2641</v>
      </c>
      <c r="B52" s="70" t="s">
        <v>2338</v>
      </c>
      <c r="C52" s="54" t="s">
        <v>2343</v>
      </c>
      <c r="D52" s="121" t="s">
        <v>2746</v>
      </c>
      <c r="E52" s="54" t="s">
        <v>275</v>
      </c>
      <c r="F52" s="77">
        <v>42918</v>
      </c>
      <c r="G52" s="54" t="s">
        <v>247</v>
      </c>
      <c r="H52" s="72">
        <v>6.7600000000744345</v>
      </c>
      <c r="I52" s="70" t="s">
        <v>124</v>
      </c>
      <c r="J52" s="70" t="s">
        <v>128</v>
      </c>
      <c r="K52" s="71">
        <v>3.1899999999999998E-2</v>
      </c>
      <c r="L52" s="71">
        <v>2.9900000000651308E-2</v>
      </c>
      <c r="M52" s="72">
        <v>9448.4319379999997</v>
      </c>
      <c r="N52" s="78">
        <v>113.75</v>
      </c>
      <c r="O52" s="72">
        <v>10.747591270000001</v>
      </c>
      <c r="P52" s="73">
        <f t="shared" si="0"/>
        <v>1.8194073162821412E-3</v>
      </c>
      <c r="Q52" s="73">
        <f>O52/'סכום נכסי הקרן'!$C$41</f>
        <v>1.170600320110289E-4</v>
      </c>
    </row>
    <row r="53" spans="1:17">
      <c r="A53" s="69" t="s">
        <v>2641</v>
      </c>
      <c r="B53" s="70" t="s">
        <v>2338</v>
      </c>
      <c r="C53" s="54" t="s">
        <v>2344</v>
      </c>
      <c r="D53" s="121" t="s">
        <v>2746</v>
      </c>
      <c r="E53" s="54" t="s">
        <v>275</v>
      </c>
      <c r="F53" s="77">
        <v>43915</v>
      </c>
      <c r="G53" s="54" t="s">
        <v>247</v>
      </c>
      <c r="H53" s="72">
        <v>6.790000000132574</v>
      </c>
      <c r="I53" s="70" t="s">
        <v>124</v>
      </c>
      <c r="J53" s="70" t="s">
        <v>128</v>
      </c>
      <c r="K53" s="71">
        <v>2.6600000000000002E-2</v>
      </c>
      <c r="L53" s="71">
        <v>3.5600000000612614E-2</v>
      </c>
      <c r="M53" s="72">
        <v>19891.435764000002</v>
      </c>
      <c r="N53" s="78">
        <v>105.04</v>
      </c>
      <c r="O53" s="72">
        <v>20.893965837</v>
      </c>
      <c r="P53" s="73">
        <f t="shared" si="0"/>
        <v>3.5370375887012039E-3</v>
      </c>
      <c r="Q53" s="73">
        <f>O53/'סכום נכסי הקרן'!$C$41</f>
        <v>2.2757176452585401E-4</v>
      </c>
    </row>
    <row r="54" spans="1:17">
      <c r="A54" s="69" t="s">
        <v>2641</v>
      </c>
      <c r="B54" s="70" t="s">
        <v>2338</v>
      </c>
      <c r="C54" s="54" t="s">
        <v>2345</v>
      </c>
      <c r="D54" s="121" t="s">
        <v>2746</v>
      </c>
      <c r="E54" s="54" t="s">
        <v>275</v>
      </c>
      <c r="F54" s="77">
        <v>44168</v>
      </c>
      <c r="G54" s="54" t="s">
        <v>247</v>
      </c>
      <c r="H54" s="72">
        <v>6.9100000001717268</v>
      </c>
      <c r="I54" s="70" t="s">
        <v>124</v>
      </c>
      <c r="J54" s="70" t="s">
        <v>128</v>
      </c>
      <c r="K54" s="71">
        <v>1.89E-2</v>
      </c>
      <c r="L54" s="71">
        <v>3.8100000000802742E-2</v>
      </c>
      <c r="M54" s="72">
        <v>20145.910391000001</v>
      </c>
      <c r="N54" s="78">
        <v>97.7</v>
      </c>
      <c r="O54" s="72">
        <v>19.682552882</v>
      </c>
      <c r="P54" s="73">
        <f t="shared" si="0"/>
        <v>3.331963396912929E-3</v>
      </c>
      <c r="Q54" s="73">
        <f>O54/'סכום נכסי הקרן'!$C$41</f>
        <v>2.1437736256839333E-4</v>
      </c>
    </row>
    <row r="55" spans="1:17">
      <c r="A55" s="69" t="s">
        <v>2641</v>
      </c>
      <c r="B55" s="70" t="s">
        <v>2338</v>
      </c>
      <c r="C55" s="54" t="s">
        <v>2346</v>
      </c>
      <c r="D55" s="121" t="s">
        <v>2746</v>
      </c>
      <c r="E55" s="54" t="s">
        <v>275</v>
      </c>
      <c r="F55" s="77">
        <v>44277</v>
      </c>
      <c r="G55" s="54" t="s">
        <v>247</v>
      </c>
      <c r="H55" s="72">
        <v>6.8200000001126195</v>
      </c>
      <c r="I55" s="70" t="s">
        <v>124</v>
      </c>
      <c r="J55" s="70" t="s">
        <v>128</v>
      </c>
      <c r="K55" s="71">
        <v>1.9E-2</v>
      </c>
      <c r="L55" s="71">
        <v>4.6200000000774254E-2</v>
      </c>
      <c r="M55" s="72">
        <v>30635.283435000001</v>
      </c>
      <c r="N55" s="78">
        <v>92.75</v>
      </c>
      <c r="O55" s="72">
        <v>28.414224190000002</v>
      </c>
      <c r="P55" s="73">
        <f t="shared" si="0"/>
        <v>4.8101054533093539E-3</v>
      </c>
      <c r="Q55" s="73">
        <f>O55/'סכום נכסי הקרן'!$C$41</f>
        <v>3.0948050681219773E-4</v>
      </c>
    </row>
    <row r="56" spans="1:17">
      <c r="A56" s="69" t="s">
        <v>2642</v>
      </c>
      <c r="B56" s="70" t="s">
        <v>2338</v>
      </c>
      <c r="C56" s="54" t="s">
        <v>2347</v>
      </c>
      <c r="D56" s="121" t="s">
        <v>2746</v>
      </c>
      <c r="E56" s="54" t="s">
        <v>252</v>
      </c>
      <c r="F56" s="77">
        <v>42186</v>
      </c>
      <c r="G56" s="54" t="s">
        <v>126</v>
      </c>
      <c r="H56" s="72">
        <v>1.9400000000000002</v>
      </c>
      <c r="I56" s="70" t="s">
        <v>124</v>
      </c>
      <c r="J56" s="70" t="s">
        <v>127</v>
      </c>
      <c r="K56" s="71">
        <v>9.8519999999999996E-2</v>
      </c>
      <c r="L56" s="71">
        <v>5.8999999999999997E-2</v>
      </c>
      <c r="M56" s="72">
        <v>16023.81</v>
      </c>
      <c r="N56" s="78">
        <v>107.75</v>
      </c>
      <c r="O56" s="72">
        <v>62.622550000000004</v>
      </c>
      <c r="P56" s="73">
        <f t="shared" si="0"/>
        <v>1.0601066115370072E-2</v>
      </c>
      <c r="Q56" s="73">
        <f>O56/'סכום נכסי הקרן'!$C$41</f>
        <v>6.8206889557424137E-4</v>
      </c>
    </row>
    <row r="57" spans="1:17">
      <c r="A57" s="69" t="s">
        <v>2643</v>
      </c>
      <c r="B57" s="70" t="s">
        <v>2329</v>
      </c>
      <c r="C57" s="54">
        <v>4069</v>
      </c>
      <c r="D57" s="121" t="s">
        <v>2746</v>
      </c>
      <c r="E57" s="54" t="s">
        <v>281</v>
      </c>
      <c r="F57" s="77">
        <v>42052</v>
      </c>
      <c r="G57" s="54" t="s">
        <v>126</v>
      </c>
      <c r="H57" s="72">
        <v>4.0100000000444336</v>
      </c>
      <c r="I57" s="70" t="s">
        <v>588</v>
      </c>
      <c r="J57" s="70" t="s">
        <v>128</v>
      </c>
      <c r="K57" s="71">
        <v>2.9779E-2</v>
      </c>
      <c r="L57" s="71">
        <v>2.0300000000115649E-2</v>
      </c>
      <c r="M57" s="72">
        <v>27942.568625</v>
      </c>
      <c r="N57" s="78">
        <v>117.59</v>
      </c>
      <c r="O57" s="72">
        <v>32.857666854000001</v>
      </c>
      <c r="P57" s="73">
        <f t="shared" si="0"/>
        <v>5.5623141937857492E-3</v>
      </c>
      <c r="Q57" s="73">
        <f>O57/'סכום נכסי הקרן'!$C$41</f>
        <v>3.5787735475885504E-4</v>
      </c>
    </row>
    <row r="58" spans="1:17">
      <c r="A58" s="69" t="s">
        <v>2644</v>
      </c>
      <c r="B58" s="70" t="s">
        <v>2338</v>
      </c>
      <c r="C58" s="54" t="s">
        <v>2348</v>
      </c>
      <c r="D58" s="121" t="s">
        <v>2746</v>
      </c>
      <c r="E58" s="54" t="s">
        <v>281</v>
      </c>
      <c r="F58" s="77">
        <v>42122</v>
      </c>
      <c r="G58" s="54" t="s">
        <v>126</v>
      </c>
      <c r="H58" s="72">
        <v>4.1299999999950714</v>
      </c>
      <c r="I58" s="70" t="s">
        <v>251</v>
      </c>
      <c r="J58" s="70" t="s">
        <v>128</v>
      </c>
      <c r="K58" s="71">
        <v>2.98E-2</v>
      </c>
      <c r="L58" s="71">
        <v>2.6399999999972938E-2</v>
      </c>
      <c r="M58" s="72">
        <v>180613.88071299999</v>
      </c>
      <c r="N58" s="78">
        <v>114.6</v>
      </c>
      <c r="O58" s="72">
        <v>206.98351305400004</v>
      </c>
      <c r="P58" s="73">
        <f t="shared" si="0"/>
        <v>3.5039229585461129E-2</v>
      </c>
      <c r="Q58" s="73">
        <f>O58/'סכום נכסי הקרן'!$C$41</f>
        <v>2.2544118077404765E-3</v>
      </c>
    </row>
    <row r="59" spans="1:17">
      <c r="A59" s="69" t="s">
        <v>2645</v>
      </c>
      <c r="B59" s="70" t="s">
        <v>2329</v>
      </c>
      <c r="C59" s="54">
        <v>4099</v>
      </c>
      <c r="D59" s="121" t="s">
        <v>2746</v>
      </c>
      <c r="E59" s="54" t="s">
        <v>281</v>
      </c>
      <c r="F59" s="77">
        <v>42052</v>
      </c>
      <c r="G59" s="54" t="s">
        <v>126</v>
      </c>
      <c r="H59" s="72">
        <v>3.940000000024658</v>
      </c>
      <c r="I59" s="70" t="s">
        <v>588</v>
      </c>
      <c r="J59" s="70" t="s">
        <v>128</v>
      </c>
      <c r="K59" s="71">
        <v>2.9779E-2</v>
      </c>
      <c r="L59" s="71">
        <v>2.9200000000187062E-2</v>
      </c>
      <c r="M59" s="72">
        <v>20709.140231000001</v>
      </c>
      <c r="N59" s="78">
        <v>113.58</v>
      </c>
      <c r="O59" s="72">
        <v>23.521441792999997</v>
      </c>
      <c r="P59" s="73">
        <f t="shared" si="0"/>
        <v>3.9818301806046185E-3</v>
      </c>
      <c r="Q59" s="73">
        <f>O59/'סכום נכסי הקרן'!$C$41</f>
        <v>2.5618956471854486E-4</v>
      </c>
    </row>
    <row r="60" spans="1:17">
      <c r="A60" s="69" t="s">
        <v>2645</v>
      </c>
      <c r="B60" s="70" t="s">
        <v>2329</v>
      </c>
      <c r="C60" s="54" t="s">
        <v>2349</v>
      </c>
      <c r="D60" s="121" t="s">
        <v>2746</v>
      </c>
      <c r="E60" s="54" t="s">
        <v>281</v>
      </c>
      <c r="F60" s="77">
        <v>42054</v>
      </c>
      <c r="G60" s="54" t="s">
        <v>126</v>
      </c>
      <c r="H60" s="72">
        <v>3.9399999980757636</v>
      </c>
      <c r="I60" s="70" t="s">
        <v>588</v>
      </c>
      <c r="J60" s="70" t="s">
        <v>128</v>
      </c>
      <c r="K60" s="71">
        <v>2.9779E-2</v>
      </c>
      <c r="L60" s="71">
        <v>2.9199999984365579E-2</v>
      </c>
      <c r="M60" s="72">
        <v>585.66574500000002</v>
      </c>
      <c r="N60" s="78">
        <v>113.58</v>
      </c>
      <c r="O60" s="72">
        <v>0.66519916200000007</v>
      </c>
      <c r="P60" s="73">
        <f t="shared" si="0"/>
        <v>1.1260832234156494E-4</v>
      </c>
      <c r="Q60" s="73">
        <f>O60/'סכום נכסי הקרן'!$C$41</f>
        <v>7.2451801749090527E-6</v>
      </c>
    </row>
    <row r="61" spans="1:17">
      <c r="A61" s="69" t="s">
        <v>2646</v>
      </c>
      <c r="B61" s="70" t="s">
        <v>2338</v>
      </c>
      <c r="C61" s="54" t="s">
        <v>2350</v>
      </c>
      <c r="D61" s="121" t="s">
        <v>2746</v>
      </c>
      <c r="E61" s="54" t="s">
        <v>1562</v>
      </c>
      <c r="F61" s="77">
        <v>40742</v>
      </c>
      <c r="G61" s="54" t="s">
        <v>2328</v>
      </c>
      <c r="H61" s="72">
        <v>2.9600000000038178</v>
      </c>
      <c r="I61" s="70" t="s">
        <v>268</v>
      </c>
      <c r="J61" s="70" t="s">
        <v>128</v>
      </c>
      <c r="K61" s="71">
        <v>4.4999999999999998E-2</v>
      </c>
      <c r="L61" s="71">
        <v>1.6600000000026247E-2</v>
      </c>
      <c r="M61" s="72">
        <v>66487.757683999997</v>
      </c>
      <c r="N61" s="78">
        <v>126.06</v>
      </c>
      <c r="O61" s="72">
        <v>83.814469083000006</v>
      </c>
      <c r="P61" s="73">
        <f t="shared" si="0"/>
        <v>1.4188542756140142E-2</v>
      </c>
      <c r="Q61" s="73">
        <f>O61/'סכום נכסי הקרן'!$C$41</f>
        <v>9.1288589111403488E-4</v>
      </c>
    </row>
    <row r="62" spans="1:17">
      <c r="A62" s="69" t="s">
        <v>2647</v>
      </c>
      <c r="B62" s="70" t="s">
        <v>2338</v>
      </c>
      <c r="C62" s="54" t="s">
        <v>2351</v>
      </c>
      <c r="D62" s="121" t="s">
        <v>2746</v>
      </c>
      <c r="E62" s="54" t="s">
        <v>1562</v>
      </c>
      <c r="F62" s="77">
        <v>41534</v>
      </c>
      <c r="G62" s="54" t="s">
        <v>2328</v>
      </c>
      <c r="H62" s="72">
        <v>5.2699999999929297</v>
      </c>
      <c r="I62" s="70" t="s">
        <v>474</v>
      </c>
      <c r="J62" s="70" t="s">
        <v>128</v>
      </c>
      <c r="K62" s="71">
        <v>3.9842000000000002E-2</v>
      </c>
      <c r="L62" s="71">
        <v>3.3599999999948581E-2</v>
      </c>
      <c r="M62" s="72">
        <v>201015.81198699999</v>
      </c>
      <c r="N62" s="78">
        <v>116.09</v>
      </c>
      <c r="O62" s="72">
        <v>233.35923959499999</v>
      </c>
      <c r="P62" s="73">
        <f t="shared" si="0"/>
        <v>3.9504247712350907E-2</v>
      </c>
      <c r="Q62" s="73">
        <f>O62/'סכום נכסי הקרן'!$C$41</f>
        <v>2.5416895163580277E-3</v>
      </c>
    </row>
    <row r="63" spans="1:17">
      <c r="A63" s="69" t="s">
        <v>2648</v>
      </c>
      <c r="B63" s="70" t="s">
        <v>2338</v>
      </c>
      <c r="C63" s="54" t="s">
        <v>2352</v>
      </c>
      <c r="D63" s="121" t="s">
        <v>2746</v>
      </c>
      <c r="E63" s="54" t="s">
        <v>388</v>
      </c>
      <c r="F63" s="77">
        <v>43431</v>
      </c>
      <c r="G63" s="54" t="s">
        <v>247</v>
      </c>
      <c r="H63" s="72">
        <v>7.7000000004361278</v>
      </c>
      <c r="I63" s="70" t="s">
        <v>251</v>
      </c>
      <c r="J63" s="70" t="s">
        <v>128</v>
      </c>
      <c r="K63" s="71">
        <v>3.6600000000000001E-2</v>
      </c>
      <c r="L63" s="71">
        <v>3.4200000002315982E-2</v>
      </c>
      <c r="M63" s="72">
        <v>5874.5649149999999</v>
      </c>
      <c r="N63" s="78">
        <v>113.19</v>
      </c>
      <c r="O63" s="72">
        <v>6.6494198130000015</v>
      </c>
      <c r="P63" s="73">
        <f t="shared" si="0"/>
        <v>1.1256478547498419E-3</v>
      </c>
      <c r="Q63" s="73">
        <f>O63/'סכום נכסי הקרן'!$C$41</f>
        <v>7.242379028101521E-5</v>
      </c>
    </row>
    <row r="64" spans="1:17">
      <c r="A64" s="69" t="s">
        <v>2648</v>
      </c>
      <c r="B64" s="70" t="s">
        <v>2338</v>
      </c>
      <c r="C64" s="54" t="s">
        <v>2353</v>
      </c>
      <c r="D64" s="121" t="s">
        <v>2746</v>
      </c>
      <c r="E64" s="54" t="s">
        <v>388</v>
      </c>
      <c r="F64" s="77">
        <v>43276</v>
      </c>
      <c r="G64" s="54" t="s">
        <v>247</v>
      </c>
      <c r="H64" s="72">
        <v>7.7499999998442251</v>
      </c>
      <c r="I64" s="70" t="s">
        <v>251</v>
      </c>
      <c r="J64" s="70" t="s">
        <v>128</v>
      </c>
      <c r="K64" s="71">
        <v>3.2599999999999997E-2</v>
      </c>
      <c r="L64" s="71">
        <v>3.5099999998691504E-2</v>
      </c>
      <c r="M64" s="72">
        <v>5852.9993770000001</v>
      </c>
      <c r="N64" s="78">
        <v>109.68</v>
      </c>
      <c r="O64" s="72">
        <v>6.4195697840000001</v>
      </c>
      <c r="P64" s="73">
        <f t="shared" si="0"/>
        <v>1.0867376641867182E-3</v>
      </c>
      <c r="Q64" s="73">
        <f>O64/'סכום נכסי הקרן'!$C$41</f>
        <v>6.9920322194395643E-5</v>
      </c>
    </row>
    <row r="65" spans="1:17">
      <c r="A65" s="69" t="s">
        <v>2648</v>
      </c>
      <c r="B65" s="70" t="s">
        <v>2338</v>
      </c>
      <c r="C65" s="54" t="s">
        <v>2354</v>
      </c>
      <c r="D65" s="121" t="s">
        <v>2746</v>
      </c>
      <c r="E65" s="54" t="s">
        <v>388</v>
      </c>
      <c r="F65" s="77">
        <v>43222</v>
      </c>
      <c r="G65" s="54" t="s">
        <v>247</v>
      </c>
      <c r="H65" s="72">
        <v>7.7599999999844353</v>
      </c>
      <c r="I65" s="70" t="s">
        <v>251</v>
      </c>
      <c r="J65" s="70" t="s">
        <v>128</v>
      </c>
      <c r="K65" s="71">
        <v>3.2199999999999999E-2</v>
      </c>
      <c r="L65" s="71">
        <v>3.5100000000087547E-2</v>
      </c>
      <c r="M65" s="72">
        <v>27969.545048000004</v>
      </c>
      <c r="N65" s="78">
        <v>110.26</v>
      </c>
      <c r="O65" s="72">
        <v>30.839222223</v>
      </c>
      <c r="P65" s="73">
        <f t="shared" si="0"/>
        <v>5.2206215449963796E-3</v>
      </c>
      <c r="Q65" s="73">
        <f>O65/'סכום נכסי הקרן'!$C$41</f>
        <v>3.3589296893866841E-4</v>
      </c>
    </row>
    <row r="66" spans="1:17">
      <c r="A66" s="69" t="s">
        <v>2648</v>
      </c>
      <c r="B66" s="70" t="s">
        <v>2338</v>
      </c>
      <c r="C66" s="54" t="s">
        <v>2355</v>
      </c>
      <c r="D66" s="121" t="s">
        <v>2746</v>
      </c>
      <c r="E66" s="54" t="s">
        <v>388</v>
      </c>
      <c r="F66" s="77">
        <v>43922</v>
      </c>
      <c r="G66" s="54" t="s">
        <v>247</v>
      </c>
      <c r="H66" s="72">
        <v>7.8899999997508568</v>
      </c>
      <c r="I66" s="70" t="s">
        <v>251</v>
      </c>
      <c r="J66" s="70" t="s">
        <v>128</v>
      </c>
      <c r="K66" s="71">
        <v>2.7699999999999999E-2</v>
      </c>
      <c r="L66" s="71">
        <v>3.2599999998339048E-2</v>
      </c>
      <c r="M66" s="72">
        <v>6729.4640729999992</v>
      </c>
      <c r="N66" s="78">
        <v>107.36</v>
      </c>
      <c r="O66" s="72">
        <v>7.2247524199999997</v>
      </c>
      <c r="P66" s="73">
        <f t="shared" si="0"/>
        <v>1.2230431062229168E-3</v>
      </c>
      <c r="Q66" s="73">
        <f>O66/'סכום נכסי הקרן'!$C$41</f>
        <v>7.8690166783478582E-5</v>
      </c>
    </row>
    <row r="67" spans="1:17">
      <c r="A67" s="69" t="s">
        <v>2648</v>
      </c>
      <c r="B67" s="70" t="s">
        <v>2338</v>
      </c>
      <c r="C67" s="54" t="s">
        <v>2356</v>
      </c>
      <c r="D67" s="121" t="s">
        <v>2746</v>
      </c>
      <c r="E67" s="54" t="s">
        <v>388</v>
      </c>
      <c r="F67" s="77">
        <v>43978</v>
      </c>
      <c r="G67" s="54" t="s">
        <v>247</v>
      </c>
      <c r="H67" s="72">
        <v>7.919999998696408</v>
      </c>
      <c r="I67" s="70" t="s">
        <v>251</v>
      </c>
      <c r="J67" s="70" t="s">
        <v>128</v>
      </c>
      <c r="K67" s="71">
        <v>2.3E-2</v>
      </c>
      <c r="L67" s="71">
        <v>3.679999999390713E-2</v>
      </c>
      <c r="M67" s="72">
        <v>2822.9722750000005</v>
      </c>
      <c r="N67" s="78">
        <v>100</v>
      </c>
      <c r="O67" s="72">
        <v>2.8229724540000003</v>
      </c>
      <c r="P67" s="73">
        <f t="shared" si="0"/>
        <v>4.7788724072594458E-4</v>
      </c>
      <c r="Q67" s="73">
        <f>O67/'סכום נכסי הקרן'!$C$41</f>
        <v>3.0747098352530935E-5</v>
      </c>
    </row>
    <row r="68" spans="1:17">
      <c r="A68" s="69" t="s">
        <v>2648</v>
      </c>
      <c r="B68" s="70" t="s">
        <v>2338</v>
      </c>
      <c r="C68" s="54" t="s">
        <v>2357</v>
      </c>
      <c r="D68" s="121" t="s">
        <v>2746</v>
      </c>
      <c r="E68" s="54" t="s">
        <v>388</v>
      </c>
      <c r="F68" s="77">
        <v>44010</v>
      </c>
      <c r="G68" s="54" t="s">
        <v>247</v>
      </c>
      <c r="H68" s="72">
        <v>7.9800000006730487</v>
      </c>
      <c r="I68" s="70" t="s">
        <v>251</v>
      </c>
      <c r="J68" s="70" t="s">
        <v>128</v>
      </c>
      <c r="K68" s="71">
        <v>2.2000000000000002E-2</v>
      </c>
      <c r="L68" s="71">
        <v>3.4300000002384645E-2</v>
      </c>
      <c r="M68" s="72">
        <v>4426.4049349999996</v>
      </c>
      <c r="N68" s="78">
        <v>101.37</v>
      </c>
      <c r="O68" s="72">
        <v>4.4870467510000003</v>
      </c>
      <c r="P68" s="73">
        <f t="shared" si="0"/>
        <v>7.5959026373259271E-4</v>
      </c>
      <c r="Q68" s="73">
        <f>O68/'סכום נכסי הקרן'!$C$41</f>
        <v>4.8871772577842291E-5</v>
      </c>
    </row>
    <row r="69" spans="1:17">
      <c r="A69" s="69" t="s">
        <v>2648</v>
      </c>
      <c r="B69" s="70" t="s">
        <v>2338</v>
      </c>
      <c r="C69" s="54" t="s">
        <v>2358</v>
      </c>
      <c r="D69" s="121" t="s">
        <v>2746</v>
      </c>
      <c r="E69" s="54" t="s">
        <v>388</v>
      </c>
      <c r="F69" s="77">
        <v>44133</v>
      </c>
      <c r="G69" s="54" t="s">
        <v>247</v>
      </c>
      <c r="H69" s="72">
        <v>7.8900000003563786</v>
      </c>
      <c r="I69" s="70" t="s">
        <v>251</v>
      </c>
      <c r="J69" s="70" t="s">
        <v>128</v>
      </c>
      <c r="K69" s="71">
        <v>2.3799999999999998E-2</v>
      </c>
      <c r="L69" s="71">
        <v>3.6800000001446176E-2</v>
      </c>
      <c r="M69" s="72">
        <v>5756.0378879999998</v>
      </c>
      <c r="N69" s="78">
        <v>100.91</v>
      </c>
      <c r="O69" s="72">
        <v>5.8084179369999998</v>
      </c>
      <c r="P69" s="73">
        <f t="shared" si="0"/>
        <v>9.8327874824385834E-4</v>
      </c>
      <c r="Q69" s="73">
        <f>O69/'סכום נכסי הקרן'!$C$41</f>
        <v>6.3263811635316716E-5</v>
      </c>
    </row>
    <row r="70" spans="1:17">
      <c r="A70" s="69" t="s">
        <v>2648</v>
      </c>
      <c r="B70" s="70" t="s">
        <v>2338</v>
      </c>
      <c r="C70" s="54" t="s">
        <v>2359</v>
      </c>
      <c r="D70" s="121" t="s">
        <v>2746</v>
      </c>
      <c r="E70" s="54" t="s">
        <v>388</v>
      </c>
      <c r="F70" s="77">
        <v>44251</v>
      </c>
      <c r="G70" s="54" t="s">
        <v>247</v>
      </c>
      <c r="H70" s="72">
        <v>7.8</v>
      </c>
      <c r="I70" s="70" t="s">
        <v>251</v>
      </c>
      <c r="J70" s="70" t="s">
        <v>128</v>
      </c>
      <c r="K70" s="71">
        <v>2.3599999999999999E-2</v>
      </c>
      <c r="L70" s="71">
        <v>4.2300000000302422E-2</v>
      </c>
      <c r="M70" s="72">
        <v>17090.369718000002</v>
      </c>
      <c r="N70" s="78">
        <v>96.74</v>
      </c>
      <c r="O70" s="72">
        <v>16.53322335</v>
      </c>
      <c r="P70" s="73">
        <f t="shared" si="0"/>
        <v>2.7988287579079783E-3</v>
      </c>
      <c r="Q70" s="73">
        <f>O70/'סכום נכסי הקרן'!$C$41</f>
        <v>1.8007566588420238E-4</v>
      </c>
    </row>
    <row r="71" spans="1:17">
      <c r="A71" s="69" t="s">
        <v>2648</v>
      </c>
      <c r="B71" s="70" t="s">
        <v>2338</v>
      </c>
      <c r="C71" s="54" t="s">
        <v>2360</v>
      </c>
      <c r="D71" s="121" t="s">
        <v>2746</v>
      </c>
      <c r="E71" s="54" t="s">
        <v>388</v>
      </c>
      <c r="F71" s="77">
        <v>44294</v>
      </c>
      <c r="G71" s="54" t="s">
        <v>247</v>
      </c>
      <c r="H71" s="72">
        <v>7.769999999756994</v>
      </c>
      <c r="I71" s="70" t="s">
        <v>251</v>
      </c>
      <c r="J71" s="70" t="s">
        <v>128</v>
      </c>
      <c r="K71" s="71">
        <v>2.3199999999999998E-2</v>
      </c>
      <c r="L71" s="71">
        <v>4.4299999998308401E-2</v>
      </c>
      <c r="M71" s="72">
        <v>12296.314102</v>
      </c>
      <c r="N71" s="78">
        <v>94.71</v>
      </c>
      <c r="O71" s="72">
        <v>11.645838379000001</v>
      </c>
      <c r="P71" s="73">
        <f t="shared" si="0"/>
        <v>1.9714671891306445E-3</v>
      </c>
      <c r="Q71" s="73">
        <f>O71/'סכום נכסי הקרן'!$C$41</f>
        <v>1.2684351118248368E-4</v>
      </c>
    </row>
    <row r="72" spans="1:17">
      <c r="A72" s="69" t="s">
        <v>2648</v>
      </c>
      <c r="B72" s="70" t="s">
        <v>2338</v>
      </c>
      <c r="C72" s="54" t="s">
        <v>2361</v>
      </c>
      <c r="D72" s="121" t="s">
        <v>2746</v>
      </c>
      <c r="E72" s="54" t="s">
        <v>388</v>
      </c>
      <c r="F72" s="77">
        <v>44602</v>
      </c>
      <c r="G72" s="54" t="s">
        <v>247</v>
      </c>
      <c r="H72" s="72">
        <v>7.6300000001291011</v>
      </c>
      <c r="I72" s="70" t="s">
        <v>251</v>
      </c>
      <c r="J72" s="70" t="s">
        <v>128</v>
      </c>
      <c r="K72" s="71">
        <v>2.0899999999999998E-2</v>
      </c>
      <c r="L72" s="71">
        <v>5.3700000001398608E-2</v>
      </c>
      <c r="M72" s="72">
        <v>17616.705764999999</v>
      </c>
      <c r="N72" s="78">
        <v>84.42</v>
      </c>
      <c r="O72" s="72">
        <v>14.872021616</v>
      </c>
      <c r="P72" s="73">
        <f t="shared" si="0"/>
        <v>2.5176120170837639E-3</v>
      </c>
      <c r="Q72" s="73">
        <f>O72/'סכום נכסי הקרן'!$C$41</f>
        <v>1.6198227888486436E-4</v>
      </c>
    </row>
    <row r="73" spans="1:17">
      <c r="A73" s="69" t="s">
        <v>2648</v>
      </c>
      <c r="B73" s="70" t="s">
        <v>2338</v>
      </c>
      <c r="C73" s="54" t="s">
        <v>2362</v>
      </c>
      <c r="D73" s="121" t="s">
        <v>2746</v>
      </c>
      <c r="E73" s="54" t="s">
        <v>388</v>
      </c>
      <c r="F73" s="77">
        <v>43500</v>
      </c>
      <c r="G73" s="54" t="s">
        <v>247</v>
      </c>
      <c r="H73" s="72">
        <v>7.7600000001345339</v>
      </c>
      <c r="I73" s="70" t="s">
        <v>251</v>
      </c>
      <c r="J73" s="70" t="s">
        <v>128</v>
      </c>
      <c r="K73" s="71">
        <v>3.4500000000000003E-2</v>
      </c>
      <c r="L73" s="71">
        <v>3.2700000000688678E-2</v>
      </c>
      <c r="M73" s="72">
        <v>11026.590555000001</v>
      </c>
      <c r="N73" s="78">
        <v>113.25</v>
      </c>
      <c r="O73" s="72">
        <v>12.487613882</v>
      </c>
      <c r="P73" s="73">
        <f t="shared" ref="P73:P136" si="1">IFERROR(O73/$O$8,0)</f>
        <v>2.113967259178924E-3</v>
      </c>
      <c r="Q73" s="73">
        <f>O73/'סכום נכסי הקרן'!$C$41</f>
        <v>1.3601191597680554E-4</v>
      </c>
    </row>
    <row r="74" spans="1:17">
      <c r="A74" s="69" t="s">
        <v>2648</v>
      </c>
      <c r="B74" s="70" t="s">
        <v>2338</v>
      </c>
      <c r="C74" s="54" t="s">
        <v>2363</v>
      </c>
      <c r="D74" s="121" t="s">
        <v>2746</v>
      </c>
      <c r="E74" s="54" t="s">
        <v>388</v>
      </c>
      <c r="F74" s="77">
        <v>43556</v>
      </c>
      <c r="G74" s="54" t="s">
        <v>247</v>
      </c>
      <c r="H74" s="72">
        <v>7.8400000000622754</v>
      </c>
      <c r="I74" s="70" t="s">
        <v>251</v>
      </c>
      <c r="J74" s="70" t="s">
        <v>128</v>
      </c>
      <c r="K74" s="71">
        <v>3.0499999999999999E-2</v>
      </c>
      <c r="L74" s="71">
        <v>3.2800000000753872E-2</v>
      </c>
      <c r="M74" s="72">
        <v>11119.499001</v>
      </c>
      <c r="N74" s="78">
        <v>109.75</v>
      </c>
      <c r="O74" s="72">
        <v>12.203650136</v>
      </c>
      <c r="P74" s="73">
        <f t="shared" si="1"/>
        <v>2.0658964213463196E-3</v>
      </c>
      <c r="Q74" s="73">
        <f>O74/'סכום נכסי הקרן'!$C$41</f>
        <v>1.3291905504065165E-4</v>
      </c>
    </row>
    <row r="75" spans="1:17">
      <c r="A75" s="69" t="s">
        <v>2648</v>
      </c>
      <c r="B75" s="70" t="s">
        <v>2338</v>
      </c>
      <c r="C75" s="54" t="s">
        <v>2364</v>
      </c>
      <c r="D75" s="121" t="s">
        <v>2746</v>
      </c>
      <c r="E75" s="54" t="s">
        <v>388</v>
      </c>
      <c r="F75" s="77">
        <v>43647</v>
      </c>
      <c r="G75" s="54" t="s">
        <v>247</v>
      </c>
      <c r="H75" s="72">
        <v>7.8199999996992187</v>
      </c>
      <c r="I75" s="70" t="s">
        <v>251</v>
      </c>
      <c r="J75" s="70" t="s">
        <v>128</v>
      </c>
      <c r="K75" s="71">
        <v>2.8999999999999998E-2</v>
      </c>
      <c r="L75" s="71">
        <v>3.5099999999141943E-2</v>
      </c>
      <c r="M75" s="72">
        <v>10322.269617</v>
      </c>
      <c r="N75" s="78">
        <v>105</v>
      </c>
      <c r="O75" s="72">
        <v>10.838382242999998</v>
      </c>
      <c r="P75" s="73">
        <f t="shared" si="1"/>
        <v>1.834776877365996E-3</v>
      </c>
      <c r="Q75" s="73">
        <f>O75/'סכום נכסי הקרן'!$C$41</f>
        <v>1.1804890420933796E-4</v>
      </c>
    </row>
    <row r="76" spans="1:17">
      <c r="A76" s="69" t="s">
        <v>2648</v>
      </c>
      <c r="B76" s="70" t="s">
        <v>2338</v>
      </c>
      <c r="C76" s="54" t="s">
        <v>2365</v>
      </c>
      <c r="D76" s="121" t="s">
        <v>2746</v>
      </c>
      <c r="E76" s="54" t="s">
        <v>388</v>
      </c>
      <c r="F76" s="77">
        <v>43703</v>
      </c>
      <c r="G76" s="54" t="s">
        <v>247</v>
      </c>
      <c r="H76" s="72">
        <v>7.950000005550681</v>
      </c>
      <c r="I76" s="70" t="s">
        <v>251</v>
      </c>
      <c r="J76" s="70" t="s">
        <v>128</v>
      </c>
      <c r="K76" s="71">
        <v>2.3799999999999998E-2</v>
      </c>
      <c r="L76" s="71">
        <v>3.4500000022068968E-2</v>
      </c>
      <c r="M76" s="72">
        <v>732.99618899999996</v>
      </c>
      <c r="N76" s="78">
        <v>102</v>
      </c>
      <c r="O76" s="72">
        <v>0.74765612299999995</v>
      </c>
      <c r="P76" s="73">
        <f t="shared" si="1"/>
        <v>1.2656705917411953E-4</v>
      </c>
      <c r="Q76" s="73">
        <f>O76/'סכום נכסי הקרן'!$C$41</f>
        <v>8.1432804330697016E-6</v>
      </c>
    </row>
    <row r="77" spans="1:17">
      <c r="A77" s="69" t="s">
        <v>2648</v>
      </c>
      <c r="B77" s="70" t="s">
        <v>2338</v>
      </c>
      <c r="C77" s="54" t="s">
        <v>2366</v>
      </c>
      <c r="D77" s="121" t="s">
        <v>2746</v>
      </c>
      <c r="E77" s="54" t="s">
        <v>388</v>
      </c>
      <c r="F77" s="77">
        <v>43740</v>
      </c>
      <c r="G77" s="54" t="s">
        <v>247</v>
      </c>
      <c r="H77" s="72">
        <v>7.8699999998416157</v>
      </c>
      <c r="I77" s="70" t="s">
        <v>251</v>
      </c>
      <c r="J77" s="70" t="s">
        <v>128</v>
      </c>
      <c r="K77" s="71">
        <v>2.4300000000000002E-2</v>
      </c>
      <c r="L77" s="71">
        <v>3.7799999999314597E-2</v>
      </c>
      <c r="M77" s="72">
        <v>10832.25531</v>
      </c>
      <c r="N77" s="78">
        <v>99.67</v>
      </c>
      <c r="O77" s="72">
        <v>10.796508733000001</v>
      </c>
      <c r="P77" s="73">
        <f t="shared" si="1"/>
        <v>1.8276883150511018E-3</v>
      </c>
      <c r="Q77" s="73">
        <f>O77/'סכום נכסי הקרן'!$C$41</f>
        <v>1.1759282858291401E-4</v>
      </c>
    </row>
    <row r="78" spans="1:17">
      <c r="A78" s="69" t="s">
        <v>2648</v>
      </c>
      <c r="B78" s="70" t="s">
        <v>2338</v>
      </c>
      <c r="C78" s="54" t="s">
        <v>2367</v>
      </c>
      <c r="D78" s="121" t="s">
        <v>2746</v>
      </c>
      <c r="E78" s="54" t="s">
        <v>388</v>
      </c>
      <c r="F78" s="77">
        <v>43831</v>
      </c>
      <c r="G78" s="54" t="s">
        <v>247</v>
      </c>
      <c r="H78" s="72">
        <v>7.8599999998572097</v>
      </c>
      <c r="I78" s="70" t="s">
        <v>251</v>
      </c>
      <c r="J78" s="70" t="s">
        <v>128</v>
      </c>
      <c r="K78" s="71">
        <v>2.3799999999999998E-2</v>
      </c>
      <c r="L78" s="71">
        <v>3.9199999999313166E-2</v>
      </c>
      <c r="M78" s="72">
        <v>11242.776126999999</v>
      </c>
      <c r="N78" s="78">
        <v>98.42</v>
      </c>
      <c r="O78" s="72">
        <v>11.065140452999998</v>
      </c>
      <c r="P78" s="73">
        <f t="shared" si="1"/>
        <v>1.873163668967631E-3</v>
      </c>
      <c r="Q78" s="73">
        <f>O78/'סכום נכסי הקרן'!$C$41</f>
        <v>1.2051869698936835E-4</v>
      </c>
    </row>
    <row r="79" spans="1:17">
      <c r="A79" s="69" t="s">
        <v>2649</v>
      </c>
      <c r="B79" s="70" t="s">
        <v>2338</v>
      </c>
      <c r="C79" s="54">
        <v>7936</v>
      </c>
      <c r="D79" s="121" t="s">
        <v>2746</v>
      </c>
      <c r="E79" s="54" t="s">
        <v>2368</v>
      </c>
      <c r="F79" s="77">
        <v>44087</v>
      </c>
      <c r="G79" s="54" t="s">
        <v>2328</v>
      </c>
      <c r="H79" s="72">
        <v>5.1600000000072281</v>
      </c>
      <c r="I79" s="70" t="s">
        <v>268</v>
      </c>
      <c r="J79" s="70" t="s">
        <v>128</v>
      </c>
      <c r="K79" s="71">
        <v>1.7947999999999999E-2</v>
      </c>
      <c r="L79" s="71">
        <v>2.9000000000000005E-2</v>
      </c>
      <c r="M79" s="72">
        <v>52455.605729000003</v>
      </c>
      <c r="N79" s="78">
        <v>105.5</v>
      </c>
      <c r="O79" s="72">
        <v>55.340663109999994</v>
      </c>
      <c r="P79" s="73">
        <f t="shared" si="1"/>
        <v>9.3683509933327764E-3</v>
      </c>
      <c r="Q79" s="73">
        <f>O79/'סכום נכסי הקרן'!$C$41</f>
        <v>6.0275643466744578E-4</v>
      </c>
    </row>
    <row r="80" spans="1:17">
      <c r="A80" s="69" t="s">
        <v>2649</v>
      </c>
      <c r="B80" s="70" t="s">
        <v>2338</v>
      </c>
      <c r="C80" s="54">
        <v>7937</v>
      </c>
      <c r="D80" s="121" t="s">
        <v>2746</v>
      </c>
      <c r="E80" s="54" t="s">
        <v>2368</v>
      </c>
      <c r="F80" s="77">
        <v>44087</v>
      </c>
      <c r="G80" s="54" t="s">
        <v>2328</v>
      </c>
      <c r="H80" s="72">
        <v>6.529999997849302</v>
      </c>
      <c r="I80" s="70" t="s">
        <v>268</v>
      </c>
      <c r="J80" s="70" t="s">
        <v>128</v>
      </c>
      <c r="K80" s="71">
        <v>7.5499999999999998E-2</v>
      </c>
      <c r="L80" s="71">
        <v>7.5699999985307118E-2</v>
      </c>
      <c r="M80" s="72">
        <v>461.174959</v>
      </c>
      <c r="N80" s="78">
        <v>101.83</v>
      </c>
      <c r="O80" s="72">
        <v>0.46961491699999997</v>
      </c>
      <c r="P80" s="73">
        <f t="shared" si="1"/>
        <v>7.9498819257296745E-5</v>
      </c>
      <c r="Q80" s="73">
        <f>O80/'סכום נכסי הקרן'!$C$41</f>
        <v>5.1149262970508067E-6</v>
      </c>
    </row>
    <row r="81" spans="1:17">
      <c r="A81" s="69" t="s">
        <v>2650</v>
      </c>
      <c r="B81" s="70" t="s">
        <v>2329</v>
      </c>
      <c r="C81" s="54">
        <v>8063</v>
      </c>
      <c r="D81" s="121" t="s">
        <v>2746</v>
      </c>
      <c r="E81" s="54" t="s">
        <v>392</v>
      </c>
      <c r="F81" s="77">
        <v>44147</v>
      </c>
      <c r="G81" s="54" t="s">
        <v>126</v>
      </c>
      <c r="H81" s="72">
        <v>7.6099999999206407</v>
      </c>
      <c r="I81" s="70" t="s">
        <v>537</v>
      </c>
      <c r="J81" s="70" t="s">
        <v>128</v>
      </c>
      <c r="K81" s="71">
        <v>1.6250000000000001E-2</v>
      </c>
      <c r="L81" s="71">
        <v>3.1199999999635568E-2</v>
      </c>
      <c r="M81" s="72">
        <v>41867.960851000003</v>
      </c>
      <c r="N81" s="78">
        <v>99.62</v>
      </c>
      <c r="O81" s="72">
        <v>41.708864870999996</v>
      </c>
      <c r="P81" s="73">
        <f t="shared" si="1"/>
        <v>7.0606903438858231E-3</v>
      </c>
      <c r="Q81" s="73">
        <f>O81/'סכום נכסי הקרן'!$C$41</f>
        <v>4.5428235353268492E-4</v>
      </c>
    </row>
    <row r="82" spans="1:17">
      <c r="A82" s="69" t="s">
        <v>2650</v>
      </c>
      <c r="B82" s="70" t="s">
        <v>2329</v>
      </c>
      <c r="C82" s="54">
        <v>8145</v>
      </c>
      <c r="D82" s="121" t="s">
        <v>2746</v>
      </c>
      <c r="E82" s="54" t="s">
        <v>392</v>
      </c>
      <c r="F82" s="77">
        <v>44185</v>
      </c>
      <c r="G82" s="54" t="s">
        <v>126</v>
      </c>
      <c r="H82" s="72">
        <v>7.620000000057054</v>
      </c>
      <c r="I82" s="70" t="s">
        <v>537</v>
      </c>
      <c r="J82" s="70" t="s">
        <v>128</v>
      </c>
      <c r="K82" s="71">
        <v>1.4990000000000002E-2</v>
      </c>
      <c r="L82" s="71">
        <v>3.1899999999974067E-2</v>
      </c>
      <c r="M82" s="72">
        <v>19681.296643999998</v>
      </c>
      <c r="N82" s="78">
        <v>97.96</v>
      </c>
      <c r="O82" s="72">
        <v>19.279797295000002</v>
      </c>
      <c r="P82" s="73">
        <f t="shared" si="1"/>
        <v>3.2637828675968657E-3</v>
      </c>
      <c r="Q82" s="73">
        <f>O82/'סכום נכסי הקרן'!$C$41</f>
        <v>2.0999065109766205E-4</v>
      </c>
    </row>
    <row r="83" spans="1:17">
      <c r="A83" s="69" t="s">
        <v>2651</v>
      </c>
      <c r="B83" s="70" t="s">
        <v>2329</v>
      </c>
      <c r="C83" s="54" t="s">
        <v>2369</v>
      </c>
      <c r="D83" s="121" t="s">
        <v>2746</v>
      </c>
      <c r="E83" s="54" t="s">
        <v>388</v>
      </c>
      <c r="F83" s="77">
        <v>42901</v>
      </c>
      <c r="G83" s="54" t="s">
        <v>247</v>
      </c>
      <c r="H83" s="72">
        <v>0.45999999998686897</v>
      </c>
      <c r="I83" s="70" t="s">
        <v>151</v>
      </c>
      <c r="J83" s="70" t="s">
        <v>128</v>
      </c>
      <c r="K83" s="71">
        <v>0.04</v>
      </c>
      <c r="L83" s="71">
        <v>5.480000000288883E-2</v>
      </c>
      <c r="M83" s="72">
        <v>7650.7226790000013</v>
      </c>
      <c r="N83" s="78">
        <v>99.54</v>
      </c>
      <c r="O83" s="72">
        <v>7.6155291850000006</v>
      </c>
      <c r="P83" s="73">
        <f t="shared" si="1"/>
        <v>1.2891957991764207E-3</v>
      </c>
      <c r="Q83" s="73">
        <f>O83/'סכום נכסי הקרן'!$C$41</f>
        <v>8.2946407970073917E-5</v>
      </c>
    </row>
    <row r="84" spans="1:17">
      <c r="A84" s="69" t="s">
        <v>2652</v>
      </c>
      <c r="B84" s="70" t="s">
        <v>2329</v>
      </c>
      <c r="C84" s="54">
        <v>8224</v>
      </c>
      <c r="D84" s="121" t="s">
        <v>2746</v>
      </c>
      <c r="E84" s="54" t="s">
        <v>392</v>
      </c>
      <c r="F84" s="77">
        <v>44223</v>
      </c>
      <c r="G84" s="54" t="s">
        <v>126</v>
      </c>
      <c r="H84" s="72">
        <v>12.25000000005803</v>
      </c>
      <c r="I84" s="70" t="s">
        <v>268</v>
      </c>
      <c r="J84" s="70" t="s">
        <v>128</v>
      </c>
      <c r="K84" s="71">
        <v>2.1537000000000001E-2</v>
      </c>
      <c r="L84" s="71">
        <v>4.0700000000226007E-2</v>
      </c>
      <c r="M84" s="72">
        <v>92386.220214999994</v>
      </c>
      <c r="N84" s="78">
        <v>88.6</v>
      </c>
      <c r="O84" s="72">
        <v>81.854191244999996</v>
      </c>
      <c r="P84" s="73">
        <f t="shared" si="1"/>
        <v>1.3856696880091774E-2</v>
      </c>
      <c r="Q84" s="73">
        <f>O84/'סכום נכסי הקרן'!$C$41</f>
        <v>8.9153504321685842E-4</v>
      </c>
    </row>
    <row r="85" spans="1:17">
      <c r="A85" s="69" t="s">
        <v>2652</v>
      </c>
      <c r="B85" s="70" t="s">
        <v>2329</v>
      </c>
      <c r="C85" s="54">
        <v>2963</v>
      </c>
      <c r="D85" s="121" t="s">
        <v>2746</v>
      </c>
      <c r="E85" s="54" t="s">
        <v>392</v>
      </c>
      <c r="F85" s="77">
        <v>41423</v>
      </c>
      <c r="G85" s="54" t="s">
        <v>126</v>
      </c>
      <c r="H85" s="72">
        <v>2.8399999999697458</v>
      </c>
      <c r="I85" s="70" t="s">
        <v>268</v>
      </c>
      <c r="J85" s="70" t="s">
        <v>128</v>
      </c>
      <c r="K85" s="71">
        <v>0.05</v>
      </c>
      <c r="L85" s="71">
        <v>2.0399999999697459E-2</v>
      </c>
      <c r="M85" s="72">
        <v>16211.985644</v>
      </c>
      <c r="N85" s="78">
        <v>122.33</v>
      </c>
      <c r="O85" s="72">
        <v>19.832122415000001</v>
      </c>
      <c r="P85" s="73">
        <f t="shared" si="1"/>
        <v>3.357283293789981E-3</v>
      </c>
      <c r="Q85" s="73">
        <f>O85/'סכום נכסי הקרן'!$C$41</f>
        <v>2.1600643590036187E-4</v>
      </c>
    </row>
    <row r="86" spans="1:17">
      <c r="A86" s="69" t="s">
        <v>2652</v>
      </c>
      <c r="B86" s="70" t="s">
        <v>2329</v>
      </c>
      <c r="C86" s="54">
        <v>2968</v>
      </c>
      <c r="D86" s="121" t="s">
        <v>2746</v>
      </c>
      <c r="E86" s="54" t="s">
        <v>392</v>
      </c>
      <c r="F86" s="77">
        <v>41423</v>
      </c>
      <c r="G86" s="54" t="s">
        <v>126</v>
      </c>
      <c r="H86" s="72">
        <v>2.8400000000689829</v>
      </c>
      <c r="I86" s="70" t="s">
        <v>268</v>
      </c>
      <c r="J86" s="70" t="s">
        <v>128</v>
      </c>
      <c r="K86" s="71">
        <v>0.05</v>
      </c>
      <c r="L86" s="71">
        <v>2.0400000001003383E-2</v>
      </c>
      <c r="M86" s="72">
        <v>5214.096826</v>
      </c>
      <c r="N86" s="78">
        <v>122.33</v>
      </c>
      <c r="O86" s="72">
        <v>6.3784047590000004</v>
      </c>
      <c r="P86" s="73">
        <f t="shared" si="1"/>
        <v>1.0797690378426001E-3</v>
      </c>
      <c r="Q86" s="73">
        <f>O86/'סכום נכסי הקרן'!$C$41</f>
        <v>6.947196320649056E-5</v>
      </c>
    </row>
    <row r="87" spans="1:17">
      <c r="A87" s="69" t="s">
        <v>2652</v>
      </c>
      <c r="B87" s="70" t="s">
        <v>2329</v>
      </c>
      <c r="C87" s="54">
        <v>4605</v>
      </c>
      <c r="D87" s="121" t="s">
        <v>2746</v>
      </c>
      <c r="E87" s="54" t="s">
        <v>392</v>
      </c>
      <c r="F87" s="77">
        <v>42352</v>
      </c>
      <c r="G87" s="54" t="s">
        <v>126</v>
      </c>
      <c r="H87" s="72">
        <v>5.1100000000870756</v>
      </c>
      <c r="I87" s="70" t="s">
        <v>268</v>
      </c>
      <c r="J87" s="70" t="s">
        <v>128</v>
      </c>
      <c r="K87" s="71">
        <v>0.05</v>
      </c>
      <c r="L87" s="71">
        <v>2.6100000000488843E-2</v>
      </c>
      <c r="M87" s="72">
        <v>20792.646451000001</v>
      </c>
      <c r="N87" s="78">
        <v>125.93</v>
      </c>
      <c r="O87" s="72">
        <v>26.184179052000001</v>
      </c>
      <c r="P87" s="73">
        <f t="shared" si="1"/>
        <v>4.4325919865438263E-3</v>
      </c>
      <c r="Q87" s="73">
        <f>O87/'סכום נכסי הקרן'!$C$41</f>
        <v>2.8519142205987822E-4</v>
      </c>
    </row>
    <row r="88" spans="1:17">
      <c r="A88" s="69" t="s">
        <v>2652</v>
      </c>
      <c r="B88" s="70" t="s">
        <v>2329</v>
      </c>
      <c r="C88" s="54">
        <v>4606</v>
      </c>
      <c r="D88" s="121" t="s">
        <v>2746</v>
      </c>
      <c r="E88" s="54" t="s">
        <v>392</v>
      </c>
      <c r="F88" s="77">
        <v>42352</v>
      </c>
      <c r="G88" s="54" t="s">
        <v>126</v>
      </c>
      <c r="H88" s="72">
        <v>6.8200000000113121</v>
      </c>
      <c r="I88" s="70" t="s">
        <v>268</v>
      </c>
      <c r="J88" s="70" t="s">
        <v>128</v>
      </c>
      <c r="K88" s="71">
        <v>4.0999999999999995E-2</v>
      </c>
      <c r="L88" s="71">
        <v>2.7100000000056558E-2</v>
      </c>
      <c r="M88" s="72">
        <v>64769.048993999997</v>
      </c>
      <c r="N88" s="78">
        <v>122.83</v>
      </c>
      <c r="O88" s="72">
        <v>79.555823105000002</v>
      </c>
      <c r="P88" s="73">
        <f t="shared" si="1"/>
        <v>1.3467617345489619E-2</v>
      </c>
      <c r="Q88" s="73">
        <f>O88/'סכום נכסי הקרן'!$C$41</f>
        <v>8.6650180169486966E-4</v>
      </c>
    </row>
    <row r="89" spans="1:17">
      <c r="A89" s="69" t="s">
        <v>2652</v>
      </c>
      <c r="B89" s="70" t="s">
        <v>2329</v>
      </c>
      <c r="C89" s="54">
        <v>5150</v>
      </c>
      <c r="D89" s="121" t="s">
        <v>2746</v>
      </c>
      <c r="E89" s="54" t="s">
        <v>392</v>
      </c>
      <c r="F89" s="77">
        <v>42631</v>
      </c>
      <c r="G89" s="54" t="s">
        <v>126</v>
      </c>
      <c r="H89" s="72">
        <v>6.7800000000685952</v>
      </c>
      <c r="I89" s="70" t="s">
        <v>268</v>
      </c>
      <c r="J89" s="70" t="s">
        <v>128</v>
      </c>
      <c r="K89" s="71">
        <v>4.0999999999999995E-2</v>
      </c>
      <c r="L89" s="71">
        <v>2.9500000000214358E-2</v>
      </c>
      <c r="M89" s="72">
        <v>19220.263685999998</v>
      </c>
      <c r="N89" s="78">
        <v>121.36</v>
      </c>
      <c r="O89" s="72">
        <v>23.325712029999998</v>
      </c>
      <c r="P89" s="73">
        <f t="shared" si="1"/>
        <v>3.9486960434877375E-3</v>
      </c>
      <c r="Q89" s="73">
        <f>O89/'סכום נכסי הקרן'!$C$41</f>
        <v>2.5405772589562217E-4</v>
      </c>
    </row>
    <row r="90" spans="1:17">
      <c r="A90" s="69" t="s">
        <v>2653</v>
      </c>
      <c r="B90" s="70" t="s">
        <v>2338</v>
      </c>
      <c r="C90" s="54" t="s">
        <v>2370</v>
      </c>
      <c r="D90" s="121" t="s">
        <v>2746</v>
      </c>
      <c r="E90" s="54" t="s">
        <v>388</v>
      </c>
      <c r="F90" s="77">
        <v>42033</v>
      </c>
      <c r="G90" s="54" t="s">
        <v>247</v>
      </c>
      <c r="H90" s="72">
        <v>3.7000000001399793</v>
      </c>
      <c r="I90" s="70" t="s">
        <v>251</v>
      </c>
      <c r="J90" s="70" t="s">
        <v>128</v>
      </c>
      <c r="K90" s="71">
        <v>5.0999999999999997E-2</v>
      </c>
      <c r="L90" s="71">
        <v>2.5500000001099837E-2</v>
      </c>
      <c r="M90" s="72">
        <v>4076.2413510000001</v>
      </c>
      <c r="N90" s="78">
        <v>122.68</v>
      </c>
      <c r="O90" s="72">
        <v>5.0007331190000004</v>
      </c>
      <c r="P90" s="73">
        <f t="shared" si="1"/>
        <v>8.4654972401858113E-4</v>
      </c>
      <c r="Q90" s="73">
        <f>O90/'סכום נכסי הקרן'!$C$41</f>
        <v>5.4466713915959366E-5</v>
      </c>
    </row>
    <row r="91" spans="1:17">
      <c r="A91" s="69" t="s">
        <v>2653</v>
      </c>
      <c r="B91" s="70" t="s">
        <v>2338</v>
      </c>
      <c r="C91" s="54" t="s">
        <v>2371</v>
      </c>
      <c r="D91" s="121" t="s">
        <v>2746</v>
      </c>
      <c r="E91" s="54" t="s">
        <v>388</v>
      </c>
      <c r="F91" s="77">
        <v>42054</v>
      </c>
      <c r="G91" s="54" t="s">
        <v>247</v>
      </c>
      <c r="H91" s="72">
        <v>3.6999999998477846</v>
      </c>
      <c r="I91" s="70" t="s">
        <v>251</v>
      </c>
      <c r="J91" s="70" t="s">
        <v>128</v>
      </c>
      <c r="K91" s="71">
        <v>5.0999999999999997E-2</v>
      </c>
      <c r="L91" s="71">
        <v>2.5599999999188189E-2</v>
      </c>
      <c r="M91" s="72">
        <v>7962.5732770000004</v>
      </c>
      <c r="N91" s="78">
        <v>123.76</v>
      </c>
      <c r="O91" s="72">
        <v>9.8544814049999996</v>
      </c>
      <c r="P91" s="73">
        <f t="shared" si="1"/>
        <v>1.668217102419016E-3</v>
      </c>
      <c r="Q91" s="73">
        <f>O91/'סכום נכסי הקרן'!$C$41</f>
        <v>1.0733250639530405E-4</v>
      </c>
    </row>
    <row r="92" spans="1:17">
      <c r="A92" s="69" t="s">
        <v>2653</v>
      </c>
      <c r="B92" s="70" t="s">
        <v>2338</v>
      </c>
      <c r="C92" s="54" t="s">
        <v>2372</v>
      </c>
      <c r="D92" s="121" t="s">
        <v>2746</v>
      </c>
      <c r="E92" s="54" t="s">
        <v>388</v>
      </c>
      <c r="F92" s="77">
        <v>42565</v>
      </c>
      <c r="G92" s="54" t="s">
        <v>247</v>
      </c>
      <c r="H92" s="72">
        <v>3.7000000000331208</v>
      </c>
      <c r="I92" s="70" t="s">
        <v>251</v>
      </c>
      <c r="J92" s="70" t="s">
        <v>128</v>
      </c>
      <c r="K92" s="71">
        <v>5.0999999999999997E-2</v>
      </c>
      <c r="L92" s="71">
        <v>2.5600000000596177E-2</v>
      </c>
      <c r="M92" s="72">
        <v>9719.0288220000002</v>
      </c>
      <c r="N92" s="78">
        <v>124.26</v>
      </c>
      <c r="O92" s="72">
        <v>12.076865938000001</v>
      </c>
      <c r="P92" s="73">
        <f t="shared" si="1"/>
        <v>2.0444337427204546E-3</v>
      </c>
      <c r="Q92" s="73">
        <f>O92/'סכום נכסי הקרן'!$C$41</f>
        <v>1.3153815378533508E-4</v>
      </c>
    </row>
    <row r="93" spans="1:17">
      <c r="A93" s="69" t="s">
        <v>2653</v>
      </c>
      <c r="B93" s="70" t="s">
        <v>2338</v>
      </c>
      <c r="C93" s="54" t="s">
        <v>2373</v>
      </c>
      <c r="D93" s="121" t="s">
        <v>2746</v>
      </c>
      <c r="E93" s="54" t="s">
        <v>388</v>
      </c>
      <c r="F93" s="77">
        <v>40570</v>
      </c>
      <c r="G93" s="54" t="s">
        <v>247</v>
      </c>
      <c r="H93" s="72">
        <v>3.7200000000297782</v>
      </c>
      <c r="I93" s="70" t="s">
        <v>251</v>
      </c>
      <c r="J93" s="70" t="s">
        <v>128</v>
      </c>
      <c r="K93" s="71">
        <v>5.0999999999999997E-2</v>
      </c>
      <c r="L93" s="71">
        <v>2.2600000000210927E-2</v>
      </c>
      <c r="M93" s="72">
        <v>49279.787358999994</v>
      </c>
      <c r="N93" s="78">
        <v>130.84</v>
      </c>
      <c r="O93" s="72">
        <v>64.477676313999993</v>
      </c>
      <c r="P93" s="73">
        <f t="shared" si="1"/>
        <v>1.0915111402683935E-2</v>
      </c>
      <c r="Q93" s="73">
        <f>O93/'סכום נכסי הקרן'!$C$41</f>
        <v>7.0227445980215427E-4</v>
      </c>
    </row>
    <row r="94" spans="1:17">
      <c r="A94" s="69" t="s">
        <v>2653</v>
      </c>
      <c r="B94" s="70" t="s">
        <v>2338</v>
      </c>
      <c r="C94" s="54" t="s">
        <v>2374</v>
      </c>
      <c r="D94" s="121" t="s">
        <v>2746</v>
      </c>
      <c r="E94" s="54" t="s">
        <v>388</v>
      </c>
      <c r="F94" s="77">
        <v>41207</v>
      </c>
      <c r="G94" s="54" t="s">
        <v>247</v>
      </c>
      <c r="H94" s="72">
        <v>3.7199999999089464</v>
      </c>
      <c r="I94" s="70" t="s">
        <v>251</v>
      </c>
      <c r="J94" s="70" t="s">
        <v>128</v>
      </c>
      <c r="K94" s="71">
        <v>5.0999999999999997E-2</v>
      </c>
      <c r="L94" s="71">
        <v>2.2499999999999996E-2</v>
      </c>
      <c r="M94" s="72">
        <v>700.47885099999996</v>
      </c>
      <c r="N94" s="78">
        <v>125.43</v>
      </c>
      <c r="O94" s="72">
        <v>0.87861066400000021</v>
      </c>
      <c r="P94" s="73">
        <f t="shared" si="1"/>
        <v>1.4873571483009238E-4</v>
      </c>
      <c r="Q94" s="73">
        <f>O94/'סכום נכסי הקרן'!$C$41</f>
        <v>9.5696040042162284E-6</v>
      </c>
    </row>
    <row r="95" spans="1:17">
      <c r="A95" s="69" t="s">
        <v>2653</v>
      </c>
      <c r="B95" s="70" t="s">
        <v>2338</v>
      </c>
      <c r="C95" s="54" t="s">
        <v>2375</v>
      </c>
      <c r="D95" s="121" t="s">
        <v>2746</v>
      </c>
      <c r="E95" s="54" t="s">
        <v>388</v>
      </c>
      <c r="F95" s="77">
        <v>41239</v>
      </c>
      <c r="G95" s="54" t="s">
        <v>247</v>
      </c>
      <c r="H95" s="72">
        <v>3.6999999998827793</v>
      </c>
      <c r="I95" s="70" t="s">
        <v>251</v>
      </c>
      <c r="J95" s="70" t="s">
        <v>128</v>
      </c>
      <c r="K95" s="71">
        <v>5.0999999999999997E-2</v>
      </c>
      <c r="L95" s="71">
        <v>2.5499999998241693E-2</v>
      </c>
      <c r="M95" s="72">
        <v>6177.3628950000011</v>
      </c>
      <c r="N95" s="78">
        <v>124.29</v>
      </c>
      <c r="O95" s="72">
        <v>7.6778446770000004</v>
      </c>
      <c r="P95" s="73">
        <f t="shared" si="1"/>
        <v>1.2997448849403159E-3</v>
      </c>
      <c r="Q95" s="73">
        <f>O95/'סכום נכסי הקרן'!$C$41</f>
        <v>8.3625132467968127E-5</v>
      </c>
    </row>
    <row r="96" spans="1:17">
      <c r="A96" s="69" t="s">
        <v>2653</v>
      </c>
      <c r="B96" s="70" t="s">
        <v>2338</v>
      </c>
      <c r="C96" s="54" t="s">
        <v>2376</v>
      </c>
      <c r="D96" s="121" t="s">
        <v>2746</v>
      </c>
      <c r="E96" s="54" t="s">
        <v>388</v>
      </c>
      <c r="F96" s="77">
        <v>41269</v>
      </c>
      <c r="G96" s="54" t="s">
        <v>247</v>
      </c>
      <c r="H96" s="72">
        <v>3.7199999993971158</v>
      </c>
      <c r="I96" s="70" t="s">
        <v>251</v>
      </c>
      <c r="J96" s="70" t="s">
        <v>128</v>
      </c>
      <c r="K96" s="71">
        <v>5.0999999999999997E-2</v>
      </c>
      <c r="L96" s="71">
        <v>2.2599999996514578E-2</v>
      </c>
      <c r="M96" s="72">
        <v>1681.81915</v>
      </c>
      <c r="N96" s="78">
        <v>126.24</v>
      </c>
      <c r="O96" s="72">
        <v>2.1231285990000002</v>
      </c>
      <c r="P96" s="73">
        <f t="shared" si="1"/>
        <v>3.5941408724863541E-4</v>
      </c>
      <c r="Q96" s="73">
        <f>O96/'סכום נכסי הקרן'!$C$41</f>
        <v>2.3124576988353499E-5</v>
      </c>
    </row>
    <row r="97" spans="1:17">
      <c r="A97" s="69" t="s">
        <v>2653</v>
      </c>
      <c r="B97" s="70" t="s">
        <v>2338</v>
      </c>
      <c r="C97" s="54" t="s">
        <v>2377</v>
      </c>
      <c r="D97" s="121" t="s">
        <v>2746</v>
      </c>
      <c r="E97" s="54" t="s">
        <v>388</v>
      </c>
      <c r="F97" s="77">
        <v>41298</v>
      </c>
      <c r="G97" s="54" t="s">
        <v>247</v>
      </c>
      <c r="H97" s="72">
        <v>3.6999999998585347</v>
      </c>
      <c r="I97" s="70" t="s">
        <v>251</v>
      </c>
      <c r="J97" s="70" t="s">
        <v>128</v>
      </c>
      <c r="K97" s="71">
        <v>5.0999999999999997E-2</v>
      </c>
      <c r="L97" s="71">
        <v>2.5599999999339828E-2</v>
      </c>
      <c r="M97" s="72">
        <v>3403.1419550000005</v>
      </c>
      <c r="N97" s="78">
        <v>124.63</v>
      </c>
      <c r="O97" s="72">
        <v>4.241336038</v>
      </c>
      <c r="P97" s="73">
        <f t="shared" si="1"/>
        <v>7.1799509531853543E-4</v>
      </c>
      <c r="Q97" s="73">
        <f>O97/'סכום נכסי הקרן'!$C$41</f>
        <v>4.6195553952975221E-5</v>
      </c>
    </row>
    <row r="98" spans="1:17">
      <c r="A98" s="69" t="s">
        <v>2653</v>
      </c>
      <c r="B98" s="70" t="s">
        <v>2338</v>
      </c>
      <c r="C98" s="54" t="s">
        <v>2378</v>
      </c>
      <c r="D98" s="121" t="s">
        <v>2746</v>
      </c>
      <c r="E98" s="54" t="s">
        <v>388</v>
      </c>
      <c r="F98" s="77">
        <v>41330</v>
      </c>
      <c r="G98" s="54" t="s">
        <v>247</v>
      </c>
      <c r="H98" s="72">
        <v>3.7000000002429041</v>
      </c>
      <c r="I98" s="70" t="s">
        <v>251</v>
      </c>
      <c r="J98" s="70" t="s">
        <v>128</v>
      </c>
      <c r="K98" s="71">
        <v>5.0999999999999997E-2</v>
      </c>
      <c r="L98" s="71">
        <v>2.5500000001366336E-2</v>
      </c>
      <c r="M98" s="72">
        <v>5275.4502110000003</v>
      </c>
      <c r="N98" s="78">
        <v>124.86</v>
      </c>
      <c r="O98" s="72">
        <v>6.5869272220000008</v>
      </c>
      <c r="P98" s="73">
        <f t="shared" si="1"/>
        <v>1.1150687887598466E-3</v>
      </c>
      <c r="Q98" s="73">
        <f>O98/'סכום נכסי הקרן'!$C$41</f>
        <v>7.1743136865832613E-5</v>
      </c>
    </row>
    <row r="99" spans="1:17">
      <c r="A99" s="69" t="s">
        <v>2653</v>
      </c>
      <c r="B99" s="70" t="s">
        <v>2338</v>
      </c>
      <c r="C99" s="54" t="s">
        <v>2379</v>
      </c>
      <c r="D99" s="121" t="s">
        <v>2746</v>
      </c>
      <c r="E99" s="54" t="s">
        <v>388</v>
      </c>
      <c r="F99" s="77">
        <v>41389</v>
      </c>
      <c r="G99" s="54" t="s">
        <v>247</v>
      </c>
      <c r="H99" s="72">
        <v>3.7199999992574333</v>
      </c>
      <c r="I99" s="70" t="s">
        <v>251</v>
      </c>
      <c r="J99" s="70" t="s">
        <v>128</v>
      </c>
      <c r="K99" s="71">
        <v>5.0999999999999997E-2</v>
      </c>
      <c r="L99" s="71">
        <v>2.2599999997318508E-2</v>
      </c>
      <c r="M99" s="72">
        <v>2309.1437529999998</v>
      </c>
      <c r="N99" s="78">
        <v>125.97</v>
      </c>
      <c r="O99" s="72">
        <v>2.9088285529999998</v>
      </c>
      <c r="P99" s="73">
        <f t="shared" si="1"/>
        <v>4.9242140105487968E-4</v>
      </c>
      <c r="Q99" s="73">
        <f>O99/'סכום נכסי הקרן'!$C$41</f>
        <v>3.1682221157706419E-5</v>
      </c>
    </row>
    <row r="100" spans="1:17">
      <c r="A100" s="69" t="s">
        <v>2653</v>
      </c>
      <c r="B100" s="70" t="s">
        <v>2338</v>
      </c>
      <c r="C100" s="54" t="s">
        <v>2380</v>
      </c>
      <c r="D100" s="121" t="s">
        <v>2746</v>
      </c>
      <c r="E100" s="54" t="s">
        <v>388</v>
      </c>
      <c r="F100" s="77">
        <v>41422</v>
      </c>
      <c r="G100" s="54" t="s">
        <v>247</v>
      </c>
      <c r="H100" s="72">
        <v>3.7199999985294188</v>
      </c>
      <c r="I100" s="70" t="s">
        <v>251</v>
      </c>
      <c r="J100" s="70" t="s">
        <v>128</v>
      </c>
      <c r="K100" s="71">
        <v>5.0999999999999997E-2</v>
      </c>
      <c r="L100" s="71">
        <v>2.2599999990761729E-2</v>
      </c>
      <c r="M100" s="72">
        <v>845.73452499999996</v>
      </c>
      <c r="N100" s="78">
        <v>125.43</v>
      </c>
      <c r="O100" s="72">
        <v>1.060804823</v>
      </c>
      <c r="P100" s="73">
        <f t="shared" si="1"/>
        <v>1.7957847555116242E-4</v>
      </c>
      <c r="Q100" s="73">
        <f>O100/'סכום נכסי הקרן'!$C$41</f>
        <v>1.1554016469202206E-5</v>
      </c>
    </row>
    <row r="101" spans="1:17">
      <c r="A101" s="69" t="s">
        <v>2653</v>
      </c>
      <c r="B101" s="70" t="s">
        <v>2338</v>
      </c>
      <c r="C101" s="54" t="s">
        <v>2381</v>
      </c>
      <c r="D101" s="121" t="s">
        <v>2746</v>
      </c>
      <c r="E101" s="54" t="s">
        <v>388</v>
      </c>
      <c r="F101" s="77">
        <v>41450</v>
      </c>
      <c r="G101" s="54" t="s">
        <v>247</v>
      </c>
      <c r="H101" s="72">
        <v>3.7200000004353684</v>
      </c>
      <c r="I101" s="70" t="s">
        <v>251</v>
      </c>
      <c r="J101" s="70" t="s">
        <v>128</v>
      </c>
      <c r="K101" s="71">
        <v>5.0999999999999997E-2</v>
      </c>
      <c r="L101" s="71">
        <v>2.2700000002348703E-2</v>
      </c>
      <c r="M101" s="72">
        <v>1393.282614</v>
      </c>
      <c r="N101" s="78">
        <v>125.29</v>
      </c>
      <c r="O101" s="72">
        <v>1.7456439170000002</v>
      </c>
      <c r="P101" s="73">
        <f t="shared" si="1"/>
        <v>2.9551154620836406E-4</v>
      </c>
      <c r="Q101" s="73">
        <f>O101/'סכום נכסי הקרן'!$C$41</f>
        <v>1.9013109790867389E-5</v>
      </c>
    </row>
    <row r="102" spans="1:17">
      <c r="A102" s="69" t="s">
        <v>2653</v>
      </c>
      <c r="B102" s="70" t="s">
        <v>2338</v>
      </c>
      <c r="C102" s="54" t="s">
        <v>2382</v>
      </c>
      <c r="D102" s="121" t="s">
        <v>2746</v>
      </c>
      <c r="E102" s="54" t="s">
        <v>388</v>
      </c>
      <c r="F102" s="77">
        <v>41480</v>
      </c>
      <c r="G102" s="54" t="s">
        <v>247</v>
      </c>
      <c r="H102" s="72">
        <v>3.7099999991304866</v>
      </c>
      <c r="I102" s="70" t="s">
        <v>251</v>
      </c>
      <c r="J102" s="70" t="s">
        <v>128</v>
      </c>
      <c r="K102" s="71">
        <v>5.0999999999999997E-2</v>
      </c>
      <c r="L102" s="71">
        <v>2.3199999997101619E-2</v>
      </c>
      <c r="M102" s="72">
        <v>1223.5765349999999</v>
      </c>
      <c r="N102" s="78">
        <v>124.07</v>
      </c>
      <c r="O102" s="72">
        <v>1.5180914920000002</v>
      </c>
      <c r="P102" s="73">
        <f t="shared" si="1"/>
        <v>2.5699030582230841E-4</v>
      </c>
      <c r="Q102" s="73">
        <f>O102/'סכום נכסי הקרן'!$C$41</f>
        <v>1.6534666622951194E-5</v>
      </c>
    </row>
    <row r="103" spans="1:17">
      <c r="A103" s="69" t="s">
        <v>2653</v>
      </c>
      <c r="B103" s="70" t="s">
        <v>2338</v>
      </c>
      <c r="C103" s="54" t="s">
        <v>2383</v>
      </c>
      <c r="D103" s="121" t="s">
        <v>2746</v>
      </c>
      <c r="E103" s="54" t="s">
        <v>388</v>
      </c>
      <c r="F103" s="77">
        <v>41512</v>
      </c>
      <c r="G103" s="54" t="s">
        <v>247</v>
      </c>
      <c r="H103" s="72">
        <v>3.669999999597175</v>
      </c>
      <c r="I103" s="70" t="s">
        <v>251</v>
      </c>
      <c r="J103" s="70" t="s">
        <v>128</v>
      </c>
      <c r="K103" s="71">
        <v>5.0999999999999997E-2</v>
      </c>
      <c r="L103" s="71">
        <v>3.2299999997898302E-2</v>
      </c>
      <c r="M103" s="72">
        <v>3814.7215200000001</v>
      </c>
      <c r="N103" s="78">
        <v>119.74</v>
      </c>
      <c r="O103" s="72">
        <v>4.5677477519999998</v>
      </c>
      <c r="P103" s="73">
        <f t="shared" si="1"/>
        <v>7.732517426595534E-4</v>
      </c>
      <c r="Q103" s="73">
        <f>O103/'סכום נכסי הקרן'!$C$41</f>
        <v>4.9750747366058447E-5</v>
      </c>
    </row>
    <row r="104" spans="1:17">
      <c r="A104" s="69" t="s">
        <v>2653</v>
      </c>
      <c r="B104" s="70" t="s">
        <v>2338</v>
      </c>
      <c r="C104" s="54" t="s">
        <v>2384</v>
      </c>
      <c r="D104" s="121" t="s">
        <v>2746</v>
      </c>
      <c r="E104" s="54" t="s">
        <v>388</v>
      </c>
      <c r="F104" s="77">
        <v>40871</v>
      </c>
      <c r="G104" s="54" t="s">
        <v>247</v>
      </c>
      <c r="H104" s="72">
        <v>3.6999999993845849</v>
      </c>
      <c r="I104" s="70" t="s">
        <v>251</v>
      </c>
      <c r="J104" s="70" t="s">
        <v>128</v>
      </c>
      <c r="K104" s="71">
        <v>5.1879999999999996E-2</v>
      </c>
      <c r="L104" s="71">
        <v>2.5499999992820155E-2</v>
      </c>
      <c r="M104" s="72">
        <v>1919.8013510000001</v>
      </c>
      <c r="N104" s="78">
        <v>126.96</v>
      </c>
      <c r="O104" s="72">
        <v>2.4373799049999998</v>
      </c>
      <c r="P104" s="73">
        <f t="shared" si="1"/>
        <v>4.1261215841864346E-4</v>
      </c>
      <c r="Q104" s="73">
        <f>O104/'סכום נכסי הקרן'!$C$41</f>
        <v>2.6547322328748973E-5</v>
      </c>
    </row>
    <row r="105" spans="1:17">
      <c r="A105" s="69" t="s">
        <v>2653</v>
      </c>
      <c r="B105" s="70" t="s">
        <v>2338</v>
      </c>
      <c r="C105" s="54" t="s">
        <v>2385</v>
      </c>
      <c r="D105" s="121" t="s">
        <v>2746</v>
      </c>
      <c r="E105" s="54" t="s">
        <v>388</v>
      </c>
      <c r="F105" s="77">
        <v>41547</v>
      </c>
      <c r="G105" s="54" t="s">
        <v>247</v>
      </c>
      <c r="H105" s="72">
        <v>3.6700000003987334</v>
      </c>
      <c r="I105" s="70" t="s">
        <v>251</v>
      </c>
      <c r="J105" s="70" t="s">
        <v>128</v>
      </c>
      <c r="K105" s="71">
        <v>5.0999999999999997E-2</v>
      </c>
      <c r="L105" s="71">
        <v>3.2300000005306459E-2</v>
      </c>
      <c r="M105" s="72">
        <v>2791.2652739999994</v>
      </c>
      <c r="N105" s="78">
        <v>119.5</v>
      </c>
      <c r="O105" s="72">
        <v>3.335562001</v>
      </c>
      <c r="P105" s="73">
        <f t="shared" si="1"/>
        <v>5.6466102553340758E-4</v>
      </c>
      <c r="Q105" s="73">
        <f>O105/'סכום נכסי הקרן'!$C$41</f>
        <v>3.633009339513444E-5</v>
      </c>
    </row>
    <row r="106" spans="1:17">
      <c r="A106" s="69" t="s">
        <v>2653</v>
      </c>
      <c r="B106" s="70" t="s">
        <v>2338</v>
      </c>
      <c r="C106" s="54" t="s">
        <v>2386</v>
      </c>
      <c r="D106" s="121" t="s">
        <v>2746</v>
      </c>
      <c r="E106" s="54" t="s">
        <v>388</v>
      </c>
      <c r="F106" s="77">
        <v>41571</v>
      </c>
      <c r="G106" s="54" t="s">
        <v>247</v>
      </c>
      <c r="H106" s="72">
        <v>3.7100000005365317</v>
      </c>
      <c r="I106" s="70" t="s">
        <v>251</v>
      </c>
      <c r="J106" s="70" t="s">
        <v>128</v>
      </c>
      <c r="K106" s="71">
        <v>5.0999999999999997E-2</v>
      </c>
      <c r="L106" s="71">
        <v>2.3700000001788436E-2</v>
      </c>
      <c r="M106" s="72">
        <v>1361.0076369999997</v>
      </c>
      <c r="N106" s="78">
        <v>123.25</v>
      </c>
      <c r="O106" s="72">
        <v>1.67744191</v>
      </c>
      <c r="P106" s="73">
        <f t="shared" si="1"/>
        <v>2.839659610252641E-4</v>
      </c>
      <c r="Q106" s="73">
        <f>O106/'סכום נכסי הקרן'!$C$41</f>
        <v>1.8270270867980399E-5</v>
      </c>
    </row>
    <row r="107" spans="1:17">
      <c r="A107" s="69" t="s">
        <v>2653</v>
      </c>
      <c r="B107" s="70" t="s">
        <v>2338</v>
      </c>
      <c r="C107" s="54" t="s">
        <v>2387</v>
      </c>
      <c r="D107" s="121" t="s">
        <v>2746</v>
      </c>
      <c r="E107" s="54" t="s">
        <v>388</v>
      </c>
      <c r="F107" s="77">
        <v>41597</v>
      </c>
      <c r="G107" s="54" t="s">
        <v>247</v>
      </c>
      <c r="H107" s="72">
        <v>3.7100000025482496</v>
      </c>
      <c r="I107" s="70" t="s">
        <v>251</v>
      </c>
      <c r="J107" s="70" t="s">
        <v>128</v>
      </c>
      <c r="K107" s="71">
        <v>5.0999999999999997E-2</v>
      </c>
      <c r="L107" s="71">
        <v>2.3800000018532726E-2</v>
      </c>
      <c r="M107" s="72">
        <v>351.49317300000001</v>
      </c>
      <c r="N107" s="78">
        <v>122.81</v>
      </c>
      <c r="O107" s="72">
        <v>0.43166879000000002</v>
      </c>
      <c r="P107" s="73">
        <f t="shared" si="1"/>
        <v>7.307510445888581E-5</v>
      </c>
      <c r="Q107" s="73">
        <f>O107/'סכום נכסי הקרן'!$C$41</f>
        <v>4.7016267278986419E-6</v>
      </c>
    </row>
    <row r="108" spans="1:17">
      <c r="A108" s="69" t="s">
        <v>2653</v>
      </c>
      <c r="B108" s="70" t="s">
        <v>2338</v>
      </c>
      <c r="C108" s="54" t="s">
        <v>2388</v>
      </c>
      <c r="D108" s="121" t="s">
        <v>2746</v>
      </c>
      <c r="E108" s="54" t="s">
        <v>388</v>
      </c>
      <c r="F108" s="77">
        <v>41630</v>
      </c>
      <c r="G108" s="54" t="s">
        <v>247</v>
      </c>
      <c r="H108" s="72">
        <v>3.7000000001020452</v>
      </c>
      <c r="I108" s="70" t="s">
        <v>251</v>
      </c>
      <c r="J108" s="70" t="s">
        <v>128</v>
      </c>
      <c r="K108" s="71">
        <v>5.0999999999999997E-2</v>
      </c>
      <c r="L108" s="71">
        <v>2.5600000000408175E-2</v>
      </c>
      <c r="M108" s="72">
        <v>3998.8576050000001</v>
      </c>
      <c r="N108" s="78">
        <v>122.53</v>
      </c>
      <c r="O108" s="72">
        <v>4.899800505</v>
      </c>
      <c r="P108" s="73">
        <f t="shared" si="1"/>
        <v>8.2946333398478125E-4</v>
      </c>
      <c r="Q108" s="73">
        <f>O108/'סכום נכסי הקרן'!$C$41</f>
        <v>5.3367381541943912E-5</v>
      </c>
    </row>
    <row r="109" spans="1:17">
      <c r="A109" s="69" t="s">
        <v>2653</v>
      </c>
      <c r="B109" s="70" t="s">
        <v>2338</v>
      </c>
      <c r="C109" s="54" t="s">
        <v>2389</v>
      </c>
      <c r="D109" s="121" t="s">
        <v>2746</v>
      </c>
      <c r="E109" s="54" t="s">
        <v>388</v>
      </c>
      <c r="F109" s="77">
        <v>41666</v>
      </c>
      <c r="G109" s="54" t="s">
        <v>247</v>
      </c>
      <c r="H109" s="72">
        <v>3.7000000015840415</v>
      </c>
      <c r="I109" s="70" t="s">
        <v>251</v>
      </c>
      <c r="J109" s="70" t="s">
        <v>128</v>
      </c>
      <c r="K109" s="71">
        <v>5.0999999999999997E-2</v>
      </c>
      <c r="L109" s="71">
        <v>2.5500000007920208E-2</v>
      </c>
      <c r="M109" s="72">
        <v>773.45819900000004</v>
      </c>
      <c r="N109" s="78">
        <v>122.43</v>
      </c>
      <c r="O109" s="72">
        <v>0.94694487500000002</v>
      </c>
      <c r="P109" s="73">
        <f t="shared" si="1"/>
        <v>1.6030368018366944E-4</v>
      </c>
      <c r="Q109" s="73">
        <f>O109/'סכום נכסי הקרן'!$C$41</f>
        <v>1.0313882859464171E-5</v>
      </c>
    </row>
    <row r="110" spans="1:17">
      <c r="A110" s="69" t="s">
        <v>2653</v>
      </c>
      <c r="B110" s="70" t="s">
        <v>2338</v>
      </c>
      <c r="C110" s="54" t="s">
        <v>2390</v>
      </c>
      <c r="D110" s="121" t="s">
        <v>2746</v>
      </c>
      <c r="E110" s="54" t="s">
        <v>388</v>
      </c>
      <c r="F110" s="77">
        <v>41696</v>
      </c>
      <c r="G110" s="54" t="s">
        <v>247</v>
      </c>
      <c r="H110" s="72">
        <v>3.6999999996727997</v>
      </c>
      <c r="I110" s="70" t="s">
        <v>251</v>
      </c>
      <c r="J110" s="70" t="s">
        <v>128</v>
      </c>
      <c r="K110" s="71">
        <v>5.0999999999999997E-2</v>
      </c>
      <c r="L110" s="71">
        <v>2.550000000054533E-2</v>
      </c>
      <c r="M110" s="72">
        <v>744.45323099999996</v>
      </c>
      <c r="N110" s="78">
        <v>123.16</v>
      </c>
      <c r="O110" s="72">
        <v>0.91686858900000001</v>
      </c>
      <c r="P110" s="73">
        <f t="shared" si="1"/>
        <v>1.5521221239146393E-4</v>
      </c>
      <c r="Q110" s="73">
        <f>O110/'סכום נכסי הקרן'!$C$41</f>
        <v>9.9862995979234799E-6</v>
      </c>
    </row>
    <row r="111" spans="1:17">
      <c r="A111" s="69" t="s">
        <v>2653</v>
      </c>
      <c r="B111" s="70" t="s">
        <v>2338</v>
      </c>
      <c r="C111" s="54" t="s">
        <v>2391</v>
      </c>
      <c r="D111" s="121" t="s">
        <v>2746</v>
      </c>
      <c r="E111" s="54" t="s">
        <v>388</v>
      </c>
      <c r="F111" s="77">
        <v>41725</v>
      </c>
      <c r="G111" s="54" t="s">
        <v>247</v>
      </c>
      <c r="H111" s="72">
        <v>3.7000000008746121</v>
      </c>
      <c r="I111" s="70" t="s">
        <v>251</v>
      </c>
      <c r="J111" s="70" t="s">
        <v>128</v>
      </c>
      <c r="K111" s="71">
        <v>5.0999999999999997E-2</v>
      </c>
      <c r="L111" s="71">
        <v>2.5500000004919688E-2</v>
      </c>
      <c r="M111" s="72">
        <v>1482.601341</v>
      </c>
      <c r="N111" s="78">
        <v>123.39</v>
      </c>
      <c r="O111" s="72">
        <v>1.8293819020000002</v>
      </c>
      <c r="P111" s="73">
        <f t="shared" si="1"/>
        <v>3.0968714134706199E-4</v>
      </c>
      <c r="Q111" s="73">
        <f>O111/'סכום נכסי הקרן'!$C$41</f>
        <v>1.9925162636792098E-5</v>
      </c>
    </row>
    <row r="112" spans="1:17">
      <c r="A112" s="69" t="s">
        <v>2653</v>
      </c>
      <c r="B112" s="70" t="s">
        <v>2338</v>
      </c>
      <c r="C112" s="54" t="s">
        <v>2392</v>
      </c>
      <c r="D112" s="121" t="s">
        <v>2746</v>
      </c>
      <c r="E112" s="54" t="s">
        <v>388</v>
      </c>
      <c r="F112" s="77">
        <v>41787</v>
      </c>
      <c r="G112" s="54" t="s">
        <v>247</v>
      </c>
      <c r="H112" s="72">
        <v>3.6999999992155077</v>
      </c>
      <c r="I112" s="70" t="s">
        <v>251</v>
      </c>
      <c r="J112" s="70" t="s">
        <v>128</v>
      </c>
      <c r="K112" s="71">
        <v>5.0999999999999997E-2</v>
      </c>
      <c r="L112" s="71">
        <v>2.5499999992590904E-2</v>
      </c>
      <c r="M112" s="72">
        <v>933.39690600000006</v>
      </c>
      <c r="N112" s="78">
        <v>122.91</v>
      </c>
      <c r="O112" s="72">
        <v>1.1472381869999999</v>
      </c>
      <c r="P112" s="73">
        <f t="shared" si="1"/>
        <v>1.9421035825695844E-4</v>
      </c>
      <c r="Q112" s="73">
        <f>O112/'סכום נכסי הקרן'!$C$41</f>
        <v>1.2495426698013492E-5</v>
      </c>
    </row>
    <row r="113" spans="1:17">
      <c r="A113" s="69" t="s">
        <v>2653</v>
      </c>
      <c r="B113" s="70" t="s">
        <v>2338</v>
      </c>
      <c r="C113" s="54" t="s">
        <v>2393</v>
      </c>
      <c r="D113" s="121" t="s">
        <v>2746</v>
      </c>
      <c r="E113" s="54" t="s">
        <v>388</v>
      </c>
      <c r="F113" s="77">
        <v>41815</v>
      </c>
      <c r="G113" s="54" t="s">
        <v>247</v>
      </c>
      <c r="H113" s="72">
        <v>3.7000000031033644</v>
      </c>
      <c r="I113" s="70" t="s">
        <v>251</v>
      </c>
      <c r="J113" s="70" t="s">
        <v>128</v>
      </c>
      <c r="K113" s="71">
        <v>5.0999999999999997E-2</v>
      </c>
      <c r="L113" s="71">
        <v>2.5500000023275238E-2</v>
      </c>
      <c r="M113" s="72">
        <v>524.806015</v>
      </c>
      <c r="N113" s="78">
        <v>122.8</v>
      </c>
      <c r="O113" s="72">
        <v>0.64446181000000002</v>
      </c>
      <c r="P113" s="73">
        <f t="shared" si="1"/>
        <v>1.0909779714561392E-4</v>
      </c>
      <c r="Q113" s="73">
        <f>O113/'סכום נכסי הקרן'!$C$41</f>
        <v>7.0193142084836301E-6</v>
      </c>
    </row>
    <row r="114" spans="1:17">
      <c r="A114" s="69" t="s">
        <v>2653</v>
      </c>
      <c r="B114" s="70" t="s">
        <v>2338</v>
      </c>
      <c r="C114" s="54" t="s">
        <v>2394</v>
      </c>
      <c r="D114" s="121" t="s">
        <v>2746</v>
      </c>
      <c r="E114" s="54" t="s">
        <v>388</v>
      </c>
      <c r="F114" s="77">
        <v>41836</v>
      </c>
      <c r="G114" s="54" t="s">
        <v>247</v>
      </c>
      <c r="H114" s="72">
        <v>3.699999999371824</v>
      </c>
      <c r="I114" s="70" t="s">
        <v>251</v>
      </c>
      <c r="J114" s="70" t="s">
        <v>128</v>
      </c>
      <c r="K114" s="71">
        <v>5.0999999999999997E-2</v>
      </c>
      <c r="L114" s="71">
        <v>2.5499999995812161E-2</v>
      </c>
      <c r="M114" s="72">
        <v>1560.1867620000003</v>
      </c>
      <c r="N114" s="78">
        <v>122.44</v>
      </c>
      <c r="O114" s="72">
        <v>1.9102926760000001</v>
      </c>
      <c r="P114" s="73">
        <f t="shared" si="1"/>
        <v>3.2338413172225053E-4</v>
      </c>
      <c r="Q114" s="73">
        <f>O114/'סכום נכסי הקרן'!$C$41</f>
        <v>2.0806422219198708E-5</v>
      </c>
    </row>
    <row r="115" spans="1:17">
      <c r="A115" s="69" t="s">
        <v>2653</v>
      </c>
      <c r="B115" s="70" t="s">
        <v>2338</v>
      </c>
      <c r="C115" s="54" t="s">
        <v>2395</v>
      </c>
      <c r="D115" s="121" t="s">
        <v>2746</v>
      </c>
      <c r="E115" s="54" t="s">
        <v>388</v>
      </c>
      <c r="F115" s="77">
        <v>40903</v>
      </c>
      <c r="G115" s="54" t="s">
        <v>247</v>
      </c>
      <c r="H115" s="72">
        <v>3.6700000006118598</v>
      </c>
      <c r="I115" s="70" t="s">
        <v>251</v>
      </c>
      <c r="J115" s="70" t="s">
        <v>128</v>
      </c>
      <c r="K115" s="71">
        <v>5.2619999999999993E-2</v>
      </c>
      <c r="L115" s="71">
        <v>3.2100000006118595E-2</v>
      </c>
      <c r="M115" s="72">
        <v>1969.7435270000001</v>
      </c>
      <c r="N115" s="78">
        <v>124.46</v>
      </c>
      <c r="O115" s="72">
        <v>2.4515427500000002</v>
      </c>
      <c r="P115" s="73">
        <f t="shared" si="1"/>
        <v>4.150097173846508E-4</v>
      </c>
      <c r="Q115" s="73">
        <f>O115/'סכום נכסי הקרן'!$C$41</f>
        <v>2.6701580436209297E-5</v>
      </c>
    </row>
    <row r="116" spans="1:17">
      <c r="A116" s="69" t="s">
        <v>2653</v>
      </c>
      <c r="B116" s="70" t="s">
        <v>2338</v>
      </c>
      <c r="C116" s="54" t="s">
        <v>2396</v>
      </c>
      <c r="D116" s="121" t="s">
        <v>2746</v>
      </c>
      <c r="E116" s="54" t="s">
        <v>388</v>
      </c>
      <c r="F116" s="77">
        <v>41911</v>
      </c>
      <c r="G116" s="54" t="s">
        <v>247</v>
      </c>
      <c r="H116" s="72">
        <v>3.6999999998666278</v>
      </c>
      <c r="I116" s="70" t="s">
        <v>251</v>
      </c>
      <c r="J116" s="70" t="s">
        <v>128</v>
      </c>
      <c r="K116" s="71">
        <v>5.0999999999999997E-2</v>
      </c>
      <c r="L116" s="71">
        <v>2.550000000466799E-2</v>
      </c>
      <c r="M116" s="72">
        <v>612.37116800000001</v>
      </c>
      <c r="N116" s="78">
        <v>122.44</v>
      </c>
      <c r="O116" s="72">
        <v>0.74978726300000009</v>
      </c>
      <c r="P116" s="73">
        <f t="shared" si="1"/>
        <v>1.2692782947237649E-4</v>
      </c>
      <c r="Q116" s="73">
        <f>O116/'סכום נכסי הקרן'!$C$41</f>
        <v>8.1664922682012025E-6</v>
      </c>
    </row>
    <row r="117" spans="1:17">
      <c r="A117" s="69" t="s">
        <v>2653</v>
      </c>
      <c r="B117" s="70" t="s">
        <v>2338</v>
      </c>
      <c r="C117" s="54" t="s">
        <v>2397</v>
      </c>
      <c r="D117" s="121" t="s">
        <v>2746</v>
      </c>
      <c r="E117" s="54" t="s">
        <v>388</v>
      </c>
      <c r="F117" s="77">
        <v>40933</v>
      </c>
      <c r="G117" s="54" t="s">
        <v>247</v>
      </c>
      <c r="H117" s="72">
        <v>3.7000000001628122</v>
      </c>
      <c r="I117" s="70" t="s">
        <v>251</v>
      </c>
      <c r="J117" s="70" t="s">
        <v>128</v>
      </c>
      <c r="K117" s="71">
        <v>5.1330999999999995E-2</v>
      </c>
      <c r="L117" s="71">
        <v>2.5500000001356767E-2</v>
      </c>
      <c r="M117" s="72">
        <v>7263.5368900000003</v>
      </c>
      <c r="N117" s="78">
        <v>126.84</v>
      </c>
      <c r="O117" s="72">
        <v>9.2130702650000007</v>
      </c>
      <c r="P117" s="73">
        <f t="shared" si="1"/>
        <v>1.5596357383213407E-3</v>
      </c>
      <c r="Q117" s="73">
        <f>O117/'סכום נכסי הקרן'!$C$41</f>
        <v>1.0034641930896192E-4</v>
      </c>
    </row>
    <row r="118" spans="1:17">
      <c r="A118" s="69" t="s">
        <v>2653</v>
      </c>
      <c r="B118" s="70" t="s">
        <v>2338</v>
      </c>
      <c r="C118" s="54" t="s">
        <v>2398</v>
      </c>
      <c r="D118" s="121" t="s">
        <v>2746</v>
      </c>
      <c r="E118" s="54" t="s">
        <v>388</v>
      </c>
      <c r="F118" s="77">
        <v>40993</v>
      </c>
      <c r="G118" s="54" t="s">
        <v>247</v>
      </c>
      <c r="H118" s="72">
        <v>3.7000000002423419</v>
      </c>
      <c r="I118" s="70" t="s">
        <v>251</v>
      </c>
      <c r="J118" s="70" t="s">
        <v>128</v>
      </c>
      <c r="K118" s="71">
        <v>5.1451999999999998E-2</v>
      </c>
      <c r="L118" s="71">
        <v>2.5500000000838872E-2</v>
      </c>
      <c r="M118" s="72">
        <v>4227.1896989999996</v>
      </c>
      <c r="N118" s="78">
        <v>126.9</v>
      </c>
      <c r="O118" s="72">
        <v>5.3643039010000013</v>
      </c>
      <c r="P118" s="73">
        <f t="shared" si="1"/>
        <v>9.0809684877793395E-4</v>
      </c>
      <c r="Q118" s="73">
        <f>O118/'סכום נכסי הקרן'!$C$41</f>
        <v>5.8426634451641864E-5</v>
      </c>
    </row>
    <row r="119" spans="1:17">
      <c r="A119" s="69" t="s">
        <v>2653</v>
      </c>
      <c r="B119" s="70" t="s">
        <v>2338</v>
      </c>
      <c r="C119" s="54" t="s">
        <v>2399</v>
      </c>
      <c r="D119" s="121" t="s">
        <v>2746</v>
      </c>
      <c r="E119" s="54" t="s">
        <v>388</v>
      </c>
      <c r="F119" s="77">
        <v>41053</v>
      </c>
      <c r="G119" s="54" t="s">
        <v>247</v>
      </c>
      <c r="H119" s="72">
        <v>3.7699999999570304</v>
      </c>
      <c r="I119" s="70" t="s">
        <v>251</v>
      </c>
      <c r="J119" s="70" t="s">
        <v>128</v>
      </c>
      <c r="K119" s="71">
        <v>5.0999999999999997E-2</v>
      </c>
      <c r="L119" s="71">
        <v>2.6000000000537121E-2</v>
      </c>
      <c r="M119" s="72">
        <v>2976.2103069999998</v>
      </c>
      <c r="N119" s="78">
        <v>125.11</v>
      </c>
      <c r="O119" s="72">
        <v>3.7235367080000001</v>
      </c>
      <c r="P119" s="73">
        <f t="shared" si="1"/>
        <v>6.3033937175211525E-4</v>
      </c>
      <c r="Q119" s="73">
        <f>O119/'סכום נכסי הקרן'!$C$41</f>
        <v>4.055581527829362E-5</v>
      </c>
    </row>
    <row r="120" spans="1:17">
      <c r="A120" s="69" t="s">
        <v>2653</v>
      </c>
      <c r="B120" s="70" t="s">
        <v>2338</v>
      </c>
      <c r="C120" s="54" t="s">
        <v>2400</v>
      </c>
      <c r="D120" s="121" t="s">
        <v>2746</v>
      </c>
      <c r="E120" s="54" t="s">
        <v>388</v>
      </c>
      <c r="F120" s="77">
        <v>41085</v>
      </c>
      <c r="G120" s="54" t="s">
        <v>247</v>
      </c>
      <c r="H120" s="72">
        <v>3.7000000000729436</v>
      </c>
      <c r="I120" s="70" t="s">
        <v>251</v>
      </c>
      <c r="J120" s="70" t="s">
        <v>128</v>
      </c>
      <c r="K120" s="71">
        <v>5.0999999999999997E-2</v>
      </c>
      <c r="L120" s="71">
        <v>2.5600000001167099E-2</v>
      </c>
      <c r="M120" s="72">
        <v>5478.867056</v>
      </c>
      <c r="N120" s="78">
        <v>125.11</v>
      </c>
      <c r="O120" s="72">
        <v>6.8546105449999999</v>
      </c>
      <c r="P120" s="73">
        <f t="shared" si="1"/>
        <v>1.1603835931730325E-3</v>
      </c>
      <c r="Q120" s="73">
        <f>O120/'סכום נכסי הקרן'!$C$41</f>
        <v>7.4658675573251138E-5</v>
      </c>
    </row>
    <row r="121" spans="1:17">
      <c r="A121" s="69" t="s">
        <v>2653</v>
      </c>
      <c r="B121" s="70" t="s">
        <v>2338</v>
      </c>
      <c r="C121" s="54" t="s">
        <v>2401</v>
      </c>
      <c r="D121" s="121" t="s">
        <v>2746</v>
      </c>
      <c r="E121" s="54" t="s">
        <v>388</v>
      </c>
      <c r="F121" s="77">
        <v>41115</v>
      </c>
      <c r="G121" s="54" t="s">
        <v>247</v>
      </c>
      <c r="H121" s="72">
        <v>3.7000000001969173</v>
      </c>
      <c r="I121" s="70" t="s">
        <v>251</v>
      </c>
      <c r="J121" s="70" t="s">
        <v>128</v>
      </c>
      <c r="K121" s="71">
        <v>5.0999999999999997E-2</v>
      </c>
      <c r="L121" s="71">
        <v>2.5699999999540524E-2</v>
      </c>
      <c r="M121" s="72">
        <v>2429.6054060000001</v>
      </c>
      <c r="N121" s="78">
        <v>125.41</v>
      </c>
      <c r="O121" s="72">
        <v>3.046968202</v>
      </c>
      <c r="P121" s="73">
        <f t="shared" si="1"/>
        <v>5.1580638860653665E-4</v>
      </c>
      <c r="Q121" s="73">
        <f>O121/'סכום נכסי הקרן'!$C$41</f>
        <v>3.3186803098691631E-5</v>
      </c>
    </row>
    <row r="122" spans="1:17">
      <c r="A122" s="69" t="s">
        <v>2653</v>
      </c>
      <c r="B122" s="70" t="s">
        <v>2338</v>
      </c>
      <c r="C122" s="54" t="s">
        <v>2402</v>
      </c>
      <c r="D122" s="121" t="s">
        <v>2746</v>
      </c>
      <c r="E122" s="54" t="s">
        <v>388</v>
      </c>
      <c r="F122" s="77">
        <v>41179</v>
      </c>
      <c r="G122" s="54" t="s">
        <v>247</v>
      </c>
      <c r="H122" s="72">
        <v>3.7000000002368072</v>
      </c>
      <c r="I122" s="70" t="s">
        <v>251</v>
      </c>
      <c r="J122" s="70" t="s">
        <v>128</v>
      </c>
      <c r="K122" s="71">
        <v>5.0999999999999997E-2</v>
      </c>
      <c r="L122" s="71">
        <v>2.5600000001368223E-2</v>
      </c>
      <c r="M122" s="72">
        <v>3063.732626</v>
      </c>
      <c r="N122" s="78">
        <v>124.05</v>
      </c>
      <c r="O122" s="72">
        <v>3.8005604830000004</v>
      </c>
      <c r="P122" s="73">
        <f t="shared" si="1"/>
        <v>6.4337835102125059E-4</v>
      </c>
      <c r="Q122" s="73">
        <f>O122/'סכום נכסי הקרן'!$C$41</f>
        <v>4.1394738655690565E-5</v>
      </c>
    </row>
    <row r="123" spans="1:17">
      <c r="A123" s="69" t="s">
        <v>2654</v>
      </c>
      <c r="B123" s="70" t="s">
        <v>2329</v>
      </c>
      <c r="C123" s="54">
        <v>9079</v>
      </c>
      <c r="D123" s="121" t="s">
        <v>2746</v>
      </c>
      <c r="E123" s="54" t="s">
        <v>2368</v>
      </c>
      <c r="F123" s="77">
        <v>44705</v>
      </c>
      <c r="G123" s="54" t="s">
        <v>2328</v>
      </c>
      <c r="H123" s="72">
        <v>7.3999999999915671</v>
      </c>
      <c r="I123" s="70" t="s">
        <v>268</v>
      </c>
      <c r="J123" s="70" t="s">
        <v>128</v>
      </c>
      <c r="K123" s="71">
        <v>2.3671999999999999E-2</v>
      </c>
      <c r="L123" s="71">
        <v>2.5999999999978918E-2</v>
      </c>
      <c r="M123" s="72">
        <v>90808.431435999999</v>
      </c>
      <c r="N123" s="78">
        <v>104.47</v>
      </c>
      <c r="O123" s="72">
        <v>94.867560241999996</v>
      </c>
      <c r="P123" s="73">
        <f t="shared" si="1"/>
        <v>1.6059666658883982E-2</v>
      </c>
      <c r="Q123" s="73">
        <f>O123/'סכום נכסי הקרן'!$C$41</f>
        <v>1.0332733502561575E-3</v>
      </c>
    </row>
    <row r="124" spans="1:17">
      <c r="A124" s="69" t="s">
        <v>2654</v>
      </c>
      <c r="B124" s="70" t="s">
        <v>2329</v>
      </c>
      <c r="C124" s="54">
        <v>9017</v>
      </c>
      <c r="D124" s="121" t="s">
        <v>2746</v>
      </c>
      <c r="E124" s="54" t="s">
        <v>2368</v>
      </c>
      <c r="F124" s="77">
        <v>44651</v>
      </c>
      <c r="G124" s="54" t="s">
        <v>2328</v>
      </c>
      <c r="H124" s="72">
        <v>7.4999999999855174</v>
      </c>
      <c r="I124" s="70" t="s">
        <v>268</v>
      </c>
      <c r="J124" s="70" t="s">
        <v>128</v>
      </c>
      <c r="K124" s="71">
        <v>1.797E-2</v>
      </c>
      <c r="L124" s="71">
        <v>3.769999999993532E-2</v>
      </c>
      <c r="M124" s="72">
        <v>222490.801592</v>
      </c>
      <c r="N124" s="78">
        <v>93.1</v>
      </c>
      <c r="O124" s="72">
        <v>207.13894674199997</v>
      </c>
      <c r="P124" s="73">
        <f t="shared" si="1"/>
        <v>3.506554219654201E-2</v>
      </c>
      <c r="Q124" s="73">
        <f>O124/'סכום נכסי הקרן'!$C$41</f>
        <v>2.2561047519580007E-3</v>
      </c>
    </row>
    <row r="125" spans="1:17">
      <c r="A125" s="69" t="s">
        <v>2654</v>
      </c>
      <c r="B125" s="70" t="s">
        <v>2329</v>
      </c>
      <c r="C125" s="54">
        <v>9080</v>
      </c>
      <c r="D125" s="121" t="s">
        <v>2746</v>
      </c>
      <c r="E125" s="54" t="s">
        <v>2368</v>
      </c>
      <c r="F125" s="77">
        <v>44705</v>
      </c>
      <c r="G125" s="54" t="s">
        <v>2328</v>
      </c>
      <c r="H125" s="72">
        <v>7.030000000037095</v>
      </c>
      <c r="I125" s="70" t="s">
        <v>268</v>
      </c>
      <c r="J125" s="70" t="s">
        <v>128</v>
      </c>
      <c r="K125" s="71">
        <v>2.3184999999999997E-2</v>
      </c>
      <c r="L125" s="71">
        <v>2.7400000000189228E-2</v>
      </c>
      <c r="M125" s="72">
        <v>64533.910401999994</v>
      </c>
      <c r="N125" s="78">
        <v>103.18</v>
      </c>
      <c r="O125" s="72">
        <v>66.586088650999997</v>
      </c>
      <c r="P125" s="73">
        <f t="shared" si="1"/>
        <v>1.1272034245701329E-2</v>
      </c>
      <c r="Q125" s="73">
        <f>O125/'סכום נכסי הקרן'!$C$41</f>
        <v>7.252387510057654E-4</v>
      </c>
    </row>
    <row r="126" spans="1:17">
      <c r="A126" s="69" t="s">
        <v>2654</v>
      </c>
      <c r="B126" s="70" t="s">
        <v>2329</v>
      </c>
      <c r="C126" s="54">
        <v>9019</v>
      </c>
      <c r="D126" s="121" t="s">
        <v>2746</v>
      </c>
      <c r="E126" s="54" t="s">
        <v>2368</v>
      </c>
      <c r="F126" s="77">
        <v>44651</v>
      </c>
      <c r="G126" s="54" t="s">
        <v>2328</v>
      </c>
      <c r="H126" s="72">
        <v>7.0899999999761167</v>
      </c>
      <c r="I126" s="70" t="s">
        <v>268</v>
      </c>
      <c r="J126" s="70" t="s">
        <v>128</v>
      </c>
      <c r="K126" s="71">
        <v>1.8769999999999998E-2</v>
      </c>
      <c r="L126" s="71">
        <v>3.8999999999867752E-2</v>
      </c>
      <c r="M126" s="72">
        <v>137435.355893</v>
      </c>
      <c r="N126" s="78">
        <v>93.53</v>
      </c>
      <c r="O126" s="72">
        <v>128.543289023</v>
      </c>
      <c r="P126" s="73">
        <f t="shared" si="1"/>
        <v>2.1760466567074432E-2</v>
      </c>
      <c r="Q126" s="73">
        <f>O126/'סכום נכסי הקרן'!$C$41</f>
        <v>1.400060827567675E-3</v>
      </c>
    </row>
    <row r="127" spans="1:17">
      <c r="A127" s="69" t="s">
        <v>2655</v>
      </c>
      <c r="B127" s="70" t="s">
        <v>2329</v>
      </c>
      <c r="C127" s="54">
        <v>4100</v>
      </c>
      <c r="D127" s="121" t="s">
        <v>2746</v>
      </c>
      <c r="E127" s="54" t="s">
        <v>392</v>
      </c>
      <c r="F127" s="77">
        <v>42052</v>
      </c>
      <c r="G127" s="54" t="s">
        <v>126</v>
      </c>
      <c r="H127" s="72">
        <v>3.9700000000637061</v>
      </c>
      <c r="I127" s="70" t="s">
        <v>588</v>
      </c>
      <c r="J127" s="70" t="s">
        <v>128</v>
      </c>
      <c r="K127" s="71">
        <v>2.9779E-2</v>
      </c>
      <c r="L127" s="71">
        <v>2.0000000000361968E-2</v>
      </c>
      <c r="M127" s="72">
        <v>23480.234602</v>
      </c>
      <c r="N127" s="78">
        <v>117.66</v>
      </c>
      <c r="O127" s="72">
        <v>27.626844391999999</v>
      </c>
      <c r="P127" s="73">
        <f t="shared" si="1"/>
        <v>4.6768137669039806E-3</v>
      </c>
      <c r="Q127" s="73">
        <f>O127/'סכום נכסי הקרן'!$C$41</f>
        <v>3.0090456620902314E-4</v>
      </c>
    </row>
    <row r="128" spans="1:17">
      <c r="A128" s="69" t="s">
        <v>2656</v>
      </c>
      <c r="B128" s="70" t="s">
        <v>2338</v>
      </c>
      <c r="C128" s="54" t="s">
        <v>2403</v>
      </c>
      <c r="D128" s="121" t="s">
        <v>2746</v>
      </c>
      <c r="E128" s="54" t="s">
        <v>392</v>
      </c>
      <c r="F128" s="77">
        <v>41767</v>
      </c>
      <c r="G128" s="54" t="s">
        <v>126</v>
      </c>
      <c r="H128" s="72">
        <v>4.2499999989143884</v>
      </c>
      <c r="I128" s="70" t="s">
        <v>588</v>
      </c>
      <c r="J128" s="70" t="s">
        <v>128</v>
      </c>
      <c r="K128" s="71">
        <v>5.3499999999999999E-2</v>
      </c>
      <c r="L128" s="71">
        <v>2.509999999261784E-2</v>
      </c>
      <c r="M128" s="72">
        <v>1446.853683</v>
      </c>
      <c r="N128" s="78">
        <v>127.33</v>
      </c>
      <c r="O128" s="72">
        <v>1.842278836</v>
      </c>
      <c r="P128" s="73">
        <f t="shared" si="1"/>
        <v>3.1187040041299845E-4</v>
      </c>
      <c r="Q128" s="73">
        <f>O128/'סכום נכסי הקרן'!$C$41</f>
        <v>2.0065632763442543E-5</v>
      </c>
    </row>
    <row r="129" spans="1:17">
      <c r="A129" s="69" t="s">
        <v>2656</v>
      </c>
      <c r="B129" s="70" t="s">
        <v>2338</v>
      </c>
      <c r="C129" s="54" t="s">
        <v>2404</v>
      </c>
      <c r="D129" s="121" t="s">
        <v>2746</v>
      </c>
      <c r="E129" s="54" t="s">
        <v>392</v>
      </c>
      <c r="F129" s="77">
        <v>41269</v>
      </c>
      <c r="G129" s="54" t="s">
        <v>126</v>
      </c>
      <c r="H129" s="72">
        <v>4.2900000002217427</v>
      </c>
      <c r="I129" s="70" t="s">
        <v>588</v>
      </c>
      <c r="J129" s="70" t="s">
        <v>128</v>
      </c>
      <c r="K129" s="71">
        <v>5.3499999999999999E-2</v>
      </c>
      <c r="L129" s="71">
        <v>1.9300000000914294E-2</v>
      </c>
      <c r="M129" s="72">
        <v>7185.8836229999988</v>
      </c>
      <c r="N129" s="78">
        <v>132.41999999999999</v>
      </c>
      <c r="O129" s="72">
        <v>9.515546840999999</v>
      </c>
      <c r="P129" s="73">
        <f t="shared" si="1"/>
        <v>1.6108405228682291E-3</v>
      </c>
      <c r="Q129" s="73">
        <f>O129/'סכום נכסי הקרן'!$C$41</f>
        <v>1.0364091728340398E-4</v>
      </c>
    </row>
    <row r="130" spans="1:17">
      <c r="A130" s="69" t="s">
        <v>2656</v>
      </c>
      <c r="B130" s="70" t="s">
        <v>2338</v>
      </c>
      <c r="C130" s="54" t="s">
        <v>2405</v>
      </c>
      <c r="D130" s="121" t="s">
        <v>2746</v>
      </c>
      <c r="E130" s="54" t="s">
        <v>392</v>
      </c>
      <c r="F130" s="77">
        <v>41767</v>
      </c>
      <c r="G130" s="54" t="s">
        <v>126</v>
      </c>
      <c r="H130" s="72">
        <v>4.2499999996532072</v>
      </c>
      <c r="I130" s="70" t="s">
        <v>588</v>
      </c>
      <c r="J130" s="70" t="s">
        <v>128</v>
      </c>
      <c r="K130" s="71">
        <v>5.3499999999999999E-2</v>
      </c>
      <c r="L130" s="71">
        <v>2.5099999997919245E-2</v>
      </c>
      <c r="M130" s="72">
        <v>1132.3203470000001</v>
      </c>
      <c r="N130" s="78">
        <v>127.33</v>
      </c>
      <c r="O130" s="72">
        <v>1.4417835299999999</v>
      </c>
      <c r="P130" s="73">
        <f t="shared" si="1"/>
        <v>2.4407250304533509E-4</v>
      </c>
      <c r="Q130" s="73">
        <f>O130/'סכום נכסי הקרן'!$C$41</f>
        <v>1.5703539698786315E-5</v>
      </c>
    </row>
    <row r="131" spans="1:17">
      <c r="A131" s="69" t="s">
        <v>2656</v>
      </c>
      <c r="B131" s="70" t="s">
        <v>2338</v>
      </c>
      <c r="C131" s="54" t="s">
        <v>2406</v>
      </c>
      <c r="D131" s="121" t="s">
        <v>2746</v>
      </c>
      <c r="E131" s="54" t="s">
        <v>392</v>
      </c>
      <c r="F131" s="77">
        <v>41767</v>
      </c>
      <c r="G131" s="54" t="s">
        <v>126</v>
      </c>
      <c r="H131" s="72">
        <v>4.2499999998642979</v>
      </c>
      <c r="I131" s="70" t="s">
        <v>588</v>
      </c>
      <c r="J131" s="70" t="s">
        <v>128</v>
      </c>
      <c r="K131" s="71">
        <v>5.3499999999999999E-2</v>
      </c>
      <c r="L131" s="71">
        <v>2.5099999999837159E-2</v>
      </c>
      <c r="M131" s="72">
        <v>1446.853621</v>
      </c>
      <c r="N131" s="78">
        <v>127.33</v>
      </c>
      <c r="O131" s="72">
        <v>1.842278753</v>
      </c>
      <c r="P131" s="73">
        <f t="shared" si="1"/>
        <v>3.1187038636233319E-4</v>
      </c>
      <c r="Q131" s="73">
        <f>O131/'סכום נכסי הקרן'!$C$41</f>
        <v>2.0065631859427643E-5</v>
      </c>
    </row>
    <row r="132" spans="1:17">
      <c r="A132" s="69" t="s">
        <v>2656</v>
      </c>
      <c r="B132" s="70" t="s">
        <v>2338</v>
      </c>
      <c r="C132" s="54" t="s">
        <v>2407</v>
      </c>
      <c r="D132" s="121" t="s">
        <v>2746</v>
      </c>
      <c r="E132" s="54" t="s">
        <v>392</v>
      </c>
      <c r="F132" s="77">
        <v>41269</v>
      </c>
      <c r="G132" s="54" t="s">
        <v>126</v>
      </c>
      <c r="H132" s="72">
        <v>4.289999999947578</v>
      </c>
      <c r="I132" s="70" t="s">
        <v>588</v>
      </c>
      <c r="J132" s="70" t="s">
        <v>128</v>
      </c>
      <c r="K132" s="71">
        <v>5.3499999999999999E-2</v>
      </c>
      <c r="L132" s="71">
        <v>1.929999999999011E-2</v>
      </c>
      <c r="M132" s="72">
        <v>7635.0009220000011</v>
      </c>
      <c r="N132" s="78">
        <v>132.41999999999999</v>
      </c>
      <c r="O132" s="72">
        <v>10.110267957</v>
      </c>
      <c r="P132" s="73">
        <f t="shared" si="1"/>
        <v>1.7115179604833162E-3</v>
      </c>
      <c r="Q132" s="73">
        <f>O132/'סכום נכסי הקרן'!$C$41</f>
        <v>1.1011846849722075E-4</v>
      </c>
    </row>
    <row r="133" spans="1:17">
      <c r="A133" s="69" t="s">
        <v>2656</v>
      </c>
      <c r="B133" s="70" t="s">
        <v>2338</v>
      </c>
      <c r="C133" s="54" t="s">
        <v>2408</v>
      </c>
      <c r="D133" s="121" t="s">
        <v>2746</v>
      </c>
      <c r="E133" s="54" t="s">
        <v>392</v>
      </c>
      <c r="F133" s="77">
        <v>41281</v>
      </c>
      <c r="G133" s="54" t="s">
        <v>126</v>
      </c>
      <c r="H133" s="72">
        <v>4.2799999999026204</v>
      </c>
      <c r="I133" s="70" t="s">
        <v>588</v>
      </c>
      <c r="J133" s="70" t="s">
        <v>128</v>
      </c>
      <c r="K133" s="71">
        <v>5.3499999999999999E-2</v>
      </c>
      <c r="L133" s="71">
        <v>1.9399999999591636E-2</v>
      </c>
      <c r="M133" s="72">
        <v>9618.9997340000009</v>
      </c>
      <c r="N133" s="78">
        <v>132.38</v>
      </c>
      <c r="O133" s="72">
        <v>12.733631507999998</v>
      </c>
      <c r="P133" s="73">
        <f t="shared" si="1"/>
        <v>2.1556143833981129E-3</v>
      </c>
      <c r="Q133" s="73">
        <f>O133/'סכום נכסי הקרן'!$C$41</f>
        <v>1.3869147742004949E-4</v>
      </c>
    </row>
    <row r="134" spans="1:17">
      <c r="A134" s="69" t="s">
        <v>2656</v>
      </c>
      <c r="B134" s="70" t="s">
        <v>2338</v>
      </c>
      <c r="C134" s="54" t="s">
        <v>2409</v>
      </c>
      <c r="D134" s="121" t="s">
        <v>2746</v>
      </c>
      <c r="E134" s="54" t="s">
        <v>392</v>
      </c>
      <c r="F134" s="77">
        <v>41767</v>
      </c>
      <c r="G134" s="54" t="s">
        <v>126</v>
      </c>
      <c r="H134" s="72">
        <v>4.2499999991908162</v>
      </c>
      <c r="I134" s="70" t="s">
        <v>588</v>
      </c>
      <c r="J134" s="70" t="s">
        <v>128</v>
      </c>
      <c r="K134" s="71">
        <v>5.3499999999999999E-2</v>
      </c>
      <c r="L134" s="71">
        <v>2.5099999994220114E-2</v>
      </c>
      <c r="M134" s="72">
        <v>1698.480352</v>
      </c>
      <c r="N134" s="78">
        <v>127.33</v>
      </c>
      <c r="O134" s="72">
        <v>2.1626750750000001</v>
      </c>
      <c r="P134" s="73">
        <f t="shared" si="1"/>
        <v>3.6610871732527549E-4</v>
      </c>
      <c r="Q134" s="73">
        <f>O134/'סכום נכסי הקרן'!$C$41</f>
        <v>2.3555307151995401E-5</v>
      </c>
    </row>
    <row r="135" spans="1:17">
      <c r="A135" s="69" t="s">
        <v>2656</v>
      </c>
      <c r="B135" s="70" t="s">
        <v>2338</v>
      </c>
      <c r="C135" s="54" t="s">
        <v>2410</v>
      </c>
      <c r="D135" s="121" t="s">
        <v>2746</v>
      </c>
      <c r="E135" s="54" t="s">
        <v>392</v>
      </c>
      <c r="F135" s="77">
        <v>41281</v>
      </c>
      <c r="G135" s="54" t="s">
        <v>126</v>
      </c>
      <c r="H135" s="72">
        <v>4.2799999997994007</v>
      </c>
      <c r="I135" s="70" t="s">
        <v>588</v>
      </c>
      <c r="J135" s="70" t="s">
        <v>128</v>
      </c>
      <c r="K135" s="71">
        <v>5.3499999999999999E-2</v>
      </c>
      <c r="L135" s="71">
        <v>1.9399999999106028E-2</v>
      </c>
      <c r="M135" s="72">
        <v>6928.9405029999998</v>
      </c>
      <c r="N135" s="78">
        <v>132.38</v>
      </c>
      <c r="O135" s="72">
        <v>9.1725312030000001</v>
      </c>
      <c r="P135" s="73">
        <f t="shared" si="1"/>
        <v>1.5527730782010311E-3</v>
      </c>
      <c r="Q135" s="73">
        <f>O135/'סכום נכסי הקרן'!$C$41</f>
        <v>9.990487815092929E-5</v>
      </c>
    </row>
    <row r="136" spans="1:17">
      <c r="A136" s="69" t="s">
        <v>2656</v>
      </c>
      <c r="B136" s="70" t="s">
        <v>2338</v>
      </c>
      <c r="C136" s="54" t="s">
        <v>2411</v>
      </c>
      <c r="D136" s="121" t="s">
        <v>2746</v>
      </c>
      <c r="E136" s="54" t="s">
        <v>392</v>
      </c>
      <c r="F136" s="77">
        <v>41767</v>
      </c>
      <c r="G136" s="54" t="s">
        <v>126</v>
      </c>
      <c r="H136" s="72">
        <v>4.2500000004257066</v>
      </c>
      <c r="I136" s="70" t="s">
        <v>588</v>
      </c>
      <c r="J136" s="70" t="s">
        <v>128</v>
      </c>
      <c r="K136" s="71">
        <v>5.3499999999999999E-2</v>
      </c>
      <c r="L136" s="71">
        <v>2.5100000000056757E-2</v>
      </c>
      <c r="M136" s="72">
        <v>1383.6297959999999</v>
      </c>
      <c r="N136" s="78">
        <v>127.33</v>
      </c>
      <c r="O136" s="72">
        <v>1.7617758490000002</v>
      </c>
      <c r="P136" s="73">
        <f t="shared" si="1"/>
        <v>2.9824244231049747E-4</v>
      </c>
      <c r="Q136" s="73">
        <f>O136/'סכום נכסי הקרן'!$C$41</f>
        <v>1.9188814693378047E-5</v>
      </c>
    </row>
    <row r="137" spans="1:17">
      <c r="A137" s="69" t="s">
        <v>2656</v>
      </c>
      <c r="B137" s="70" t="s">
        <v>2338</v>
      </c>
      <c r="C137" s="54" t="s">
        <v>2412</v>
      </c>
      <c r="D137" s="121" t="s">
        <v>2746</v>
      </c>
      <c r="E137" s="54" t="s">
        <v>392</v>
      </c>
      <c r="F137" s="77">
        <v>41281</v>
      </c>
      <c r="G137" s="54" t="s">
        <v>126</v>
      </c>
      <c r="H137" s="72">
        <v>4.2800000001525049</v>
      </c>
      <c r="I137" s="70" t="s">
        <v>588</v>
      </c>
      <c r="J137" s="70" t="s">
        <v>128</v>
      </c>
      <c r="K137" s="71">
        <v>5.3499999999999999E-2</v>
      </c>
      <c r="L137" s="71">
        <v>1.9400000001034853E-2</v>
      </c>
      <c r="M137" s="72">
        <v>8321.5219190000007</v>
      </c>
      <c r="N137" s="78">
        <v>132.38</v>
      </c>
      <c r="O137" s="72">
        <v>11.016030419</v>
      </c>
      <c r="P137" s="73">
        <f t="shared" ref="P137:P199" si="2">IFERROR(O137/$O$8,0)</f>
        <v>1.8648500707931389E-3</v>
      </c>
      <c r="Q137" s="73">
        <f>O137/'סכום נכסי הקרן'!$C$41</f>
        <v>1.1998380298310395E-4</v>
      </c>
    </row>
    <row r="138" spans="1:17">
      <c r="A138" s="69" t="s">
        <v>2658</v>
      </c>
      <c r="B138" s="70" t="s">
        <v>2338</v>
      </c>
      <c r="C138" s="54">
        <v>7127</v>
      </c>
      <c r="D138" s="121" t="s">
        <v>2746</v>
      </c>
      <c r="E138" s="54" t="s">
        <v>2368</v>
      </c>
      <c r="F138" s="77">
        <v>43631</v>
      </c>
      <c r="G138" s="54" t="s">
        <v>2328</v>
      </c>
      <c r="H138" s="72">
        <v>4.7199999999912299</v>
      </c>
      <c r="I138" s="70" t="s">
        <v>268</v>
      </c>
      <c r="J138" s="70" t="s">
        <v>128</v>
      </c>
      <c r="K138" s="71">
        <v>3.1E-2</v>
      </c>
      <c r="L138" s="71">
        <v>2.6699999999932226E-2</v>
      </c>
      <c r="M138" s="72">
        <v>44113.184961999999</v>
      </c>
      <c r="N138" s="78">
        <v>113.73</v>
      </c>
      <c r="O138" s="72">
        <v>50.169923902000001</v>
      </c>
      <c r="P138" s="73">
        <f t="shared" si="2"/>
        <v>8.4930217675292241E-3</v>
      </c>
      <c r="Q138" s="73">
        <f>O138/'סכום נכסי הקרן'!$C$41</f>
        <v>5.4643805764666034E-4</v>
      </c>
    </row>
    <row r="139" spans="1:17">
      <c r="A139" s="69" t="s">
        <v>2658</v>
      </c>
      <c r="B139" s="70" t="s">
        <v>2338</v>
      </c>
      <c r="C139" s="54">
        <v>7128</v>
      </c>
      <c r="D139" s="121" t="s">
        <v>2746</v>
      </c>
      <c r="E139" s="54" t="s">
        <v>2368</v>
      </c>
      <c r="F139" s="77">
        <v>43634</v>
      </c>
      <c r="G139" s="54" t="s">
        <v>2328</v>
      </c>
      <c r="H139" s="72">
        <v>4.7399999999481697</v>
      </c>
      <c r="I139" s="70" t="s">
        <v>268</v>
      </c>
      <c r="J139" s="70" t="s">
        <v>128</v>
      </c>
      <c r="K139" s="71">
        <v>2.4900000000000002E-2</v>
      </c>
      <c r="L139" s="71">
        <v>2.6799999999731251E-2</v>
      </c>
      <c r="M139" s="72">
        <v>18531.578885999999</v>
      </c>
      <c r="N139" s="78">
        <v>112.44</v>
      </c>
      <c r="O139" s="72">
        <v>20.836906191999997</v>
      </c>
      <c r="P139" s="73">
        <f t="shared" si="2"/>
        <v>3.5273782396461977E-3</v>
      </c>
      <c r="Q139" s="73">
        <f>O139/'סכום נכסי הקרן'!$C$41</f>
        <v>2.269502853774161E-4</v>
      </c>
    </row>
    <row r="140" spans="1:17">
      <c r="A140" s="69" t="s">
        <v>2658</v>
      </c>
      <c r="B140" s="70" t="s">
        <v>2338</v>
      </c>
      <c r="C140" s="54">
        <v>7130</v>
      </c>
      <c r="D140" s="121" t="s">
        <v>2746</v>
      </c>
      <c r="E140" s="54" t="s">
        <v>2368</v>
      </c>
      <c r="F140" s="77">
        <v>43634</v>
      </c>
      <c r="G140" s="54" t="s">
        <v>2328</v>
      </c>
      <c r="H140" s="72">
        <v>4.9899999999554776</v>
      </c>
      <c r="I140" s="70" t="s">
        <v>268</v>
      </c>
      <c r="J140" s="70" t="s">
        <v>128</v>
      </c>
      <c r="K140" s="71">
        <v>3.6000000000000004E-2</v>
      </c>
      <c r="L140" s="71">
        <v>2.7099999999610425E-2</v>
      </c>
      <c r="M140" s="72">
        <v>12330.483904999999</v>
      </c>
      <c r="N140" s="78">
        <v>116.58</v>
      </c>
      <c r="O140" s="72">
        <v>14.374878236000001</v>
      </c>
      <c r="P140" s="73">
        <f t="shared" si="2"/>
        <v>2.4334530385656653E-3</v>
      </c>
      <c r="Q140" s="73">
        <f>O140/'סכום נכסי הקרן'!$C$41</f>
        <v>1.5656751956671708E-4</v>
      </c>
    </row>
    <row r="141" spans="1:17">
      <c r="A141" s="69" t="s">
        <v>2659</v>
      </c>
      <c r="B141" s="70" t="s">
        <v>2338</v>
      </c>
      <c r="C141" s="54" t="s">
        <v>2414</v>
      </c>
      <c r="D141" s="121" t="s">
        <v>2746</v>
      </c>
      <c r="E141" s="54" t="s">
        <v>2368</v>
      </c>
      <c r="F141" s="77">
        <v>45273</v>
      </c>
      <c r="G141" s="54" t="s">
        <v>2328</v>
      </c>
      <c r="H141" s="72">
        <v>3.5300000004505869</v>
      </c>
      <c r="I141" s="70" t="s">
        <v>124</v>
      </c>
      <c r="J141" s="70" t="s">
        <v>128</v>
      </c>
      <c r="K141" s="71">
        <v>6.9500000000000006E-2</v>
      </c>
      <c r="L141" s="71">
        <v>7.0800000009469954E-2</v>
      </c>
      <c r="M141" s="72">
        <v>3919.9818620000001</v>
      </c>
      <c r="N141" s="78">
        <v>100.21</v>
      </c>
      <c r="O141" s="72">
        <v>3.9282139909999998</v>
      </c>
      <c r="P141" s="73">
        <f t="shared" si="2"/>
        <v>6.6498819089789117E-4</v>
      </c>
      <c r="Q141" s="73">
        <f>O141/'סכום נכסי הקרן'!$C$41</f>
        <v>4.2785108214543362E-5</v>
      </c>
    </row>
    <row r="142" spans="1:17">
      <c r="A142" s="69" t="s">
        <v>2659</v>
      </c>
      <c r="B142" s="70" t="s">
        <v>2338</v>
      </c>
      <c r="C142" s="54" t="s">
        <v>2415</v>
      </c>
      <c r="D142" s="121" t="s">
        <v>2746</v>
      </c>
      <c r="E142" s="54" t="s">
        <v>2368</v>
      </c>
      <c r="F142" s="77">
        <v>45273</v>
      </c>
      <c r="G142" s="54" t="s">
        <v>2328</v>
      </c>
      <c r="H142" s="72">
        <v>4.7300000004725442</v>
      </c>
      <c r="I142" s="70" t="s">
        <v>124</v>
      </c>
      <c r="J142" s="70" t="s">
        <v>128</v>
      </c>
      <c r="K142" s="71">
        <v>6.9500000000000006E-2</v>
      </c>
      <c r="L142" s="71">
        <v>7.0500000008940036E-2</v>
      </c>
      <c r="M142" s="72">
        <v>3119.1927019999998</v>
      </c>
      <c r="N142" s="78">
        <v>100.41</v>
      </c>
      <c r="O142" s="72">
        <v>3.131981524</v>
      </c>
      <c r="P142" s="73">
        <f t="shared" si="2"/>
        <v>5.3019787932688013E-4</v>
      </c>
      <c r="Q142" s="73">
        <f>O142/'סכום נכסי הקרן'!$C$41</f>
        <v>3.4112746591022072E-5</v>
      </c>
    </row>
    <row r="143" spans="1:17">
      <c r="A143" s="69" t="s">
        <v>2652</v>
      </c>
      <c r="B143" s="70" t="s">
        <v>2329</v>
      </c>
      <c r="C143" s="54">
        <v>2378</v>
      </c>
      <c r="D143" s="121" t="s">
        <v>2746</v>
      </c>
      <c r="E143" s="54" t="s">
        <v>392</v>
      </c>
      <c r="F143" s="77">
        <v>40489</v>
      </c>
      <c r="G143" s="54" t="s">
        <v>126</v>
      </c>
      <c r="H143" s="72">
        <v>1.6099999999955099</v>
      </c>
      <c r="I143" s="70" t="s">
        <v>268</v>
      </c>
      <c r="J143" s="70" t="s">
        <v>128</v>
      </c>
      <c r="K143" s="71">
        <v>5.7000000000000002E-2</v>
      </c>
      <c r="L143" s="71">
        <v>2.0200000000059868E-2</v>
      </c>
      <c r="M143" s="72">
        <v>10644.602437</v>
      </c>
      <c r="N143" s="78">
        <v>125.54</v>
      </c>
      <c r="O143" s="72">
        <v>13.363233946000001</v>
      </c>
      <c r="P143" s="73">
        <f t="shared" si="2"/>
        <v>2.2621967099184515E-3</v>
      </c>
      <c r="Q143" s="73">
        <f>O143/'סכום נכסי הקרן'!$C$41</f>
        <v>1.4554894712605015E-4</v>
      </c>
    </row>
    <row r="144" spans="1:17">
      <c r="A144" s="69" t="s">
        <v>2660</v>
      </c>
      <c r="B144" s="70" t="s">
        <v>2338</v>
      </c>
      <c r="C144" s="54" t="s">
        <v>2416</v>
      </c>
      <c r="D144" s="121" t="s">
        <v>2746</v>
      </c>
      <c r="E144" s="54" t="s">
        <v>461</v>
      </c>
      <c r="F144" s="77">
        <v>43801</v>
      </c>
      <c r="G144" s="54" t="s">
        <v>247</v>
      </c>
      <c r="H144" s="72">
        <v>4.5699999993748044</v>
      </c>
      <c r="I144" s="70" t="s">
        <v>251</v>
      </c>
      <c r="J144" s="70" t="s">
        <v>129</v>
      </c>
      <c r="K144" s="71">
        <v>2.3629999999999998E-2</v>
      </c>
      <c r="L144" s="71">
        <v>5.4199999992497666E-2</v>
      </c>
      <c r="M144" s="72">
        <v>570.83872299999996</v>
      </c>
      <c r="N144" s="78">
        <v>87.31</v>
      </c>
      <c r="O144" s="72">
        <v>1.9993786250000003</v>
      </c>
      <c r="P144" s="73">
        <f t="shared" si="2"/>
        <v>3.3846505760756643E-4</v>
      </c>
      <c r="Q144" s="73">
        <f>O144/'סכום נכסי הקרן'!$C$41</f>
        <v>2.1776723729527069E-5</v>
      </c>
    </row>
    <row r="145" spans="1:17">
      <c r="A145" s="69" t="s">
        <v>2661</v>
      </c>
      <c r="B145" s="70" t="s">
        <v>2338</v>
      </c>
      <c r="C145" s="54">
        <v>9365</v>
      </c>
      <c r="D145" s="121" t="s">
        <v>2746</v>
      </c>
      <c r="E145" s="54" t="s">
        <v>2417</v>
      </c>
      <c r="F145" s="77">
        <v>44906</v>
      </c>
      <c r="G145" s="54" t="s">
        <v>2328</v>
      </c>
      <c r="H145" s="72">
        <v>1.759999982679868</v>
      </c>
      <c r="I145" s="70" t="s">
        <v>268</v>
      </c>
      <c r="J145" s="70" t="s">
        <v>128</v>
      </c>
      <c r="K145" s="71">
        <v>7.6799999999999993E-2</v>
      </c>
      <c r="L145" s="71">
        <v>7.6799999448321735E-2</v>
      </c>
      <c r="M145" s="72">
        <v>61.958649000000008</v>
      </c>
      <c r="N145" s="78">
        <v>100.64</v>
      </c>
      <c r="O145" s="72">
        <v>6.2355182999999995E-2</v>
      </c>
      <c r="P145" s="73">
        <f t="shared" si="2"/>
        <v>1.055580485973503E-5</v>
      </c>
      <c r="Q145" s="73">
        <f>O145/'סכום נכסי הקרן'!$C$41</f>
        <v>6.7915680217652748E-7</v>
      </c>
    </row>
    <row r="146" spans="1:17">
      <c r="A146" s="69" t="s">
        <v>2661</v>
      </c>
      <c r="B146" s="70" t="s">
        <v>2338</v>
      </c>
      <c r="C146" s="54">
        <v>9509</v>
      </c>
      <c r="D146" s="121" t="s">
        <v>2746</v>
      </c>
      <c r="E146" s="54" t="s">
        <v>2417</v>
      </c>
      <c r="F146" s="77">
        <v>44991</v>
      </c>
      <c r="G146" s="54" t="s">
        <v>2328</v>
      </c>
      <c r="H146" s="72">
        <v>1.7700000001063547</v>
      </c>
      <c r="I146" s="70" t="s">
        <v>268</v>
      </c>
      <c r="J146" s="70" t="s">
        <v>128</v>
      </c>
      <c r="K146" s="71">
        <v>7.6799999999999993E-2</v>
      </c>
      <c r="L146" s="71">
        <v>7.3100000006413521E-2</v>
      </c>
      <c r="M146" s="72">
        <v>3064.21135</v>
      </c>
      <c r="N146" s="78">
        <v>101.26</v>
      </c>
      <c r="O146" s="72">
        <v>3.1028207710000002</v>
      </c>
      <c r="P146" s="73">
        <f t="shared" si="2"/>
        <v>5.2526139765171718E-4</v>
      </c>
      <c r="Q146" s="73">
        <f>O146/'סכום נכסי הקרן'!$C$41</f>
        <v>3.3795135082183433E-5</v>
      </c>
    </row>
    <row r="147" spans="1:17">
      <c r="A147" s="69" t="s">
        <v>2661</v>
      </c>
      <c r="B147" s="70" t="s">
        <v>2338</v>
      </c>
      <c r="C147" s="54">
        <v>9316</v>
      </c>
      <c r="D147" s="121" t="s">
        <v>2746</v>
      </c>
      <c r="E147" s="54" t="s">
        <v>2417</v>
      </c>
      <c r="F147" s="77">
        <v>44885</v>
      </c>
      <c r="G147" s="54" t="s">
        <v>2328</v>
      </c>
      <c r="H147" s="72">
        <v>1.7600000000183607</v>
      </c>
      <c r="I147" s="70" t="s">
        <v>268</v>
      </c>
      <c r="J147" s="70" t="s">
        <v>128</v>
      </c>
      <c r="K147" s="71">
        <v>7.6799999999999993E-2</v>
      </c>
      <c r="L147" s="71">
        <v>8.0900000000191957E-2</v>
      </c>
      <c r="M147" s="72">
        <v>23971.669008000001</v>
      </c>
      <c r="N147" s="78">
        <v>99.97</v>
      </c>
      <c r="O147" s="72">
        <v>23.964480406</v>
      </c>
      <c r="P147" s="73">
        <f t="shared" si="2"/>
        <v>4.0568300269550927E-3</v>
      </c>
      <c r="Q147" s="73">
        <f>O147/'סכום נכסי הקרן'!$C$41</f>
        <v>2.6101502866828267E-4</v>
      </c>
    </row>
    <row r="148" spans="1:17">
      <c r="A148" s="69" t="s">
        <v>2662</v>
      </c>
      <c r="B148" s="70" t="s">
        <v>2338</v>
      </c>
      <c r="C148" s="54" t="s">
        <v>2418</v>
      </c>
      <c r="D148" s="121" t="s">
        <v>2746</v>
      </c>
      <c r="E148" s="54" t="s">
        <v>478</v>
      </c>
      <c r="F148" s="77">
        <v>45015</v>
      </c>
      <c r="G148" s="54" t="s">
        <v>126</v>
      </c>
      <c r="H148" s="72">
        <v>4.9699999999539264</v>
      </c>
      <c r="I148" s="70" t="s">
        <v>251</v>
      </c>
      <c r="J148" s="70" t="s">
        <v>128</v>
      </c>
      <c r="K148" s="71">
        <v>4.4999999999999998E-2</v>
      </c>
      <c r="L148" s="71">
        <v>3.7099999999747897E-2</v>
      </c>
      <c r="M148" s="72">
        <v>43208.852749999991</v>
      </c>
      <c r="N148" s="78">
        <v>106.49</v>
      </c>
      <c r="O148" s="72">
        <v>46.013104796</v>
      </c>
      <c r="P148" s="73">
        <f t="shared" si="2"/>
        <v>7.7893341314885416E-3</v>
      </c>
      <c r="Q148" s="73">
        <f>O148/'סכום נכסי הקרן'!$C$41</f>
        <v>5.0116304063232086E-4</v>
      </c>
    </row>
    <row r="149" spans="1:17">
      <c r="A149" s="69" t="s">
        <v>2663</v>
      </c>
      <c r="B149" s="70" t="s">
        <v>2338</v>
      </c>
      <c r="C149" s="54" t="s">
        <v>2419</v>
      </c>
      <c r="D149" s="121" t="s">
        <v>2746</v>
      </c>
      <c r="E149" s="54" t="s">
        <v>478</v>
      </c>
      <c r="F149" s="77">
        <v>44074</v>
      </c>
      <c r="G149" s="54" t="s">
        <v>126</v>
      </c>
      <c r="H149" s="72">
        <v>8.5999999999415735</v>
      </c>
      <c r="I149" s="70" t="s">
        <v>588</v>
      </c>
      <c r="J149" s="70" t="s">
        <v>128</v>
      </c>
      <c r="K149" s="71">
        <v>2.35E-2</v>
      </c>
      <c r="L149" s="71">
        <v>4.0899999999600756E-2</v>
      </c>
      <c r="M149" s="72">
        <v>53385.597181000005</v>
      </c>
      <c r="N149" s="78">
        <v>96.18</v>
      </c>
      <c r="O149" s="72">
        <v>51.346266644999993</v>
      </c>
      <c r="P149" s="73">
        <f t="shared" si="2"/>
        <v>8.6921590941452555E-3</v>
      </c>
      <c r="Q149" s="73">
        <f>O149/'סכום נכסי הקרן'!$C$41</f>
        <v>5.5925048377007398E-4</v>
      </c>
    </row>
    <row r="150" spans="1:17">
      <c r="A150" s="69" t="s">
        <v>2663</v>
      </c>
      <c r="B150" s="70" t="s">
        <v>2338</v>
      </c>
      <c r="C150" s="54" t="s">
        <v>2420</v>
      </c>
      <c r="D150" s="121" t="s">
        <v>2746</v>
      </c>
      <c r="E150" s="54" t="s">
        <v>478</v>
      </c>
      <c r="F150" s="77">
        <v>44189</v>
      </c>
      <c r="G150" s="54" t="s">
        <v>126</v>
      </c>
      <c r="H150" s="72">
        <v>8.5000000003924914</v>
      </c>
      <c r="I150" s="70" t="s">
        <v>588</v>
      </c>
      <c r="J150" s="70" t="s">
        <v>128</v>
      </c>
      <c r="K150" s="71">
        <v>2.4700000000000003E-2</v>
      </c>
      <c r="L150" s="71">
        <v>4.3300000001428661E-2</v>
      </c>
      <c r="M150" s="72">
        <v>6678.8308820000002</v>
      </c>
      <c r="N150" s="78">
        <v>95.37</v>
      </c>
      <c r="O150" s="72">
        <v>6.3696014729999995</v>
      </c>
      <c r="P150" s="73">
        <f t="shared" si="2"/>
        <v>1.0782787724842185E-3</v>
      </c>
      <c r="Q150" s="73">
        <f>O150/'סכום נכסי הקרן'!$C$41</f>
        <v>6.9376080053226358E-5</v>
      </c>
    </row>
    <row r="151" spans="1:17">
      <c r="A151" s="69" t="s">
        <v>2663</v>
      </c>
      <c r="B151" s="70" t="s">
        <v>2338</v>
      </c>
      <c r="C151" s="54" t="s">
        <v>2421</v>
      </c>
      <c r="D151" s="121" t="s">
        <v>2746</v>
      </c>
      <c r="E151" s="54" t="s">
        <v>478</v>
      </c>
      <c r="F151" s="77">
        <v>44322</v>
      </c>
      <c r="G151" s="54" t="s">
        <v>126</v>
      </c>
      <c r="H151" s="72">
        <v>8.4099999998591155</v>
      </c>
      <c r="I151" s="70" t="s">
        <v>588</v>
      </c>
      <c r="J151" s="70" t="s">
        <v>128</v>
      </c>
      <c r="K151" s="71">
        <v>2.5600000000000001E-2</v>
      </c>
      <c r="L151" s="71">
        <v>4.5899999999321664E-2</v>
      </c>
      <c r="M151" s="72">
        <v>30745.337346</v>
      </c>
      <c r="N151" s="78">
        <v>93.5</v>
      </c>
      <c r="O151" s="72">
        <v>28.746889804999999</v>
      </c>
      <c r="P151" s="73">
        <f t="shared" si="2"/>
        <v>4.8664207930539851E-3</v>
      </c>
      <c r="Q151" s="73">
        <f>O151/'סכום נכסי הקרן'!$C$41</f>
        <v>3.1310381612519397E-4</v>
      </c>
    </row>
    <row r="152" spans="1:17">
      <c r="A152" s="69" t="s">
        <v>2663</v>
      </c>
      <c r="B152" s="70" t="s">
        <v>2338</v>
      </c>
      <c r="C152" s="54" t="s">
        <v>2422</v>
      </c>
      <c r="D152" s="121" t="s">
        <v>2746</v>
      </c>
      <c r="E152" s="54" t="s">
        <v>478</v>
      </c>
      <c r="F152" s="77">
        <v>44418</v>
      </c>
      <c r="G152" s="54" t="s">
        <v>126</v>
      </c>
      <c r="H152" s="72">
        <v>8.530000000144863</v>
      </c>
      <c r="I152" s="70" t="s">
        <v>588</v>
      </c>
      <c r="J152" s="70" t="s">
        <v>128</v>
      </c>
      <c r="K152" s="71">
        <v>2.2700000000000001E-2</v>
      </c>
      <c r="L152" s="71">
        <v>4.4300000000663663E-2</v>
      </c>
      <c r="M152" s="72">
        <v>30639.993273999997</v>
      </c>
      <c r="N152" s="78">
        <v>91.47</v>
      </c>
      <c r="O152" s="72">
        <v>28.026401497999998</v>
      </c>
      <c r="P152" s="73">
        <f t="shared" si="2"/>
        <v>4.7444528409687058E-3</v>
      </c>
      <c r="Q152" s="73">
        <f>O152/'סכום נכסי הקרן'!$C$41</f>
        <v>3.0525644063777541E-4</v>
      </c>
    </row>
    <row r="153" spans="1:17">
      <c r="A153" s="69" t="s">
        <v>2663</v>
      </c>
      <c r="B153" s="70" t="s">
        <v>2338</v>
      </c>
      <c r="C153" s="54" t="s">
        <v>2423</v>
      </c>
      <c r="D153" s="121" t="s">
        <v>2746</v>
      </c>
      <c r="E153" s="54" t="s">
        <v>478</v>
      </c>
      <c r="F153" s="77">
        <v>44530</v>
      </c>
      <c r="G153" s="54" t="s">
        <v>126</v>
      </c>
      <c r="H153" s="72">
        <v>8.5699999998906851</v>
      </c>
      <c r="I153" s="70" t="s">
        <v>588</v>
      </c>
      <c r="J153" s="70" t="s">
        <v>128</v>
      </c>
      <c r="K153" s="71">
        <v>1.7899999999999999E-2</v>
      </c>
      <c r="L153" s="71">
        <v>4.7099999999066347E-2</v>
      </c>
      <c r="M153" s="72">
        <v>25247.707117000002</v>
      </c>
      <c r="N153" s="78">
        <v>84.42</v>
      </c>
      <c r="O153" s="72">
        <v>21.314114968999998</v>
      </c>
      <c r="P153" s="73">
        <f t="shared" si="2"/>
        <v>3.6081625864320109E-3</v>
      </c>
      <c r="Q153" s="73">
        <f>O153/'סכום נכסי הקרן'!$C$41</f>
        <v>2.3214792206718241E-4</v>
      </c>
    </row>
    <row r="154" spans="1:17">
      <c r="A154" s="69" t="s">
        <v>2663</v>
      </c>
      <c r="B154" s="70" t="s">
        <v>2338</v>
      </c>
      <c r="C154" s="54" t="s">
        <v>2424</v>
      </c>
      <c r="D154" s="121" t="s">
        <v>2746</v>
      </c>
      <c r="E154" s="54" t="s">
        <v>478</v>
      </c>
      <c r="F154" s="77">
        <v>44612</v>
      </c>
      <c r="G154" s="54" t="s">
        <v>126</v>
      </c>
      <c r="H154" s="72">
        <v>8.4100000001195436</v>
      </c>
      <c r="I154" s="70" t="s">
        <v>588</v>
      </c>
      <c r="J154" s="70" t="s">
        <v>128</v>
      </c>
      <c r="K154" s="71">
        <v>2.3599999999999999E-2</v>
      </c>
      <c r="L154" s="71">
        <v>4.7800000000588164E-2</v>
      </c>
      <c r="M154" s="72">
        <v>29608.822773000004</v>
      </c>
      <c r="N154" s="78">
        <v>88.43</v>
      </c>
      <c r="O154" s="72">
        <v>26.183082707000001</v>
      </c>
      <c r="P154" s="73">
        <f t="shared" si="2"/>
        <v>4.4324063916450192E-3</v>
      </c>
      <c r="Q154" s="73">
        <f>O154/'סכום נכסי הקרן'!$C$41</f>
        <v>2.8517948094883565E-4</v>
      </c>
    </row>
    <row r="155" spans="1:17">
      <c r="A155" s="69" t="s">
        <v>2663</v>
      </c>
      <c r="B155" s="70" t="s">
        <v>2338</v>
      </c>
      <c r="C155" s="54" t="s">
        <v>2425</v>
      </c>
      <c r="D155" s="121" t="s">
        <v>2746</v>
      </c>
      <c r="E155" s="54" t="s">
        <v>478</v>
      </c>
      <c r="F155" s="77">
        <v>44662</v>
      </c>
      <c r="G155" s="54" t="s">
        <v>126</v>
      </c>
      <c r="H155" s="72">
        <v>8.4500000000248026</v>
      </c>
      <c r="I155" s="70" t="s">
        <v>588</v>
      </c>
      <c r="J155" s="70" t="s">
        <v>128</v>
      </c>
      <c r="K155" s="71">
        <v>2.4E-2</v>
      </c>
      <c r="L155" s="71">
        <v>4.5699999999917335E-2</v>
      </c>
      <c r="M155" s="72">
        <v>33722.129417999997</v>
      </c>
      <c r="N155" s="78">
        <v>89.67</v>
      </c>
      <c r="O155" s="72">
        <v>30.238635224999999</v>
      </c>
      <c r="P155" s="73">
        <f t="shared" si="2"/>
        <v>5.1189511008220417E-3</v>
      </c>
      <c r="Q155" s="73">
        <f>O155/'סכום נכסי הקרן'!$C$41</f>
        <v>3.2935152802924985E-4</v>
      </c>
    </row>
    <row r="156" spans="1:17">
      <c r="A156" s="69" t="s">
        <v>2663</v>
      </c>
      <c r="B156" s="70" t="s">
        <v>2338</v>
      </c>
      <c r="C156" s="54" t="s">
        <v>2426</v>
      </c>
      <c r="D156" s="121" t="s">
        <v>2746</v>
      </c>
      <c r="E156" s="54" t="s">
        <v>478</v>
      </c>
      <c r="F156" s="77">
        <v>45197</v>
      </c>
      <c r="G156" s="54" t="s">
        <v>126</v>
      </c>
      <c r="H156" s="72">
        <v>8.2000000045838402</v>
      </c>
      <c r="I156" s="70" t="s">
        <v>588</v>
      </c>
      <c r="J156" s="70" t="s">
        <v>128</v>
      </c>
      <c r="K156" s="71">
        <v>4.1200000000000001E-2</v>
      </c>
      <c r="L156" s="71">
        <v>4.1400000018717353E-2</v>
      </c>
      <c r="M156" s="72">
        <v>521.02541099999996</v>
      </c>
      <c r="N156" s="78">
        <v>100.49</v>
      </c>
      <c r="O156" s="72">
        <v>0.523578443</v>
      </c>
      <c r="P156" s="73">
        <f t="shared" si="2"/>
        <v>8.8634041424782623E-5</v>
      </c>
      <c r="Q156" s="73">
        <f>O156/'סכום נכסי הקרן'!$C$41</f>
        <v>5.7026833043926007E-6</v>
      </c>
    </row>
    <row r="157" spans="1:17">
      <c r="A157" s="69" t="s">
        <v>2663</v>
      </c>
      <c r="B157" s="70" t="s">
        <v>2338</v>
      </c>
      <c r="C157" s="54" t="s">
        <v>2427</v>
      </c>
      <c r="D157" s="121" t="s">
        <v>2746</v>
      </c>
      <c r="E157" s="54" t="s">
        <v>478</v>
      </c>
      <c r="F157" s="77">
        <v>45197</v>
      </c>
      <c r="G157" s="54" t="s">
        <v>126</v>
      </c>
      <c r="H157" s="72">
        <v>8.2000000002009354</v>
      </c>
      <c r="I157" s="70" t="s">
        <v>588</v>
      </c>
      <c r="J157" s="70" t="s">
        <v>128</v>
      </c>
      <c r="K157" s="71">
        <v>4.1200000000000001E-2</v>
      </c>
      <c r="L157" s="71">
        <v>4.1400000000967004E-2</v>
      </c>
      <c r="M157" s="72">
        <v>15847.856271999999</v>
      </c>
      <c r="N157" s="78">
        <v>100.49</v>
      </c>
      <c r="O157" s="72">
        <v>15.925510839000001</v>
      </c>
      <c r="P157" s="73">
        <f t="shared" si="2"/>
        <v>2.6959520703848969E-3</v>
      </c>
      <c r="Q157" s="73">
        <f>O157/'סכום נכסי הקרן'!$C$41</f>
        <v>1.7345661569853575E-4</v>
      </c>
    </row>
    <row r="158" spans="1:17">
      <c r="A158" s="69" t="s">
        <v>2664</v>
      </c>
      <c r="B158" s="70" t="s">
        <v>2329</v>
      </c>
      <c r="C158" s="54">
        <v>7490</v>
      </c>
      <c r="D158" s="121" t="s">
        <v>2746</v>
      </c>
      <c r="E158" s="54" t="s">
        <v>2417</v>
      </c>
      <c r="F158" s="77">
        <v>43899</v>
      </c>
      <c r="G158" s="54" t="s">
        <v>2328</v>
      </c>
      <c r="H158" s="72">
        <v>3.2800000000527492</v>
      </c>
      <c r="I158" s="70" t="s">
        <v>124</v>
      </c>
      <c r="J158" s="70" t="s">
        <v>128</v>
      </c>
      <c r="K158" s="71">
        <v>2.3889999999999998E-2</v>
      </c>
      <c r="L158" s="71">
        <v>4.7400000002022047E-2</v>
      </c>
      <c r="M158" s="72">
        <v>7356.6600369999996</v>
      </c>
      <c r="N158" s="78">
        <v>92.77</v>
      </c>
      <c r="O158" s="72">
        <v>6.8247731629999997</v>
      </c>
      <c r="P158" s="73">
        <f t="shared" si="2"/>
        <v>1.1553325682739895E-3</v>
      </c>
      <c r="Q158" s="73">
        <f>O158/'סכום נכסי הקרן'!$C$41</f>
        <v>7.4333694393347626E-5</v>
      </c>
    </row>
    <row r="159" spans="1:17">
      <c r="A159" s="69" t="s">
        <v>2664</v>
      </c>
      <c r="B159" s="70" t="s">
        <v>2329</v>
      </c>
      <c r="C159" s="54">
        <v>7491</v>
      </c>
      <c r="D159" s="121" t="s">
        <v>2746</v>
      </c>
      <c r="E159" s="54" t="s">
        <v>2417</v>
      </c>
      <c r="F159" s="77">
        <v>43899</v>
      </c>
      <c r="G159" s="54" t="s">
        <v>2328</v>
      </c>
      <c r="H159" s="72">
        <v>3.3900000000331403</v>
      </c>
      <c r="I159" s="70" t="s">
        <v>124</v>
      </c>
      <c r="J159" s="70" t="s">
        <v>128</v>
      </c>
      <c r="K159" s="71">
        <v>1.2969999999999999E-2</v>
      </c>
      <c r="L159" s="71">
        <v>2.1200000000188096E-2</v>
      </c>
      <c r="M159" s="72">
        <v>41285.820193</v>
      </c>
      <c r="N159" s="78">
        <v>108.17</v>
      </c>
      <c r="O159" s="72">
        <v>44.658872168000002</v>
      </c>
      <c r="P159" s="73">
        <f t="shared" si="2"/>
        <v>7.5600826937074327E-3</v>
      </c>
      <c r="Q159" s="73">
        <f>O159/'סכום נכסי הקרן'!$C$41</f>
        <v>4.8641308310215704E-4</v>
      </c>
    </row>
    <row r="160" spans="1:17">
      <c r="A160" s="69" t="s">
        <v>2665</v>
      </c>
      <c r="B160" s="70" t="s">
        <v>2338</v>
      </c>
      <c r="C160" s="54" t="s">
        <v>2428</v>
      </c>
      <c r="D160" s="121" t="s">
        <v>2746</v>
      </c>
      <c r="E160" s="54" t="s">
        <v>478</v>
      </c>
      <c r="F160" s="77">
        <v>43924</v>
      </c>
      <c r="G160" s="54" t="s">
        <v>126</v>
      </c>
      <c r="H160" s="72">
        <v>7.7999999996861265</v>
      </c>
      <c r="I160" s="70" t="s">
        <v>588</v>
      </c>
      <c r="J160" s="70" t="s">
        <v>128</v>
      </c>
      <c r="K160" s="71">
        <v>2.7900000000000001E-2</v>
      </c>
      <c r="L160" s="71">
        <v>3.189999999918916E-2</v>
      </c>
      <c r="M160" s="72">
        <v>7063.6556660000006</v>
      </c>
      <c r="N160" s="78">
        <v>108.25</v>
      </c>
      <c r="O160" s="72">
        <v>7.6464067980000001</v>
      </c>
      <c r="P160" s="73">
        <f t="shared" si="2"/>
        <v>1.2944229197088457E-3</v>
      </c>
      <c r="Q160" s="73">
        <f>O160/'סכום נכסי הקרן'!$C$41</f>
        <v>8.3282719081596507E-5</v>
      </c>
    </row>
    <row r="161" spans="1:17">
      <c r="A161" s="69" t="s">
        <v>2665</v>
      </c>
      <c r="B161" s="70" t="s">
        <v>2338</v>
      </c>
      <c r="C161" s="54" t="s">
        <v>2429</v>
      </c>
      <c r="D161" s="121" t="s">
        <v>2746</v>
      </c>
      <c r="E161" s="54" t="s">
        <v>478</v>
      </c>
      <c r="F161" s="77">
        <v>44015</v>
      </c>
      <c r="G161" s="54" t="s">
        <v>126</v>
      </c>
      <c r="H161" s="72">
        <v>7.5799999993916867</v>
      </c>
      <c r="I161" s="70" t="s">
        <v>588</v>
      </c>
      <c r="J161" s="70" t="s">
        <v>128</v>
      </c>
      <c r="K161" s="71">
        <v>2.75E-2</v>
      </c>
      <c r="L161" s="71">
        <v>4.1699999997539414E-2</v>
      </c>
      <c r="M161" s="72">
        <v>5823.1425939999999</v>
      </c>
      <c r="N161" s="78">
        <v>100.5</v>
      </c>
      <c r="O161" s="72">
        <v>5.8522581320000002</v>
      </c>
      <c r="P161" s="73">
        <f t="shared" si="2"/>
        <v>9.9070024107201257E-4</v>
      </c>
      <c r="Q161" s="73">
        <f>O161/'סכום נכסי הקרן'!$C$41</f>
        <v>6.3741307894817645E-5</v>
      </c>
    </row>
    <row r="162" spans="1:17">
      <c r="A162" s="69" t="s">
        <v>2665</v>
      </c>
      <c r="B162" s="70" t="s">
        <v>2338</v>
      </c>
      <c r="C162" s="54" t="s">
        <v>2430</v>
      </c>
      <c r="D162" s="121" t="s">
        <v>2746</v>
      </c>
      <c r="E162" s="54" t="s">
        <v>478</v>
      </c>
      <c r="F162" s="77">
        <v>44108</v>
      </c>
      <c r="G162" s="54" t="s">
        <v>126</v>
      </c>
      <c r="H162" s="72">
        <v>7.4899999996857902</v>
      </c>
      <c r="I162" s="70" t="s">
        <v>588</v>
      </c>
      <c r="J162" s="70" t="s">
        <v>128</v>
      </c>
      <c r="K162" s="71">
        <v>2.75E-2</v>
      </c>
      <c r="L162" s="71">
        <v>4.5999999998260439E-2</v>
      </c>
      <c r="M162" s="72">
        <v>9445.1649429999998</v>
      </c>
      <c r="N162" s="78">
        <v>97.38</v>
      </c>
      <c r="O162" s="72">
        <v>9.1977014610000012</v>
      </c>
      <c r="P162" s="73">
        <f t="shared" si="2"/>
        <v>1.5570340284369914E-3</v>
      </c>
      <c r="Q162" s="73">
        <f>O162/'סכום נכסי הקרן'!$C$41</f>
        <v>1.0017902620263558E-4</v>
      </c>
    </row>
    <row r="163" spans="1:17">
      <c r="A163" s="69" t="s">
        <v>2665</v>
      </c>
      <c r="B163" s="70" t="s">
        <v>2338</v>
      </c>
      <c r="C163" s="54" t="s">
        <v>2431</v>
      </c>
      <c r="D163" s="121" t="s">
        <v>2746</v>
      </c>
      <c r="E163" s="54" t="s">
        <v>478</v>
      </c>
      <c r="F163" s="77">
        <v>44200</v>
      </c>
      <c r="G163" s="54" t="s">
        <v>126</v>
      </c>
      <c r="H163" s="72">
        <v>7.3599999993807472</v>
      </c>
      <c r="I163" s="70" t="s">
        <v>588</v>
      </c>
      <c r="J163" s="70" t="s">
        <v>128</v>
      </c>
      <c r="K163" s="71">
        <v>2.75E-2</v>
      </c>
      <c r="L163" s="71">
        <v>5.159999999555185E-2</v>
      </c>
      <c r="M163" s="72">
        <v>4900.278671</v>
      </c>
      <c r="N163" s="78">
        <v>93.59</v>
      </c>
      <c r="O163" s="72">
        <v>4.5861707440000004</v>
      </c>
      <c r="P163" s="73">
        <f t="shared" si="2"/>
        <v>7.76370481136906E-4</v>
      </c>
      <c r="Q163" s="73">
        <f>O163/'סכום נכסי הקרן'!$C$41</f>
        <v>4.9951405911687993E-5</v>
      </c>
    </row>
    <row r="164" spans="1:17">
      <c r="A164" s="69" t="s">
        <v>2665</v>
      </c>
      <c r="B164" s="70" t="s">
        <v>2338</v>
      </c>
      <c r="C164" s="54" t="s">
        <v>2432</v>
      </c>
      <c r="D164" s="121" t="s">
        <v>2746</v>
      </c>
      <c r="E164" s="54" t="s">
        <v>478</v>
      </c>
      <c r="F164" s="77">
        <v>44290</v>
      </c>
      <c r="G164" s="54" t="s">
        <v>126</v>
      </c>
      <c r="H164" s="72">
        <v>7.2700000003827387</v>
      </c>
      <c r="I164" s="70" t="s">
        <v>588</v>
      </c>
      <c r="J164" s="70" t="s">
        <v>128</v>
      </c>
      <c r="K164" s="71">
        <v>2.75E-2</v>
      </c>
      <c r="L164" s="71">
        <v>5.5400000002987247E-2</v>
      </c>
      <c r="M164" s="72">
        <v>9412.1993440000006</v>
      </c>
      <c r="N164" s="78">
        <v>91.05</v>
      </c>
      <c r="O164" s="72">
        <v>8.5698074359999996</v>
      </c>
      <c r="P164" s="73">
        <f t="shared" si="2"/>
        <v>1.4507409108224765E-3</v>
      </c>
      <c r="Q164" s="73">
        <f>O164/'סכום נכסי הקרן'!$C$41</f>
        <v>9.334016409674216E-5</v>
      </c>
    </row>
    <row r="165" spans="1:17">
      <c r="A165" s="69" t="s">
        <v>2665</v>
      </c>
      <c r="B165" s="70" t="s">
        <v>2338</v>
      </c>
      <c r="C165" s="54" t="s">
        <v>2433</v>
      </c>
      <c r="D165" s="121" t="s">
        <v>2746</v>
      </c>
      <c r="E165" s="54" t="s">
        <v>478</v>
      </c>
      <c r="F165" s="77">
        <v>44496</v>
      </c>
      <c r="G165" s="54" t="s">
        <v>126</v>
      </c>
      <c r="H165" s="72">
        <v>6.7100000002087388</v>
      </c>
      <c r="I165" s="70" t="s">
        <v>588</v>
      </c>
      <c r="J165" s="70" t="s">
        <v>128</v>
      </c>
      <c r="K165" s="71">
        <v>2.75E-2</v>
      </c>
      <c r="L165" s="71">
        <v>8.1600000001771131E-2</v>
      </c>
      <c r="M165" s="72">
        <v>10543.676717</v>
      </c>
      <c r="N165" s="78">
        <v>74.97</v>
      </c>
      <c r="O165" s="72">
        <v>7.9045944849999996</v>
      </c>
      <c r="P165" s="73">
        <f t="shared" si="2"/>
        <v>1.3381302542083426E-3</v>
      </c>
      <c r="Q165" s="73">
        <f>O165/'סכום נכסי הקרן'!$C$41</f>
        <v>8.6094833735550345E-5</v>
      </c>
    </row>
    <row r="166" spans="1:17">
      <c r="A166" s="69" t="s">
        <v>2665</v>
      </c>
      <c r="B166" s="70" t="s">
        <v>2338</v>
      </c>
      <c r="C166" s="54" t="s">
        <v>2434</v>
      </c>
      <c r="D166" s="121" t="s">
        <v>2746</v>
      </c>
      <c r="E166" s="54" t="s">
        <v>478</v>
      </c>
      <c r="F166" s="77">
        <v>44615</v>
      </c>
      <c r="G166" s="54" t="s">
        <v>126</v>
      </c>
      <c r="H166" s="72">
        <v>6.9499999998587585</v>
      </c>
      <c r="I166" s="70" t="s">
        <v>588</v>
      </c>
      <c r="J166" s="70" t="s">
        <v>128</v>
      </c>
      <c r="K166" s="71">
        <v>2.75E-2</v>
      </c>
      <c r="L166" s="71">
        <v>7.0199999998616813E-2</v>
      </c>
      <c r="M166" s="72">
        <v>12799.061330000002</v>
      </c>
      <c r="N166" s="78">
        <v>80.209999999999994</v>
      </c>
      <c r="O166" s="72">
        <v>10.266127171000001</v>
      </c>
      <c r="P166" s="73">
        <f t="shared" si="2"/>
        <v>1.7379026067857045E-3</v>
      </c>
      <c r="Q166" s="73">
        <f>O166/'סכום נכסי הקרן'!$C$41</f>
        <v>1.1181604743576684E-4</v>
      </c>
    </row>
    <row r="167" spans="1:17">
      <c r="A167" s="69" t="s">
        <v>2665</v>
      </c>
      <c r="B167" s="70" t="s">
        <v>2338</v>
      </c>
      <c r="C167" s="54" t="s">
        <v>2435</v>
      </c>
      <c r="D167" s="121" t="s">
        <v>2746</v>
      </c>
      <c r="E167" s="54" t="s">
        <v>478</v>
      </c>
      <c r="F167" s="77">
        <v>44753</v>
      </c>
      <c r="G167" s="54" t="s">
        <v>126</v>
      </c>
      <c r="H167" s="72">
        <v>7.570000000165245</v>
      </c>
      <c r="I167" s="70" t="s">
        <v>588</v>
      </c>
      <c r="J167" s="70" t="s">
        <v>128</v>
      </c>
      <c r="K167" s="71">
        <v>2.9100000000000001E-2</v>
      </c>
      <c r="L167" s="71">
        <v>4.0700000000834409E-2</v>
      </c>
      <c r="M167" s="72">
        <v>18893.852838999999</v>
      </c>
      <c r="N167" s="78">
        <v>97.05</v>
      </c>
      <c r="O167" s="72">
        <v>18.336483520999998</v>
      </c>
      <c r="P167" s="73">
        <f t="shared" si="2"/>
        <v>3.1040938787946959E-3</v>
      </c>
      <c r="Q167" s="73">
        <f>O167/'סכום נכסי הקרן'!$C$41</f>
        <v>1.997163172672423E-4</v>
      </c>
    </row>
    <row r="168" spans="1:17">
      <c r="A168" s="69" t="s">
        <v>2665</v>
      </c>
      <c r="B168" s="70" t="s">
        <v>2338</v>
      </c>
      <c r="C168" s="54" t="s">
        <v>2436</v>
      </c>
      <c r="D168" s="121" t="s">
        <v>2746</v>
      </c>
      <c r="E168" s="54" t="s">
        <v>478</v>
      </c>
      <c r="F168" s="77">
        <v>44959</v>
      </c>
      <c r="G168" s="54" t="s">
        <v>126</v>
      </c>
      <c r="H168" s="72">
        <v>7.4500000003351534</v>
      </c>
      <c r="I168" s="70" t="s">
        <v>588</v>
      </c>
      <c r="J168" s="70" t="s">
        <v>128</v>
      </c>
      <c r="K168" s="71">
        <v>3.4599999999999999E-2</v>
      </c>
      <c r="L168" s="71">
        <v>4.2200000001117184E-2</v>
      </c>
      <c r="M168" s="72">
        <v>9142.1866549999995</v>
      </c>
      <c r="N168" s="78">
        <v>97.91</v>
      </c>
      <c r="O168" s="72">
        <v>8.9511143999999998</v>
      </c>
      <c r="P168" s="73">
        <f t="shared" si="2"/>
        <v>1.5152905073434588E-3</v>
      </c>
      <c r="Q168" s="73">
        <f>O168/'סכום נכסי הקרן'!$C$41</f>
        <v>9.7493262618125376E-5</v>
      </c>
    </row>
    <row r="169" spans="1:17">
      <c r="A169" s="69" t="s">
        <v>2665</v>
      </c>
      <c r="B169" s="70" t="s">
        <v>2338</v>
      </c>
      <c r="C169" s="54" t="s">
        <v>2437</v>
      </c>
      <c r="D169" s="121" t="s">
        <v>2746</v>
      </c>
      <c r="E169" s="54" t="s">
        <v>478</v>
      </c>
      <c r="F169" s="77">
        <v>45153</v>
      </c>
      <c r="G169" s="54" t="s">
        <v>126</v>
      </c>
      <c r="H169" s="72">
        <v>7.3299999998972831</v>
      </c>
      <c r="I169" s="70" t="s">
        <v>588</v>
      </c>
      <c r="J169" s="70" t="s">
        <v>128</v>
      </c>
      <c r="K169" s="71">
        <v>3.9705999999999998E-2</v>
      </c>
      <c r="L169" s="71">
        <v>4.3799999999706518E-2</v>
      </c>
      <c r="M169" s="72">
        <v>10387.385165</v>
      </c>
      <c r="N169" s="78">
        <v>98.41</v>
      </c>
      <c r="O169" s="72">
        <v>10.222225385</v>
      </c>
      <c r="P169" s="73">
        <f t="shared" si="2"/>
        <v>1.7304706875175043E-3</v>
      </c>
      <c r="Q169" s="73">
        <f>O169/'סכום נכסי הקרן'!$C$41</f>
        <v>1.1133788034275071E-4</v>
      </c>
    </row>
    <row r="170" spans="1:17">
      <c r="A170" s="69" t="s">
        <v>2665</v>
      </c>
      <c r="B170" s="70" t="s">
        <v>2338</v>
      </c>
      <c r="C170" s="54" t="s">
        <v>2438</v>
      </c>
      <c r="D170" s="121" t="s">
        <v>2746</v>
      </c>
      <c r="E170" s="54" t="s">
        <v>478</v>
      </c>
      <c r="F170" s="77">
        <v>43011</v>
      </c>
      <c r="G170" s="54" t="s">
        <v>126</v>
      </c>
      <c r="H170" s="72">
        <v>7.5700000001408521</v>
      </c>
      <c r="I170" s="70" t="s">
        <v>588</v>
      </c>
      <c r="J170" s="70" t="s">
        <v>128</v>
      </c>
      <c r="K170" s="71">
        <v>3.5499999999999997E-2</v>
      </c>
      <c r="L170" s="71">
        <v>3.6200000001102323E-2</v>
      </c>
      <c r="M170" s="72">
        <v>5814.184204000001</v>
      </c>
      <c r="N170" s="78">
        <v>112.34</v>
      </c>
      <c r="O170" s="72">
        <v>6.5316545440000011</v>
      </c>
      <c r="P170" s="73">
        <f t="shared" si="2"/>
        <v>1.1057119466342615E-3</v>
      </c>
      <c r="Q170" s="73">
        <f>O170/'סכום נכסי הקרן'!$C$41</f>
        <v>7.1141120907701062E-5</v>
      </c>
    </row>
    <row r="171" spans="1:17">
      <c r="A171" s="69" t="s">
        <v>2665</v>
      </c>
      <c r="B171" s="70" t="s">
        <v>2338</v>
      </c>
      <c r="C171" s="54" t="s">
        <v>2439</v>
      </c>
      <c r="D171" s="121" t="s">
        <v>2746</v>
      </c>
      <c r="E171" s="54" t="s">
        <v>478</v>
      </c>
      <c r="F171" s="77">
        <v>43104</v>
      </c>
      <c r="G171" s="54" t="s">
        <v>126</v>
      </c>
      <c r="H171" s="72">
        <v>7.4100000000458133</v>
      </c>
      <c r="I171" s="70" t="s">
        <v>588</v>
      </c>
      <c r="J171" s="70" t="s">
        <v>128</v>
      </c>
      <c r="K171" s="71">
        <v>3.4700000000000002E-2</v>
      </c>
      <c r="L171" s="71">
        <v>4.3799999999999999E-2</v>
      </c>
      <c r="M171" s="72">
        <v>10331.174184</v>
      </c>
      <c r="N171" s="78">
        <v>105.64</v>
      </c>
      <c r="O171" s="72">
        <v>10.913852349999999</v>
      </c>
      <c r="P171" s="73">
        <f t="shared" si="2"/>
        <v>1.8475528437557559E-3</v>
      </c>
      <c r="Q171" s="73">
        <f>O171/'סכום נכסי הקרן'!$C$41</f>
        <v>1.1887090542983059E-4</v>
      </c>
    </row>
    <row r="172" spans="1:17">
      <c r="A172" s="69" t="s">
        <v>2665</v>
      </c>
      <c r="B172" s="70" t="s">
        <v>2338</v>
      </c>
      <c r="C172" s="54" t="s">
        <v>2440</v>
      </c>
      <c r="D172" s="121" t="s">
        <v>2746</v>
      </c>
      <c r="E172" s="54" t="s">
        <v>478</v>
      </c>
      <c r="F172" s="77">
        <v>43194</v>
      </c>
      <c r="G172" s="54" t="s">
        <v>126</v>
      </c>
      <c r="H172" s="72">
        <v>7.5800000003132775</v>
      </c>
      <c r="I172" s="70" t="s">
        <v>588</v>
      </c>
      <c r="J172" s="70" t="s">
        <v>128</v>
      </c>
      <c r="K172" s="71">
        <v>3.44E-2</v>
      </c>
      <c r="L172" s="71">
        <v>3.6900000002376601E-2</v>
      </c>
      <c r="M172" s="72">
        <v>6665.6474390000003</v>
      </c>
      <c r="N172" s="78">
        <v>111.1</v>
      </c>
      <c r="O172" s="72">
        <v>7.4055345960000007</v>
      </c>
      <c r="P172" s="73">
        <f t="shared" si="2"/>
        <v>1.2536468392273454E-3</v>
      </c>
      <c r="Q172" s="73">
        <f>O172/'סכום נכסי הקרן'!$C$41</f>
        <v>8.065920028856308E-5</v>
      </c>
    </row>
    <row r="173" spans="1:17">
      <c r="A173" s="69" t="s">
        <v>2665</v>
      </c>
      <c r="B173" s="70" t="s">
        <v>2338</v>
      </c>
      <c r="C173" s="54" t="s">
        <v>2441</v>
      </c>
      <c r="D173" s="121" t="s">
        <v>2746</v>
      </c>
      <c r="E173" s="54" t="s">
        <v>478</v>
      </c>
      <c r="F173" s="77">
        <v>43285</v>
      </c>
      <c r="G173" s="54" t="s">
        <v>126</v>
      </c>
      <c r="H173" s="72">
        <v>7.5300000003205518</v>
      </c>
      <c r="I173" s="70" t="s">
        <v>588</v>
      </c>
      <c r="J173" s="70" t="s">
        <v>128</v>
      </c>
      <c r="K173" s="71">
        <v>3.6600000000000001E-2</v>
      </c>
      <c r="L173" s="71">
        <v>3.7000000002217655E-2</v>
      </c>
      <c r="M173" s="72">
        <v>8892.4253819999994</v>
      </c>
      <c r="N173" s="78">
        <v>111.56</v>
      </c>
      <c r="O173" s="72">
        <v>9.920390094</v>
      </c>
      <c r="P173" s="73">
        <f t="shared" si="2"/>
        <v>1.6793744629810879E-3</v>
      </c>
      <c r="Q173" s="73">
        <f>O173/'סכום נכסי הקרן'!$C$41</f>
        <v>1.0805036708151015E-4</v>
      </c>
    </row>
    <row r="174" spans="1:17">
      <c r="A174" s="69" t="s">
        <v>2665</v>
      </c>
      <c r="B174" s="70" t="s">
        <v>2338</v>
      </c>
      <c r="C174" s="54" t="s">
        <v>2442</v>
      </c>
      <c r="D174" s="121" t="s">
        <v>2746</v>
      </c>
      <c r="E174" s="54" t="s">
        <v>478</v>
      </c>
      <c r="F174" s="77">
        <v>43377</v>
      </c>
      <c r="G174" s="54" t="s">
        <v>126</v>
      </c>
      <c r="H174" s="72">
        <v>7.5000000001026486</v>
      </c>
      <c r="I174" s="70" t="s">
        <v>588</v>
      </c>
      <c r="J174" s="70" t="s">
        <v>128</v>
      </c>
      <c r="K174" s="71">
        <v>3.6200000000000003E-2</v>
      </c>
      <c r="L174" s="71">
        <v>3.8700000000554312E-2</v>
      </c>
      <c r="M174" s="72">
        <v>17778.832076999999</v>
      </c>
      <c r="N174" s="78">
        <v>109.59</v>
      </c>
      <c r="O174" s="72">
        <v>19.483823216000001</v>
      </c>
      <c r="P174" s="73">
        <f t="shared" si="2"/>
        <v>3.2983214208459791E-3</v>
      </c>
      <c r="Q174" s="73">
        <f>O174/'סכום נכסי הקרן'!$C$41</f>
        <v>2.1221284956458788E-4</v>
      </c>
    </row>
    <row r="175" spans="1:17">
      <c r="A175" s="69" t="s">
        <v>2665</v>
      </c>
      <c r="B175" s="70" t="s">
        <v>2338</v>
      </c>
      <c r="C175" s="54" t="s">
        <v>2443</v>
      </c>
      <c r="D175" s="121" t="s">
        <v>2746</v>
      </c>
      <c r="E175" s="54" t="s">
        <v>478</v>
      </c>
      <c r="F175" s="77">
        <v>43469</v>
      </c>
      <c r="G175" s="54" t="s">
        <v>126</v>
      </c>
      <c r="H175" s="72">
        <v>7.5800000000912116</v>
      </c>
      <c r="I175" s="70" t="s">
        <v>588</v>
      </c>
      <c r="J175" s="70" t="s">
        <v>128</v>
      </c>
      <c r="K175" s="71">
        <v>3.8199999999999998E-2</v>
      </c>
      <c r="L175" s="71">
        <v>3.3800000000359313E-2</v>
      </c>
      <c r="M175" s="72">
        <v>12559.080022</v>
      </c>
      <c r="N175" s="78">
        <v>115.23</v>
      </c>
      <c r="O175" s="72">
        <v>14.471828096000001</v>
      </c>
      <c r="P175" s="73">
        <f t="shared" si="2"/>
        <v>2.4498652075964039E-3</v>
      </c>
      <c r="Q175" s="73">
        <f>O175/'סכום נכסי הקרן'!$C$41</f>
        <v>1.5762347279660435E-4</v>
      </c>
    </row>
    <row r="176" spans="1:17">
      <c r="A176" s="69" t="s">
        <v>2665</v>
      </c>
      <c r="B176" s="70" t="s">
        <v>2338</v>
      </c>
      <c r="C176" s="54" t="s">
        <v>2444</v>
      </c>
      <c r="D176" s="121" t="s">
        <v>2746</v>
      </c>
      <c r="E176" s="54" t="s">
        <v>478</v>
      </c>
      <c r="F176" s="77">
        <v>43559</v>
      </c>
      <c r="G176" s="54" t="s">
        <v>126</v>
      </c>
      <c r="H176" s="72">
        <v>7.5899999999611687</v>
      </c>
      <c r="I176" s="70" t="s">
        <v>588</v>
      </c>
      <c r="J176" s="70" t="s">
        <v>128</v>
      </c>
      <c r="K176" s="71">
        <v>3.3700000000000001E-2</v>
      </c>
      <c r="L176" s="71">
        <v>3.6299999999880754E-2</v>
      </c>
      <c r="M176" s="72">
        <v>29821.709457000001</v>
      </c>
      <c r="N176" s="78">
        <v>109.67</v>
      </c>
      <c r="O176" s="72">
        <v>32.705467552999998</v>
      </c>
      <c r="P176" s="73">
        <f t="shared" si="2"/>
        <v>5.5365491163078418E-3</v>
      </c>
      <c r="Q176" s="73">
        <f>O176/'סכום נכסי הקרן'!$C$41</f>
        <v>3.5621963866233321E-4</v>
      </c>
    </row>
    <row r="177" spans="1:17">
      <c r="A177" s="69" t="s">
        <v>2665</v>
      </c>
      <c r="B177" s="70" t="s">
        <v>2338</v>
      </c>
      <c r="C177" s="54" t="s">
        <v>2445</v>
      </c>
      <c r="D177" s="121" t="s">
        <v>2746</v>
      </c>
      <c r="E177" s="54" t="s">
        <v>478</v>
      </c>
      <c r="F177" s="77">
        <v>43742</v>
      </c>
      <c r="G177" s="54" t="s">
        <v>126</v>
      </c>
      <c r="H177" s="72">
        <v>7.4700000000083708</v>
      </c>
      <c r="I177" s="70" t="s">
        <v>588</v>
      </c>
      <c r="J177" s="70" t="s">
        <v>128</v>
      </c>
      <c r="K177" s="71">
        <v>2.75E-2</v>
      </c>
      <c r="L177" s="71">
        <v>4.6400000000107626E-2</v>
      </c>
      <c r="M177" s="72">
        <v>34718.812063999998</v>
      </c>
      <c r="N177" s="78">
        <v>96.34</v>
      </c>
      <c r="O177" s="72">
        <v>33.448104676</v>
      </c>
      <c r="P177" s="73">
        <f t="shared" si="2"/>
        <v>5.6622665334467356E-3</v>
      </c>
      <c r="Q177" s="73">
        <f>O177/'סכום נכסי הקרן'!$C$41</f>
        <v>3.6430825342326266E-4</v>
      </c>
    </row>
    <row r="178" spans="1:17">
      <c r="A178" s="69" t="s">
        <v>2665</v>
      </c>
      <c r="B178" s="70" t="s">
        <v>2338</v>
      </c>
      <c r="C178" s="54" t="s">
        <v>2446</v>
      </c>
      <c r="D178" s="121" t="s">
        <v>2746</v>
      </c>
      <c r="E178" s="54" t="s">
        <v>478</v>
      </c>
      <c r="F178" s="77">
        <v>42935</v>
      </c>
      <c r="G178" s="54" t="s">
        <v>126</v>
      </c>
      <c r="H178" s="72">
        <v>7.5400000000494858</v>
      </c>
      <c r="I178" s="70" t="s">
        <v>588</v>
      </c>
      <c r="J178" s="70" t="s">
        <v>128</v>
      </c>
      <c r="K178" s="71">
        <v>3.73E-2</v>
      </c>
      <c r="L178" s="71">
        <v>3.6000000000192794E-2</v>
      </c>
      <c r="M178" s="72">
        <v>27233.811230000003</v>
      </c>
      <c r="N178" s="78">
        <v>114.27</v>
      </c>
      <c r="O178" s="72">
        <v>31.120077648999999</v>
      </c>
      <c r="P178" s="73">
        <f t="shared" si="2"/>
        <v>5.2681661904936707E-3</v>
      </c>
      <c r="Q178" s="73">
        <f>O178/'סכום נכסי הקרן'!$C$41</f>
        <v>3.389519748435358E-4</v>
      </c>
    </row>
    <row r="179" spans="1:17">
      <c r="A179" s="69" t="s">
        <v>2665</v>
      </c>
      <c r="B179" s="70" t="s">
        <v>2338</v>
      </c>
      <c r="C179" s="54" t="s">
        <v>2447</v>
      </c>
      <c r="D179" s="121" t="s">
        <v>2746</v>
      </c>
      <c r="E179" s="54" t="s">
        <v>478</v>
      </c>
      <c r="F179" s="77">
        <v>45284</v>
      </c>
      <c r="G179" s="54" t="s">
        <v>126</v>
      </c>
      <c r="H179" s="72">
        <v>7.2000000004582763</v>
      </c>
      <c r="I179" s="70" t="s">
        <v>588</v>
      </c>
      <c r="J179" s="70" t="s">
        <v>128</v>
      </c>
      <c r="K179" s="71">
        <v>4.4500000000000005E-2</v>
      </c>
      <c r="L179" s="71">
        <v>4.690000000300576E-2</v>
      </c>
      <c r="M179" s="72">
        <v>7498.57683</v>
      </c>
      <c r="N179" s="78">
        <v>98.94</v>
      </c>
      <c r="O179" s="72">
        <v>7.4190922330000006</v>
      </c>
      <c r="P179" s="73">
        <f t="shared" si="2"/>
        <v>1.2559419454822838E-3</v>
      </c>
      <c r="Q179" s="73">
        <f>O179/'סכום נכסי הקרן'!$C$41</f>
        <v>8.0806866624334874E-5</v>
      </c>
    </row>
    <row r="180" spans="1:17">
      <c r="A180" s="69" t="s">
        <v>2646</v>
      </c>
      <c r="B180" s="70" t="s">
        <v>2338</v>
      </c>
      <c r="C180" s="54" t="s">
        <v>2448</v>
      </c>
      <c r="D180" s="121" t="s">
        <v>2746</v>
      </c>
      <c r="E180" s="54" t="s">
        <v>2417</v>
      </c>
      <c r="F180" s="77">
        <v>40742</v>
      </c>
      <c r="G180" s="54" t="s">
        <v>2328</v>
      </c>
      <c r="H180" s="72">
        <v>4.9400000000023621</v>
      </c>
      <c r="I180" s="70" t="s">
        <v>268</v>
      </c>
      <c r="J180" s="70" t="s">
        <v>128</v>
      </c>
      <c r="K180" s="71">
        <v>0.06</v>
      </c>
      <c r="L180" s="71">
        <v>1.9100000000000693E-2</v>
      </c>
      <c r="M180" s="72">
        <v>101442.727013</v>
      </c>
      <c r="N180" s="78">
        <v>141.91999999999999</v>
      </c>
      <c r="O180" s="72">
        <v>143.967515789</v>
      </c>
      <c r="P180" s="73">
        <f t="shared" si="2"/>
        <v>2.4371558701215039E-2</v>
      </c>
      <c r="Q180" s="73">
        <f>O180/'סכום נכסי הקרן'!$C$41</f>
        <v>1.5680575845724964E-3</v>
      </c>
    </row>
    <row r="181" spans="1:17">
      <c r="A181" s="69" t="s">
        <v>2646</v>
      </c>
      <c r="B181" s="70" t="s">
        <v>2338</v>
      </c>
      <c r="C181" s="54" t="s">
        <v>2449</v>
      </c>
      <c r="D181" s="121" t="s">
        <v>2746</v>
      </c>
      <c r="E181" s="54" t="s">
        <v>2417</v>
      </c>
      <c r="F181" s="77">
        <v>42201</v>
      </c>
      <c r="G181" s="54" t="s">
        <v>2328</v>
      </c>
      <c r="H181" s="72">
        <v>4.5700000000071643</v>
      </c>
      <c r="I181" s="70" t="s">
        <v>268</v>
      </c>
      <c r="J181" s="70" t="s">
        <v>128</v>
      </c>
      <c r="K181" s="71">
        <v>4.2030000000000005E-2</v>
      </c>
      <c r="L181" s="71">
        <v>3.00999999994985E-2</v>
      </c>
      <c r="M181" s="72">
        <v>7040.67346</v>
      </c>
      <c r="N181" s="78">
        <v>118.95</v>
      </c>
      <c r="O181" s="72">
        <v>8.3748804420000003</v>
      </c>
      <c r="P181" s="73">
        <f t="shared" si="2"/>
        <v>1.4177426705549636E-3</v>
      </c>
      <c r="Q181" s="73">
        <f>O181/'סכום נכסי הקרן'!$C$41</f>
        <v>9.1217068829698794E-5</v>
      </c>
    </row>
    <row r="182" spans="1:17">
      <c r="A182" s="69" t="s">
        <v>2666</v>
      </c>
      <c r="B182" s="70" t="s">
        <v>2338</v>
      </c>
      <c r="C182" s="54" t="s">
        <v>2450</v>
      </c>
      <c r="D182" s="121" t="s">
        <v>2746</v>
      </c>
      <c r="E182" s="54" t="s">
        <v>2417</v>
      </c>
      <c r="F182" s="77">
        <v>42521</v>
      </c>
      <c r="G182" s="54" t="s">
        <v>2328</v>
      </c>
      <c r="H182" s="72">
        <v>1.2100000000874509</v>
      </c>
      <c r="I182" s="70" t="s">
        <v>124</v>
      </c>
      <c r="J182" s="70" t="s">
        <v>128</v>
      </c>
      <c r="K182" s="71">
        <v>2.3E-2</v>
      </c>
      <c r="L182" s="71">
        <v>3.2500000001286042E-2</v>
      </c>
      <c r="M182" s="72">
        <v>5203.2879919999996</v>
      </c>
      <c r="N182" s="78">
        <v>112.08</v>
      </c>
      <c r="O182" s="72">
        <v>5.8318453689999998</v>
      </c>
      <c r="P182" s="73">
        <f t="shared" si="2"/>
        <v>9.8724466396503765E-4</v>
      </c>
      <c r="Q182" s="73">
        <f>O182/'סכום נכסי הקרן'!$C$41</f>
        <v>6.3518977269267759E-5</v>
      </c>
    </row>
    <row r="183" spans="1:17">
      <c r="A183" s="69" t="s">
        <v>2667</v>
      </c>
      <c r="B183" s="70" t="s">
        <v>2338</v>
      </c>
      <c r="C183" s="54" t="s">
        <v>2451</v>
      </c>
      <c r="D183" s="121" t="s">
        <v>2746</v>
      </c>
      <c r="E183" s="54" t="s">
        <v>478</v>
      </c>
      <c r="F183" s="77">
        <v>44592</v>
      </c>
      <c r="G183" s="54" t="s">
        <v>126</v>
      </c>
      <c r="H183" s="72">
        <v>11.080000000208628</v>
      </c>
      <c r="I183" s="70" t="s">
        <v>588</v>
      </c>
      <c r="J183" s="70" t="s">
        <v>128</v>
      </c>
      <c r="K183" s="71">
        <v>2.7473999999999998E-2</v>
      </c>
      <c r="L183" s="71">
        <v>4.2500000000752269E-2</v>
      </c>
      <c r="M183" s="72">
        <v>11636.275949999999</v>
      </c>
      <c r="N183" s="78">
        <v>85.68</v>
      </c>
      <c r="O183" s="72">
        <v>9.9699612490000007</v>
      </c>
      <c r="P183" s="73">
        <f t="shared" si="2"/>
        <v>1.6877661220810489E-3</v>
      </c>
      <c r="Q183" s="73">
        <f>O183/'סכום נכסי הקרן'!$C$41</f>
        <v>1.0859028350048687E-4</v>
      </c>
    </row>
    <row r="184" spans="1:17">
      <c r="A184" s="69" t="s">
        <v>2667</v>
      </c>
      <c r="B184" s="70" t="s">
        <v>2338</v>
      </c>
      <c r="C184" s="54" t="s">
        <v>2452</v>
      </c>
      <c r="D184" s="121" t="s">
        <v>2746</v>
      </c>
      <c r="E184" s="54" t="s">
        <v>478</v>
      </c>
      <c r="F184" s="77">
        <v>44837</v>
      </c>
      <c r="G184" s="54" t="s">
        <v>126</v>
      </c>
      <c r="H184" s="72">
        <v>10.900000000217304</v>
      </c>
      <c r="I184" s="70" t="s">
        <v>588</v>
      </c>
      <c r="J184" s="70" t="s">
        <v>128</v>
      </c>
      <c r="K184" s="71">
        <v>3.9636999999999999E-2</v>
      </c>
      <c r="L184" s="71">
        <v>3.900000000019755E-2</v>
      </c>
      <c r="M184" s="72">
        <v>10281.347003000001</v>
      </c>
      <c r="N184" s="78">
        <v>98.47</v>
      </c>
      <c r="O184" s="72">
        <v>10.124042372</v>
      </c>
      <c r="P184" s="73">
        <f t="shared" si="2"/>
        <v>1.7138497640287731E-3</v>
      </c>
      <c r="Q184" s="73">
        <f>O184/'סכום נכסי הקרן'!$C$41</f>
        <v>1.1026849592386229E-4</v>
      </c>
    </row>
    <row r="185" spans="1:17">
      <c r="A185" s="69" t="s">
        <v>2667</v>
      </c>
      <c r="B185" s="70" t="s">
        <v>2338</v>
      </c>
      <c r="C185" s="54" t="s">
        <v>2453</v>
      </c>
      <c r="D185" s="121" t="s">
        <v>2746</v>
      </c>
      <c r="E185" s="54" t="s">
        <v>478</v>
      </c>
      <c r="F185" s="77">
        <v>45076</v>
      </c>
      <c r="G185" s="54" t="s">
        <v>126</v>
      </c>
      <c r="H185" s="72">
        <v>10.730000000149053</v>
      </c>
      <c r="I185" s="70" t="s">
        <v>588</v>
      </c>
      <c r="J185" s="70" t="s">
        <v>128</v>
      </c>
      <c r="K185" s="71">
        <v>4.4936999999999998E-2</v>
      </c>
      <c r="L185" s="71">
        <v>4.1700000000291622E-2</v>
      </c>
      <c r="M185" s="72">
        <v>12542.857303000003</v>
      </c>
      <c r="N185" s="78">
        <v>98.42</v>
      </c>
      <c r="O185" s="72">
        <v>12.344680192</v>
      </c>
      <c r="P185" s="73">
        <f t="shared" si="2"/>
        <v>2.0897707118041555E-3</v>
      </c>
      <c r="Q185" s="73">
        <f>O185/'סכום נכסי הקרן'!$C$41</f>
        <v>1.3445511855992215E-4</v>
      </c>
    </row>
    <row r="186" spans="1:17">
      <c r="A186" s="69" t="s">
        <v>2667</v>
      </c>
      <c r="B186" s="70" t="s">
        <v>2338</v>
      </c>
      <c r="C186" s="54" t="s">
        <v>2454</v>
      </c>
      <c r="D186" s="121" t="s">
        <v>2746</v>
      </c>
      <c r="E186" s="54" t="s">
        <v>478</v>
      </c>
      <c r="F186" s="77">
        <v>45291</v>
      </c>
      <c r="G186" s="54" t="s">
        <v>126</v>
      </c>
      <c r="H186" s="72">
        <v>10.649999999279062</v>
      </c>
      <c r="I186" s="70" t="s">
        <v>588</v>
      </c>
      <c r="J186" s="70" t="s">
        <v>128</v>
      </c>
      <c r="K186" s="71">
        <v>4.7819E-2</v>
      </c>
      <c r="L186" s="71">
        <v>4.2399999996241403E-2</v>
      </c>
      <c r="M186" s="72">
        <v>6187.925459</v>
      </c>
      <c r="N186" s="78">
        <v>99.75</v>
      </c>
      <c r="O186" s="72">
        <v>6.1725045929999993</v>
      </c>
      <c r="P186" s="73">
        <f t="shared" si="2"/>
        <v>1.0449132027970504E-3</v>
      </c>
      <c r="Q186" s="73">
        <f>O186/'סכום נכסי הקרן'!$C$41</f>
        <v>6.7229350939468948E-5</v>
      </c>
    </row>
    <row r="187" spans="1:17">
      <c r="A187" s="69" t="s">
        <v>2668</v>
      </c>
      <c r="B187" s="70" t="s">
        <v>2329</v>
      </c>
      <c r="C187" s="54" t="s">
        <v>2455</v>
      </c>
      <c r="D187" s="121" t="s">
        <v>2746</v>
      </c>
      <c r="E187" s="54" t="s">
        <v>478</v>
      </c>
      <c r="F187" s="77">
        <v>42432</v>
      </c>
      <c r="G187" s="54" t="s">
        <v>126</v>
      </c>
      <c r="H187" s="72">
        <v>4.3700000000355868</v>
      </c>
      <c r="I187" s="70" t="s">
        <v>588</v>
      </c>
      <c r="J187" s="70" t="s">
        <v>128</v>
      </c>
      <c r="K187" s="71">
        <v>2.5399999999999999E-2</v>
      </c>
      <c r="L187" s="71">
        <v>2.1200000000230562E-2</v>
      </c>
      <c r="M187" s="72">
        <v>34422.259460000001</v>
      </c>
      <c r="N187" s="78">
        <v>115.92</v>
      </c>
      <c r="O187" s="72">
        <v>39.902283234000002</v>
      </c>
      <c r="P187" s="73">
        <f t="shared" si="2"/>
        <v>6.7548629482168448E-3</v>
      </c>
      <c r="Q187" s="73">
        <f>O187/'סכום נכסי הקרן'!$C$41</f>
        <v>4.3460552558630952E-4</v>
      </c>
    </row>
    <row r="188" spans="1:17">
      <c r="A188" s="69" t="s">
        <v>2669</v>
      </c>
      <c r="B188" s="70" t="s">
        <v>2338</v>
      </c>
      <c r="C188" s="54" t="s">
        <v>2456</v>
      </c>
      <c r="D188" s="121" t="s">
        <v>2746</v>
      </c>
      <c r="E188" s="54" t="s">
        <v>478</v>
      </c>
      <c r="F188" s="77">
        <v>42242</v>
      </c>
      <c r="G188" s="54" t="s">
        <v>126</v>
      </c>
      <c r="H188" s="72">
        <v>2.9199999999861705</v>
      </c>
      <c r="I188" s="70" t="s">
        <v>474</v>
      </c>
      <c r="J188" s="70" t="s">
        <v>128</v>
      </c>
      <c r="K188" s="71">
        <v>2.3599999999999999E-2</v>
      </c>
      <c r="L188" s="71">
        <v>2.7799999999907805E-2</v>
      </c>
      <c r="M188" s="72">
        <v>55152.938226999991</v>
      </c>
      <c r="N188" s="78">
        <v>110.13</v>
      </c>
      <c r="O188" s="72">
        <v>60.739938701999996</v>
      </c>
      <c r="P188" s="73">
        <f t="shared" si="2"/>
        <v>1.0282368029143294E-2</v>
      </c>
      <c r="Q188" s="73">
        <f>O188/'סכום נכסי הקרן'!$C$41</f>
        <v>6.6156397188744714E-4</v>
      </c>
    </row>
    <row r="189" spans="1:17">
      <c r="A189" s="69" t="s">
        <v>2670</v>
      </c>
      <c r="B189" s="70" t="s">
        <v>2329</v>
      </c>
      <c r="C189" s="54">
        <v>7134</v>
      </c>
      <c r="D189" s="121" t="s">
        <v>2746</v>
      </c>
      <c r="E189" s="54" t="s">
        <v>478</v>
      </c>
      <c r="F189" s="77">
        <v>43705</v>
      </c>
      <c r="G189" s="54" t="s">
        <v>126</v>
      </c>
      <c r="H189" s="72">
        <v>5.1799999998785937</v>
      </c>
      <c r="I189" s="70" t="s">
        <v>588</v>
      </c>
      <c r="J189" s="70" t="s">
        <v>128</v>
      </c>
      <c r="K189" s="71">
        <v>0.04</v>
      </c>
      <c r="L189" s="71">
        <v>3.470000000020234E-2</v>
      </c>
      <c r="M189" s="72">
        <v>3470.2671319999999</v>
      </c>
      <c r="N189" s="78">
        <v>113.93</v>
      </c>
      <c r="O189" s="72">
        <v>3.953675236</v>
      </c>
      <c r="P189" s="73">
        <f t="shared" si="2"/>
        <v>6.6929840090410519E-4</v>
      </c>
      <c r="Q189" s="73">
        <f>O189/'סכום נכסי הקרן'!$C$41</f>
        <v>4.3062425622683008E-5</v>
      </c>
    </row>
    <row r="190" spans="1:17">
      <c r="A190" s="69" t="s">
        <v>2670</v>
      </c>
      <c r="B190" s="70" t="s">
        <v>2329</v>
      </c>
      <c r="C190" s="54" t="s">
        <v>2457</v>
      </c>
      <c r="D190" s="121" t="s">
        <v>2746</v>
      </c>
      <c r="E190" s="54" t="s">
        <v>478</v>
      </c>
      <c r="F190" s="77">
        <v>43256</v>
      </c>
      <c r="G190" s="54" t="s">
        <v>126</v>
      </c>
      <c r="H190" s="72">
        <v>5.1900000000268625</v>
      </c>
      <c r="I190" s="70" t="s">
        <v>588</v>
      </c>
      <c r="J190" s="70" t="s">
        <v>128</v>
      </c>
      <c r="K190" s="71">
        <v>0.04</v>
      </c>
      <c r="L190" s="71">
        <v>3.4100000000156325E-2</v>
      </c>
      <c r="M190" s="72">
        <v>57016.192935999992</v>
      </c>
      <c r="N190" s="78">
        <v>115.56</v>
      </c>
      <c r="O190" s="72">
        <v>65.88790761700001</v>
      </c>
      <c r="P190" s="73">
        <f t="shared" si="2"/>
        <v>1.1153842583082491E-2</v>
      </c>
      <c r="Q190" s="73">
        <f>O190/'סכום נכסי הקרן'!$C$41</f>
        <v>7.1763434066522106E-4</v>
      </c>
    </row>
    <row r="191" spans="1:17">
      <c r="A191" s="69" t="s">
        <v>2671</v>
      </c>
      <c r="B191" s="70" t="s">
        <v>2338</v>
      </c>
      <c r="C191" s="54" t="s">
        <v>2458</v>
      </c>
      <c r="D191" s="121" t="s">
        <v>2746</v>
      </c>
      <c r="E191" s="54" t="s">
        <v>478</v>
      </c>
      <c r="F191" s="77">
        <v>44294</v>
      </c>
      <c r="G191" s="54" t="s">
        <v>126</v>
      </c>
      <c r="H191" s="72">
        <v>7.4900000000628895</v>
      </c>
      <c r="I191" s="70" t="s">
        <v>588</v>
      </c>
      <c r="J191" s="70" t="s">
        <v>128</v>
      </c>
      <c r="K191" s="71">
        <v>0.03</v>
      </c>
      <c r="L191" s="71">
        <v>4.2800000000401545E-2</v>
      </c>
      <c r="M191" s="72">
        <v>33140.234465000001</v>
      </c>
      <c r="N191" s="78">
        <v>102.2</v>
      </c>
      <c r="O191" s="72">
        <v>33.869320963</v>
      </c>
      <c r="P191" s="73">
        <f t="shared" si="2"/>
        <v>5.7335721846435914E-3</v>
      </c>
      <c r="Q191" s="73">
        <f>O191/'סכום נכסי הקרן'!$C$41</f>
        <v>3.6889603414557391E-4</v>
      </c>
    </row>
    <row r="192" spans="1:17">
      <c r="A192" s="69" t="s">
        <v>2671</v>
      </c>
      <c r="B192" s="70" t="s">
        <v>2338</v>
      </c>
      <c r="C192" s="54" t="s">
        <v>2459</v>
      </c>
      <c r="D192" s="121" t="s">
        <v>2746</v>
      </c>
      <c r="E192" s="54" t="s">
        <v>478</v>
      </c>
      <c r="F192" s="77">
        <v>42326</v>
      </c>
      <c r="G192" s="54" t="s">
        <v>126</v>
      </c>
      <c r="H192" s="72">
        <v>6.1900000025349255</v>
      </c>
      <c r="I192" s="70" t="s">
        <v>588</v>
      </c>
      <c r="J192" s="70" t="s">
        <v>128</v>
      </c>
      <c r="K192" s="71">
        <v>8.0500000000000002E-2</v>
      </c>
      <c r="L192" s="71">
        <v>7.3700000028517912E-2</v>
      </c>
      <c r="M192" s="72">
        <v>1176.8060350000001</v>
      </c>
      <c r="N192" s="78">
        <v>107.27</v>
      </c>
      <c r="O192" s="72">
        <v>1.26236452</v>
      </c>
      <c r="P192" s="73">
        <f t="shared" si="2"/>
        <v>2.1369953376567077E-4</v>
      </c>
      <c r="Q192" s="73">
        <f>O192/'סכום נכסי הקרן'!$C$41</f>
        <v>1.3749353451248907E-5</v>
      </c>
    </row>
    <row r="193" spans="1:17">
      <c r="A193" s="69" t="s">
        <v>2671</v>
      </c>
      <c r="B193" s="70" t="s">
        <v>2338</v>
      </c>
      <c r="C193" s="54" t="s">
        <v>2460</v>
      </c>
      <c r="D193" s="121" t="s">
        <v>2746</v>
      </c>
      <c r="E193" s="54" t="s">
        <v>478</v>
      </c>
      <c r="F193" s="77">
        <v>42606</v>
      </c>
      <c r="G193" s="54" t="s">
        <v>126</v>
      </c>
      <c r="H193" s="72">
        <v>6.1899999993747485</v>
      </c>
      <c r="I193" s="70" t="s">
        <v>588</v>
      </c>
      <c r="J193" s="70" t="s">
        <v>128</v>
      </c>
      <c r="K193" s="71">
        <v>8.0500000000000002E-2</v>
      </c>
      <c r="L193" s="71">
        <v>7.3699999993672161E-2</v>
      </c>
      <c r="M193" s="72">
        <v>4949.9730559999998</v>
      </c>
      <c r="N193" s="78">
        <v>107.27</v>
      </c>
      <c r="O193" s="72">
        <v>5.309855527999999</v>
      </c>
      <c r="P193" s="73">
        <f t="shared" si="2"/>
        <v>8.9887954922613744E-4</v>
      </c>
      <c r="Q193" s="73">
        <f>O193/'סכום נכסי הקרן'!$C$41</f>
        <v>5.7833596614027042E-5</v>
      </c>
    </row>
    <row r="194" spans="1:17">
      <c r="A194" s="69" t="s">
        <v>2671</v>
      </c>
      <c r="B194" s="70" t="s">
        <v>2338</v>
      </c>
      <c r="C194" s="54" t="s">
        <v>2461</v>
      </c>
      <c r="D194" s="121" t="s">
        <v>2746</v>
      </c>
      <c r="E194" s="54" t="s">
        <v>478</v>
      </c>
      <c r="F194" s="77">
        <v>42648</v>
      </c>
      <c r="G194" s="54" t="s">
        <v>126</v>
      </c>
      <c r="H194" s="72">
        <v>6.1900000001560338</v>
      </c>
      <c r="I194" s="70" t="s">
        <v>588</v>
      </c>
      <c r="J194" s="70" t="s">
        <v>128</v>
      </c>
      <c r="K194" s="71">
        <v>8.0500000000000002E-2</v>
      </c>
      <c r="L194" s="71">
        <v>7.3700000000985477E-2</v>
      </c>
      <c r="M194" s="72">
        <v>4540.638594</v>
      </c>
      <c r="N194" s="78">
        <v>107.27</v>
      </c>
      <c r="O194" s="72">
        <v>4.8707607959999999</v>
      </c>
      <c r="P194" s="73">
        <f t="shared" si="2"/>
        <v>8.2454734325811639E-4</v>
      </c>
      <c r="Q194" s="73">
        <f>O194/'סכום נכסי הקרן'!$C$41</f>
        <v>5.3051088413583167E-5</v>
      </c>
    </row>
    <row r="195" spans="1:17">
      <c r="A195" s="69" t="s">
        <v>2671</v>
      </c>
      <c r="B195" s="70" t="s">
        <v>2338</v>
      </c>
      <c r="C195" s="54" t="s">
        <v>2462</v>
      </c>
      <c r="D195" s="121" t="s">
        <v>2746</v>
      </c>
      <c r="E195" s="54" t="s">
        <v>478</v>
      </c>
      <c r="F195" s="77">
        <v>42718</v>
      </c>
      <c r="G195" s="54" t="s">
        <v>126</v>
      </c>
      <c r="H195" s="72">
        <v>6.1899999996032999</v>
      </c>
      <c r="I195" s="70" t="s">
        <v>588</v>
      </c>
      <c r="J195" s="70" t="s">
        <v>128</v>
      </c>
      <c r="K195" s="71">
        <v>8.0500000000000002E-2</v>
      </c>
      <c r="L195" s="71">
        <v>7.3699999996914553E-2</v>
      </c>
      <c r="M195" s="72">
        <v>3172.4299959999998</v>
      </c>
      <c r="N195" s="78">
        <v>107.27</v>
      </c>
      <c r="O195" s="72">
        <v>3.4030780650000003</v>
      </c>
      <c r="P195" s="73">
        <f t="shared" si="2"/>
        <v>5.760904907709867E-4</v>
      </c>
      <c r="Q195" s="73">
        <f>O195/'סכום נכסי הקרן'!$C$41</f>
        <v>3.7065461201236237E-5</v>
      </c>
    </row>
    <row r="196" spans="1:17">
      <c r="A196" s="69" t="s">
        <v>2671</v>
      </c>
      <c r="B196" s="70" t="s">
        <v>2338</v>
      </c>
      <c r="C196" s="54" t="s">
        <v>2463</v>
      </c>
      <c r="D196" s="121" t="s">
        <v>2746</v>
      </c>
      <c r="E196" s="54" t="s">
        <v>478</v>
      </c>
      <c r="F196" s="77">
        <v>42900</v>
      </c>
      <c r="G196" s="54" t="s">
        <v>126</v>
      </c>
      <c r="H196" s="72">
        <v>6.1900000001538045</v>
      </c>
      <c r="I196" s="70" t="s">
        <v>588</v>
      </c>
      <c r="J196" s="70" t="s">
        <v>128</v>
      </c>
      <c r="K196" s="71">
        <v>8.0500000000000002E-2</v>
      </c>
      <c r="L196" s="71">
        <v>7.3700000000644986E-2</v>
      </c>
      <c r="M196" s="72">
        <v>3757.8638489999998</v>
      </c>
      <c r="N196" s="78">
        <v>107.27</v>
      </c>
      <c r="O196" s="72">
        <v>4.0310753020000005</v>
      </c>
      <c r="P196" s="73">
        <f t="shared" si="2"/>
        <v>6.8240108064167597E-4</v>
      </c>
      <c r="Q196" s="73">
        <f>O196/'סכום נכסי הקרן'!$C$41</f>
        <v>4.3905447465996541E-5</v>
      </c>
    </row>
    <row r="197" spans="1:17">
      <c r="A197" s="69" t="s">
        <v>2671</v>
      </c>
      <c r="B197" s="70" t="s">
        <v>2338</v>
      </c>
      <c r="C197" s="54" t="s">
        <v>2464</v>
      </c>
      <c r="D197" s="121" t="s">
        <v>2746</v>
      </c>
      <c r="E197" s="54" t="s">
        <v>478</v>
      </c>
      <c r="F197" s="77">
        <v>43075</v>
      </c>
      <c r="G197" s="54" t="s">
        <v>126</v>
      </c>
      <c r="H197" s="72">
        <v>6.1900000007955844</v>
      </c>
      <c r="I197" s="70" t="s">
        <v>588</v>
      </c>
      <c r="J197" s="70" t="s">
        <v>128</v>
      </c>
      <c r="K197" s="71">
        <v>8.0500000000000002E-2</v>
      </c>
      <c r="L197" s="71">
        <v>7.3700000011074213E-2</v>
      </c>
      <c r="M197" s="72">
        <v>2331.7758060000001</v>
      </c>
      <c r="N197" s="78">
        <v>107.27</v>
      </c>
      <c r="O197" s="72">
        <v>2.5013049789999999</v>
      </c>
      <c r="P197" s="73">
        <f t="shared" si="2"/>
        <v>4.234337224703138E-4</v>
      </c>
      <c r="Q197" s="73">
        <f>O197/'סכום נכסי הקרן'!$C$41</f>
        <v>2.7243577984621847E-5</v>
      </c>
    </row>
    <row r="198" spans="1:17">
      <c r="A198" s="69" t="s">
        <v>2671</v>
      </c>
      <c r="B198" s="70" t="s">
        <v>2338</v>
      </c>
      <c r="C198" s="54" t="s">
        <v>2465</v>
      </c>
      <c r="D198" s="121" t="s">
        <v>2746</v>
      </c>
      <c r="E198" s="54" t="s">
        <v>478</v>
      </c>
      <c r="F198" s="77">
        <v>43292</v>
      </c>
      <c r="G198" s="54" t="s">
        <v>126</v>
      </c>
      <c r="H198" s="72">
        <v>6.1900000002683084</v>
      </c>
      <c r="I198" s="70" t="s">
        <v>588</v>
      </c>
      <c r="J198" s="70" t="s">
        <v>128</v>
      </c>
      <c r="K198" s="71">
        <v>8.0500000000000002E-2</v>
      </c>
      <c r="L198" s="71">
        <v>7.37000000030643E-2</v>
      </c>
      <c r="M198" s="72">
        <v>6358.2225500000004</v>
      </c>
      <c r="N198" s="78">
        <v>107.27</v>
      </c>
      <c r="O198" s="72">
        <v>6.8204902430000001</v>
      </c>
      <c r="P198" s="73">
        <f t="shared" si="2"/>
        <v>1.1546075336325251E-3</v>
      </c>
      <c r="Q198" s="73">
        <f>O198/'סכום נכסי הקרן'!$C$41</f>
        <v>7.4287045917451443E-5</v>
      </c>
    </row>
    <row r="199" spans="1:17">
      <c r="A199" s="69" t="s">
        <v>2672</v>
      </c>
      <c r="B199" s="70" t="s">
        <v>2338</v>
      </c>
      <c r="C199" s="54" t="s">
        <v>2466</v>
      </c>
      <c r="D199" s="121" t="s">
        <v>2746</v>
      </c>
      <c r="E199" s="54" t="s">
        <v>461</v>
      </c>
      <c r="F199" s="77">
        <v>44376</v>
      </c>
      <c r="G199" s="54" t="s">
        <v>247</v>
      </c>
      <c r="H199" s="72">
        <v>4.2400000000116043</v>
      </c>
      <c r="I199" s="70" t="s">
        <v>124</v>
      </c>
      <c r="J199" s="70" t="s">
        <v>128</v>
      </c>
      <c r="K199" s="71">
        <v>7.400000000000001E-2</v>
      </c>
      <c r="L199" s="71">
        <v>7.2800000000135381E-2</v>
      </c>
      <c r="M199" s="72">
        <v>83208.278556999998</v>
      </c>
      <c r="N199" s="78">
        <v>99.42</v>
      </c>
      <c r="O199" s="72">
        <v>82.725673846000007</v>
      </c>
      <c r="P199" s="73">
        <f t="shared" si="2"/>
        <v>1.4004225919896057E-2</v>
      </c>
      <c r="Q199" s="73">
        <f>O199/'סכום נכסי הקרן'!$C$41</f>
        <v>9.0102701017087488E-4</v>
      </c>
    </row>
    <row r="200" spans="1:17">
      <c r="A200" s="69" t="s">
        <v>2672</v>
      </c>
      <c r="B200" s="70" t="s">
        <v>2338</v>
      </c>
      <c r="C200" s="54" t="s">
        <v>2467</v>
      </c>
      <c r="D200" s="121" t="s">
        <v>2746</v>
      </c>
      <c r="E200" s="54" t="s">
        <v>461</v>
      </c>
      <c r="F200" s="77">
        <v>44431</v>
      </c>
      <c r="G200" s="54" t="s">
        <v>247</v>
      </c>
      <c r="H200" s="72">
        <v>4.2400000000280018</v>
      </c>
      <c r="I200" s="70" t="s">
        <v>124</v>
      </c>
      <c r="J200" s="70" t="s">
        <v>128</v>
      </c>
      <c r="K200" s="71">
        <v>7.400000000000001E-2</v>
      </c>
      <c r="L200" s="71">
        <v>7.2699999999964987E-2</v>
      </c>
      <c r="M200" s="72">
        <v>14362.432078</v>
      </c>
      <c r="N200" s="78">
        <v>99.46</v>
      </c>
      <c r="O200" s="72">
        <v>14.284875515</v>
      </c>
      <c r="P200" s="73">
        <f t="shared" ref="P200:P262" si="3">IFERROR(O200/$O$8,0)</f>
        <v>2.418216916819039E-3</v>
      </c>
      <c r="Q200" s="73">
        <f>O200/'סכום נכסי הקרן'!$C$41</f>
        <v>1.5558723280881362E-4</v>
      </c>
    </row>
    <row r="201" spans="1:17">
      <c r="A201" s="69" t="s">
        <v>2672</v>
      </c>
      <c r="B201" s="70" t="s">
        <v>2338</v>
      </c>
      <c r="C201" s="54" t="s">
        <v>2468</v>
      </c>
      <c r="D201" s="121" t="s">
        <v>2746</v>
      </c>
      <c r="E201" s="54" t="s">
        <v>461</v>
      </c>
      <c r="F201" s="77">
        <v>44859</v>
      </c>
      <c r="G201" s="54" t="s">
        <v>247</v>
      </c>
      <c r="H201" s="72">
        <v>4.25</v>
      </c>
      <c r="I201" s="70" t="s">
        <v>124</v>
      </c>
      <c r="J201" s="70" t="s">
        <v>128</v>
      </c>
      <c r="K201" s="71">
        <v>7.400000000000001E-2</v>
      </c>
      <c r="L201" s="71">
        <v>6.7100000000035964E-2</v>
      </c>
      <c r="M201" s="72">
        <v>43717.618700999999</v>
      </c>
      <c r="N201" s="78">
        <v>101.74</v>
      </c>
      <c r="O201" s="72">
        <v>44.478307004000001</v>
      </c>
      <c r="P201" s="73">
        <f t="shared" si="3"/>
        <v>7.5295156976062415E-3</v>
      </c>
      <c r="Q201" s="73">
        <f>O201/'סכום נכסי הקרן'!$C$41</f>
        <v>4.8444641323661081E-4</v>
      </c>
    </row>
    <row r="202" spans="1:17">
      <c r="A202" s="69" t="s">
        <v>2673</v>
      </c>
      <c r="B202" s="70" t="s">
        <v>2338</v>
      </c>
      <c r="C202" s="54" t="s">
        <v>2469</v>
      </c>
      <c r="D202" s="121" t="s">
        <v>2746</v>
      </c>
      <c r="E202" s="54" t="s">
        <v>461</v>
      </c>
      <c r="F202" s="77">
        <v>42516</v>
      </c>
      <c r="G202" s="54" t="s">
        <v>247</v>
      </c>
      <c r="H202" s="72">
        <v>3.3799999999870405</v>
      </c>
      <c r="I202" s="70" t="s">
        <v>251</v>
      </c>
      <c r="J202" s="70" t="s">
        <v>128</v>
      </c>
      <c r="K202" s="71">
        <v>2.3269999999999999E-2</v>
      </c>
      <c r="L202" s="71">
        <v>3.0799999999870403E-2</v>
      </c>
      <c r="M202" s="72">
        <v>41901.712181000003</v>
      </c>
      <c r="N202" s="78">
        <v>110.49</v>
      </c>
      <c r="O202" s="72">
        <v>46.297203869999997</v>
      </c>
      <c r="P202" s="73">
        <f t="shared" si="3"/>
        <v>7.8374278783383475E-3</v>
      </c>
      <c r="Q202" s="73">
        <f>O202/'סכום נכסי הקרן'!$C$41</f>
        <v>5.0425737552664952E-4</v>
      </c>
    </row>
    <row r="203" spans="1:17">
      <c r="A203" s="69" t="s">
        <v>2674</v>
      </c>
      <c r="B203" s="70" t="s">
        <v>2329</v>
      </c>
      <c r="C203" s="54" t="s">
        <v>2470</v>
      </c>
      <c r="D203" s="121" t="s">
        <v>2746</v>
      </c>
      <c r="E203" s="54" t="s">
        <v>2417</v>
      </c>
      <c r="F203" s="77">
        <v>42978</v>
      </c>
      <c r="G203" s="54" t="s">
        <v>2328</v>
      </c>
      <c r="H203" s="72">
        <v>0.55999999985994209</v>
      </c>
      <c r="I203" s="70" t="s">
        <v>124</v>
      </c>
      <c r="J203" s="70" t="s">
        <v>128</v>
      </c>
      <c r="K203" s="71">
        <v>2.76E-2</v>
      </c>
      <c r="L203" s="71">
        <v>5.6899999999455317E-2</v>
      </c>
      <c r="M203" s="72">
        <v>2587.1823760000002</v>
      </c>
      <c r="N203" s="78">
        <v>99.35</v>
      </c>
      <c r="O203" s="72">
        <v>2.570365706</v>
      </c>
      <c r="P203" s="73">
        <f t="shared" si="3"/>
        <v>4.3512467617473052E-4</v>
      </c>
      <c r="Q203" s="73">
        <f>O203/'סכום נכסי הקרן'!$C$41</f>
        <v>2.7995769867457093E-5</v>
      </c>
    </row>
    <row r="204" spans="1:17">
      <c r="A204" s="69" t="s">
        <v>2675</v>
      </c>
      <c r="B204" s="70" t="s">
        <v>2338</v>
      </c>
      <c r="C204" s="54" t="s">
        <v>2471</v>
      </c>
      <c r="D204" s="121" t="s">
        <v>2746</v>
      </c>
      <c r="E204" s="54" t="s">
        <v>478</v>
      </c>
      <c r="F204" s="77">
        <v>42794</v>
      </c>
      <c r="G204" s="54" t="s">
        <v>126</v>
      </c>
      <c r="H204" s="72">
        <v>5.1600000000241719</v>
      </c>
      <c r="I204" s="70" t="s">
        <v>588</v>
      </c>
      <c r="J204" s="70" t="s">
        <v>128</v>
      </c>
      <c r="K204" s="71">
        <v>2.8999999999999998E-2</v>
      </c>
      <c r="L204" s="71">
        <v>2.4200000000067987E-2</v>
      </c>
      <c r="M204" s="72">
        <v>90835.410371000005</v>
      </c>
      <c r="N204" s="78">
        <v>116.59</v>
      </c>
      <c r="O204" s="72">
        <v>105.905001384</v>
      </c>
      <c r="P204" s="73">
        <f t="shared" si="3"/>
        <v>1.7928141246566023E-2</v>
      </c>
      <c r="Q204" s="73">
        <f>O204/'סכום נכסי הקרן'!$C$41</f>
        <v>1.1534903533914442E-3</v>
      </c>
    </row>
    <row r="205" spans="1:17">
      <c r="A205" s="69" t="s">
        <v>2676</v>
      </c>
      <c r="B205" s="70" t="s">
        <v>2338</v>
      </c>
      <c r="C205" s="54" t="s">
        <v>2472</v>
      </c>
      <c r="D205" s="121" t="s">
        <v>2746</v>
      </c>
      <c r="E205" s="54" t="s">
        <v>478</v>
      </c>
      <c r="F205" s="77">
        <v>44728</v>
      </c>
      <c r="G205" s="54" t="s">
        <v>126</v>
      </c>
      <c r="H205" s="72">
        <v>9.379999999841619</v>
      </c>
      <c r="I205" s="70" t="s">
        <v>588</v>
      </c>
      <c r="J205" s="70" t="s">
        <v>128</v>
      </c>
      <c r="K205" s="71">
        <v>2.6314999999999998E-2</v>
      </c>
      <c r="L205" s="71">
        <v>3.169999999982856E-2</v>
      </c>
      <c r="M205" s="72">
        <v>12094.004343000001</v>
      </c>
      <c r="N205" s="78">
        <v>101.28</v>
      </c>
      <c r="O205" s="72">
        <v>12.248807712999998</v>
      </c>
      <c r="P205" s="73">
        <f t="shared" si="3"/>
        <v>2.0735409273491398E-3</v>
      </c>
      <c r="Q205" s="73">
        <f>O205/'סכום נכסי הקרן'!$C$41</f>
        <v>1.3341089989001018E-4</v>
      </c>
    </row>
    <row r="206" spans="1:17">
      <c r="A206" s="69" t="s">
        <v>2676</v>
      </c>
      <c r="B206" s="70" t="s">
        <v>2338</v>
      </c>
      <c r="C206" s="54" t="s">
        <v>2473</v>
      </c>
      <c r="D206" s="121" t="s">
        <v>2746</v>
      </c>
      <c r="E206" s="54" t="s">
        <v>478</v>
      </c>
      <c r="F206" s="77">
        <v>44923</v>
      </c>
      <c r="G206" s="54" t="s">
        <v>126</v>
      </c>
      <c r="H206" s="72">
        <v>9.0899999992759177</v>
      </c>
      <c r="I206" s="70" t="s">
        <v>588</v>
      </c>
      <c r="J206" s="70" t="s">
        <v>128</v>
      </c>
      <c r="K206" s="71">
        <v>3.0750000000000003E-2</v>
      </c>
      <c r="L206" s="71">
        <v>3.6799999995789034E-2</v>
      </c>
      <c r="M206" s="72">
        <v>3935.9202970000001</v>
      </c>
      <c r="N206" s="78">
        <v>98.95</v>
      </c>
      <c r="O206" s="72">
        <v>3.8945931979999999</v>
      </c>
      <c r="P206" s="73">
        <f t="shared" si="3"/>
        <v>6.5929669080017604E-4</v>
      </c>
      <c r="Q206" s="73">
        <f>O206/'סכום נכסי הקרן'!$C$41</f>
        <v>4.24189190837935E-5</v>
      </c>
    </row>
    <row r="207" spans="1:17">
      <c r="A207" s="69" t="s">
        <v>2666</v>
      </c>
      <c r="B207" s="70" t="s">
        <v>2338</v>
      </c>
      <c r="C207" s="54" t="s">
        <v>2474</v>
      </c>
      <c r="D207" s="121" t="s">
        <v>2746</v>
      </c>
      <c r="E207" s="54" t="s">
        <v>2417</v>
      </c>
      <c r="F207" s="77">
        <v>42474</v>
      </c>
      <c r="G207" s="54" t="s">
        <v>2328</v>
      </c>
      <c r="H207" s="72">
        <v>0.18999999969332185</v>
      </c>
      <c r="I207" s="70" t="s">
        <v>124</v>
      </c>
      <c r="J207" s="70" t="s">
        <v>128</v>
      </c>
      <c r="K207" s="71">
        <v>6.8499999999999991E-2</v>
      </c>
      <c r="L207" s="71">
        <v>6.3100000003066772E-2</v>
      </c>
      <c r="M207" s="72">
        <v>1233.7793349999999</v>
      </c>
      <c r="N207" s="78">
        <v>100.43</v>
      </c>
      <c r="O207" s="72">
        <v>1.239084002</v>
      </c>
      <c r="P207" s="73">
        <f t="shared" si="3"/>
        <v>2.0975848839913645E-4</v>
      </c>
      <c r="Q207" s="73">
        <f>O207/'סכום נכסי הקרן'!$C$41</f>
        <v>1.3495787967239453E-5</v>
      </c>
    </row>
    <row r="208" spans="1:17">
      <c r="A208" s="69" t="s">
        <v>2666</v>
      </c>
      <c r="B208" s="70" t="s">
        <v>2338</v>
      </c>
      <c r="C208" s="54" t="s">
        <v>2475</v>
      </c>
      <c r="D208" s="121" t="s">
        <v>2746</v>
      </c>
      <c r="E208" s="54" t="s">
        <v>2417</v>
      </c>
      <c r="F208" s="77">
        <v>42562</v>
      </c>
      <c r="G208" s="54" t="s">
        <v>2328</v>
      </c>
      <c r="H208" s="72">
        <v>1.21000000013883</v>
      </c>
      <c r="I208" s="70" t="s">
        <v>124</v>
      </c>
      <c r="J208" s="70" t="s">
        <v>128</v>
      </c>
      <c r="K208" s="71">
        <v>3.3700000000000001E-2</v>
      </c>
      <c r="L208" s="71">
        <v>6.0300000006300751E-2</v>
      </c>
      <c r="M208" s="72">
        <v>963.66621100000009</v>
      </c>
      <c r="N208" s="78">
        <v>97.17</v>
      </c>
      <c r="O208" s="72">
        <v>0.93639444700000007</v>
      </c>
      <c r="P208" s="73">
        <f t="shared" si="3"/>
        <v>1.5851764967591382E-4</v>
      </c>
      <c r="Q208" s="73">
        <f>O208/'סכום נכסי הקרן'!$C$41</f>
        <v>1.0198970279669903E-5</v>
      </c>
    </row>
    <row r="209" spans="1:17">
      <c r="A209" s="69" t="s">
        <v>2666</v>
      </c>
      <c r="B209" s="70" t="s">
        <v>2338</v>
      </c>
      <c r="C209" s="54" t="s">
        <v>2476</v>
      </c>
      <c r="D209" s="121" t="s">
        <v>2746</v>
      </c>
      <c r="E209" s="54" t="s">
        <v>2417</v>
      </c>
      <c r="F209" s="77">
        <v>42717</v>
      </c>
      <c r="G209" s="54" t="s">
        <v>2328</v>
      </c>
      <c r="H209" s="72">
        <v>1.4300000014367973</v>
      </c>
      <c r="I209" s="70" t="s">
        <v>124</v>
      </c>
      <c r="J209" s="70" t="s">
        <v>128</v>
      </c>
      <c r="K209" s="71">
        <v>3.85E-2</v>
      </c>
      <c r="L209" s="71">
        <v>5.9499999992568296E-2</v>
      </c>
      <c r="M209" s="72">
        <v>207.20440199999996</v>
      </c>
      <c r="N209" s="78">
        <v>97.41</v>
      </c>
      <c r="O209" s="72">
        <v>0.20183779699999999</v>
      </c>
      <c r="P209" s="73">
        <f t="shared" si="3"/>
        <v>3.416813640737471E-5</v>
      </c>
      <c r="Q209" s="73">
        <f>O209/'סכום נכסי הקרן'!$C$41</f>
        <v>2.1983659765520235E-6</v>
      </c>
    </row>
    <row r="210" spans="1:17">
      <c r="A210" s="69" t="s">
        <v>2666</v>
      </c>
      <c r="B210" s="70" t="s">
        <v>2338</v>
      </c>
      <c r="C210" s="54" t="s">
        <v>2477</v>
      </c>
      <c r="D210" s="121" t="s">
        <v>2746</v>
      </c>
      <c r="E210" s="54" t="s">
        <v>2417</v>
      </c>
      <c r="F210" s="77">
        <v>42710</v>
      </c>
      <c r="G210" s="54" t="s">
        <v>2328</v>
      </c>
      <c r="H210" s="72">
        <v>1.4300000004806772</v>
      </c>
      <c r="I210" s="70" t="s">
        <v>124</v>
      </c>
      <c r="J210" s="70" t="s">
        <v>128</v>
      </c>
      <c r="K210" s="71">
        <v>3.8399999999999997E-2</v>
      </c>
      <c r="L210" s="71">
        <v>5.9600000014586076E-2</v>
      </c>
      <c r="M210" s="72">
        <v>619.48383100000001</v>
      </c>
      <c r="N210" s="78">
        <v>97.39</v>
      </c>
      <c r="O210" s="72">
        <v>0.60331529699999997</v>
      </c>
      <c r="P210" s="73">
        <f t="shared" si="3"/>
        <v>1.0213230460770331E-4</v>
      </c>
      <c r="Q210" s="73">
        <f>O210/'סכום נכסי הקרן'!$C$41</f>
        <v>6.571156848576677E-6</v>
      </c>
    </row>
    <row r="211" spans="1:17">
      <c r="A211" s="69" t="s">
        <v>2666</v>
      </c>
      <c r="B211" s="70" t="s">
        <v>2338</v>
      </c>
      <c r="C211" s="54" t="s">
        <v>2478</v>
      </c>
      <c r="D211" s="121" t="s">
        <v>2746</v>
      </c>
      <c r="E211" s="54" t="s">
        <v>2417</v>
      </c>
      <c r="F211" s="77">
        <v>42474</v>
      </c>
      <c r="G211" s="54" t="s">
        <v>2328</v>
      </c>
      <c r="H211" s="72">
        <v>0.18999999966485154</v>
      </c>
      <c r="I211" s="70" t="s">
        <v>124</v>
      </c>
      <c r="J211" s="70" t="s">
        <v>128</v>
      </c>
      <c r="K211" s="71">
        <v>3.1800000000000002E-2</v>
      </c>
      <c r="L211" s="71">
        <v>6.5799999988509189E-2</v>
      </c>
      <c r="M211" s="72">
        <v>1258.9672740000001</v>
      </c>
      <c r="N211" s="78">
        <v>99.54</v>
      </c>
      <c r="O211" s="72">
        <v>1.253176018</v>
      </c>
      <c r="P211" s="73">
        <f t="shared" si="3"/>
        <v>2.1214405706912598E-4</v>
      </c>
      <c r="Q211" s="73">
        <f>O211/'סכום נכסי הקרן'!$C$41</f>
        <v>1.3649274623236926E-5</v>
      </c>
    </row>
    <row r="212" spans="1:17">
      <c r="A212" s="69" t="s">
        <v>2677</v>
      </c>
      <c r="B212" s="70" t="s">
        <v>2329</v>
      </c>
      <c r="C212" s="54">
        <v>7355</v>
      </c>
      <c r="D212" s="121" t="s">
        <v>2746</v>
      </c>
      <c r="E212" s="54" t="s">
        <v>2417</v>
      </c>
      <c r="F212" s="77">
        <v>43842</v>
      </c>
      <c r="G212" s="54" t="s">
        <v>2328</v>
      </c>
      <c r="H212" s="72">
        <v>3.0000000559278581E-2</v>
      </c>
      <c r="I212" s="70" t="s">
        <v>124</v>
      </c>
      <c r="J212" s="70" t="s">
        <v>128</v>
      </c>
      <c r="K212" s="71">
        <v>2.0838000000000002E-2</v>
      </c>
      <c r="L212" s="71">
        <v>6.0900000003771881E-2</v>
      </c>
      <c r="M212" s="72">
        <v>766.31875000000002</v>
      </c>
      <c r="N212" s="78">
        <v>100.33</v>
      </c>
      <c r="O212" s="72">
        <v>0.76884761899999998</v>
      </c>
      <c r="P212" s="73">
        <f t="shared" si="3"/>
        <v>1.3015446419323165E-4</v>
      </c>
      <c r="Q212" s="73">
        <f>O212/'סכום נכסי הקרן'!$C$41</f>
        <v>8.3740928204970108E-6</v>
      </c>
    </row>
    <row r="213" spans="1:17">
      <c r="A213" s="69" t="s">
        <v>2678</v>
      </c>
      <c r="B213" s="70" t="s">
        <v>2338</v>
      </c>
      <c r="C213" s="54" t="s">
        <v>2479</v>
      </c>
      <c r="D213" s="121" t="s">
        <v>2746</v>
      </c>
      <c r="E213" s="54" t="s">
        <v>478</v>
      </c>
      <c r="F213" s="77">
        <v>45015</v>
      </c>
      <c r="G213" s="54" t="s">
        <v>126</v>
      </c>
      <c r="H213" s="72">
        <v>5.1100000000002055</v>
      </c>
      <c r="I213" s="70" t="s">
        <v>251</v>
      </c>
      <c r="J213" s="70" t="s">
        <v>128</v>
      </c>
      <c r="K213" s="71">
        <v>4.5499999999999999E-2</v>
      </c>
      <c r="L213" s="71">
        <v>3.7700000000014361E-2</v>
      </c>
      <c r="M213" s="72">
        <v>91455.283827000007</v>
      </c>
      <c r="N213" s="78">
        <v>106.58</v>
      </c>
      <c r="O213" s="72">
        <v>97.473036718000003</v>
      </c>
      <c r="P213" s="73">
        <f t="shared" si="3"/>
        <v>1.6500735066096998E-2</v>
      </c>
      <c r="Q213" s="73">
        <f>O213/'סכום נכסי הקרן'!$C$41</f>
        <v>1.0616515377050875E-3</v>
      </c>
    </row>
    <row r="214" spans="1:17">
      <c r="A214" s="69" t="s">
        <v>2676</v>
      </c>
      <c r="B214" s="70" t="s">
        <v>2338</v>
      </c>
      <c r="C214" s="54" t="s">
        <v>2480</v>
      </c>
      <c r="D214" s="121" t="s">
        <v>2746</v>
      </c>
      <c r="E214" s="54" t="s">
        <v>478</v>
      </c>
      <c r="F214" s="77">
        <v>44143</v>
      </c>
      <c r="G214" s="54" t="s">
        <v>126</v>
      </c>
      <c r="H214" s="72">
        <v>6.5599999999258563</v>
      </c>
      <c r="I214" s="70" t="s">
        <v>588</v>
      </c>
      <c r="J214" s="70" t="s">
        <v>128</v>
      </c>
      <c r="K214" s="71">
        <v>2.5243000000000002E-2</v>
      </c>
      <c r="L214" s="71">
        <v>3.1799999999460773E-2</v>
      </c>
      <c r="M214" s="72">
        <v>27543.236774000001</v>
      </c>
      <c r="N214" s="78">
        <v>107.73</v>
      </c>
      <c r="O214" s="72">
        <v>29.67232847</v>
      </c>
      <c r="P214" s="73">
        <f t="shared" si="3"/>
        <v>5.0230837918201618E-3</v>
      </c>
      <c r="Q214" s="73">
        <f>O214/'סכום נכסי הקרן'!$C$41</f>
        <v>3.2318345881234505E-4</v>
      </c>
    </row>
    <row r="215" spans="1:17">
      <c r="A215" s="69" t="s">
        <v>2676</v>
      </c>
      <c r="B215" s="70" t="s">
        <v>2338</v>
      </c>
      <c r="C215" s="54" t="s">
        <v>2481</v>
      </c>
      <c r="D215" s="121" t="s">
        <v>2746</v>
      </c>
      <c r="E215" s="54" t="s">
        <v>478</v>
      </c>
      <c r="F215" s="77">
        <v>43779</v>
      </c>
      <c r="G215" s="54" t="s">
        <v>126</v>
      </c>
      <c r="H215" s="72">
        <v>6.8499999996383281</v>
      </c>
      <c r="I215" s="70" t="s">
        <v>588</v>
      </c>
      <c r="J215" s="70" t="s">
        <v>128</v>
      </c>
      <c r="K215" s="71">
        <v>2.5243000000000002E-2</v>
      </c>
      <c r="L215" s="71">
        <v>3.5399999998334118E-2</v>
      </c>
      <c r="M215" s="72">
        <v>8758.223086</v>
      </c>
      <c r="N215" s="78">
        <v>104.18</v>
      </c>
      <c r="O215" s="72">
        <v>9.1243168380000004</v>
      </c>
      <c r="P215" s="73">
        <f t="shared" si="3"/>
        <v>1.5446111034638865E-3</v>
      </c>
      <c r="Q215" s="73">
        <f>O215/'סכום נכסי הקרן'!$C$41</f>
        <v>9.9379739543728474E-5</v>
      </c>
    </row>
    <row r="216" spans="1:17">
      <c r="A216" s="69" t="s">
        <v>2676</v>
      </c>
      <c r="B216" s="70" t="s">
        <v>2338</v>
      </c>
      <c r="C216" s="54" t="s">
        <v>2482</v>
      </c>
      <c r="D216" s="121" t="s">
        <v>2746</v>
      </c>
      <c r="E216" s="54" t="s">
        <v>478</v>
      </c>
      <c r="F216" s="77">
        <v>43835</v>
      </c>
      <c r="G216" s="54" t="s">
        <v>126</v>
      </c>
      <c r="H216" s="72">
        <v>6.8499999994376255</v>
      </c>
      <c r="I216" s="70" t="s">
        <v>588</v>
      </c>
      <c r="J216" s="70" t="s">
        <v>128</v>
      </c>
      <c r="K216" s="71">
        <v>2.5243000000000002E-2</v>
      </c>
      <c r="L216" s="71">
        <v>3.5799999998066212E-2</v>
      </c>
      <c r="M216" s="72">
        <v>4877.0973640000002</v>
      </c>
      <c r="N216" s="78">
        <v>103.91</v>
      </c>
      <c r="O216" s="72">
        <v>5.0677918809999998</v>
      </c>
      <c r="P216" s="73">
        <f t="shared" si="3"/>
        <v>8.5790177483057871E-4</v>
      </c>
      <c r="Q216" s="73">
        <f>O216/'סכום נכסי הקרן'!$C$41</f>
        <v>5.519710090492605E-5</v>
      </c>
    </row>
    <row r="217" spans="1:17">
      <c r="A217" s="69" t="s">
        <v>2676</v>
      </c>
      <c r="B217" s="70" t="s">
        <v>2338</v>
      </c>
      <c r="C217" s="54" t="s">
        <v>2483</v>
      </c>
      <c r="D217" s="121" t="s">
        <v>2746</v>
      </c>
      <c r="E217" s="54" t="s">
        <v>478</v>
      </c>
      <c r="F217" s="77">
        <v>43227</v>
      </c>
      <c r="G217" s="54" t="s">
        <v>126</v>
      </c>
      <c r="H217" s="72">
        <v>6.8799999989192431</v>
      </c>
      <c r="I217" s="70" t="s">
        <v>588</v>
      </c>
      <c r="J217" s="70" t="s">
        <v>128</v>
      </c>
      <c r="K217" s="71">
        <v>2.7806000000000001E-2</v>
      </c>
      <c r="L217" s="71">
        <v>3.1599999996606926E-2</v>
      </c>
      <c r="M217" s="72">
        <v>2880.761716</v>
      </c>
      <c r="N217" s="78">
        <v>110.49</v>
      </c>
      <c r="O217" s="72">
        <v>3.1829536129999996</v>
      </c>
      <c r="P217" s="73">
        <f t="shared" si="3"/>
        <v>5.3882669571215223E-4</v>
      </c>
      <c r="Q217" s="73">
        <f>O217/'סכום נכסי הקרן'!$C$41</f>
        <v>3.4667921627000992E-5</v>
      </c>
    </row>
    <row r="218" spans="1:17">
      <c r="A218" s="69" t="s">
        <v>2676</v>
      </c>
      <c r="B218" s="70" t="s">
        <v>2338</v>
      </c>
      <c r="C218" s="54" t="s">
        <v>2484</v>
      </c>
      <c r="D218" s="121" t="s">
        <v>2746</v>
      </c>
      <c r="E218" s="54" t="s">
        <v>478</v>
      </c>
      <c r="F218" s="77">
        <v>43279</v>
      </c>
      <c r="G218" s="54" t="s">
        <v>126</v>
      </c>
      <c r="H218" s="72">
        <v>6.9000000002693627</v>
      </c>
      <c r="I218" s="70" t="s">
        <v>588</v>
      </c>
      <c r="J218" s="70" t="s">
        <v>128</v>
      </c>
      <c r="K218" s="71">
        <v>2.7797000000000002E-2</v>
      </c>
      <c r="L218" s="71">
        <v>3.0700000000538727E-2</v>
      </c>
      <c r="M218" s="72">
        <v>3369.139525</v>
      </c>
      <c r="N218" s="78">
        <v>110.19</v>
      </c>
      <c r="O218" s="72">
        <v>3.7124549400000002</v>
      </c>
      <c r="P218" s="73">
        <f t="shared" si="3"/>
        <v>6.2846339328679896E-4</v>
      </c>
      <c r="Q218" s="73">
        <f>O218/'סכום נכסי הקרן'!$C$41</f>
        <v>4.0435115478289151E-5</v>
      </c>
    </row>
    <row r="219" spans="1:17">
      <c r="A219" s="69" t="s">
        <v>2676</v>
      </c>
      <c r="B219" s="70" t="s">
        <v>2338</v>
      </c>
      <c r="C219" s="54" t="s">
        <v>2485</v>
      </c>
      <c r="D219" s="121" t="s">
        <v>2746</v>
      </c>
      <c r="E219" s="54" t="s">
        <v>478</v>
      </c>
      <c r="F219" s="77">
        <v>43321</v>
      </c>
      <c r="G219" s="54" t="s">
        <v>126</v>
      </c>
      <c r="H219" s="72">
        <v>6.8999999998948907</v>
      </c>
      <c r="I219" s="70" t="s">
        <v>588</v>
      </c>
      <c r="J219" s="70" t="s">
        <v>128</v>
      </c>
      <c r="K219" s="71">
        <v>2.8528999999999999E-2</v>
      </c>
      <c r="L219" s="71">
        <v>3.0399999999560459E-2</v>
      </c>
      <c r="M219" s="72">
        <v>18873.435687000001</v>
      </c>
      <c r="N219" s="78">
        <v>110.9</v>
      </c>
      <c r="O219" s="72">
        <v>20.930638847999997</v>
      </c>
      <c r="P219" s="73">
        <f t="shared" si="3"/>
        <v>3.5432457839002286E-3</v>
      </c>
      <c r="Q219" s="73">
        <f>O219/'סכום נכסי הקרן'!$C$41</f>
        <v>2.2797119763916782E-4</v>
      </c>
    </row>
    <row r="220" spans="1:17">
      <c r="A220" s="69" t="s">
        <v>2676</v>
      </c>
      <c r="B220" s="70" t="s">
        <v>2338</v>
      </c>
      <c r="C220" s="54" t="s">
        <v>2486</v>
      </c>
      <c r="D220" s="121" t="s">
        <v>2746</v>
      </c>
      <c r="E220" s="54" t="s">
        <v>478</v>
      </c>
      <c r="F220" s="77">
        <v>43138</v>
      </c>
      <c r="G220" s="54" t="s">
        <v>126</v>
      </c>
      <c r="H220" s="72">
        <v>6.8300000000516379</v>
      </c>
      <c r="I220" s="70" t="s">
        <v>588</v>
      </c>
      <c r="J220" s="70" t="s">
        <v>128</v>
      </c>
      <c r="K220" s="71">
        <v>2.6242999999999999E-2</v>
      </c>
      <c r="L220" s="71">
        <v>3.5800000000385988E-2</v>
      </c>
      <c r="M220" s="72">
        <v>18062.811773000001</v>
      </c>
      <c r="N220" s="78">
        <v>106.14</v>
      </c>
      <c r="O220" s="72">
        <v>19.171867346999999</v>
      </c>
      <c r="P220" s="73">
        <f t="shared" si="3"/>
        <v>3.2455119330121753E-3</v>
      </c>
      <c r="Q220" s="73">
        <f>O220/'סכום נכסי הקרן'!$C$41</f>
        <v>2.088151055404826E-4</v>
      </c>
    </row>
    <row r="221" spans="1:17">
      <c r="A221" s="69" t="s">
        <v>2676</v>
      </c>
      <c r="B221" s="70" t="s">
        <v>2338</v>
      </c>
      <c r="C221" s="54" t="s">
        <v>2487</v>
      </c>
      <c r="D221" s="121" t="s">
        <v>2746</v>
      </c>
      <c r="E221" s="54" t="s">
        <v>478</v>
      </c>
      <c r="F221" s="77">
        <v>43417</v>
      </c>
      <c r="G221" s="54" t="s">
        <v>126</v>
      </c>
      <c r="H221" s="72">
        <v>6.85000000003122</v>
      </c>
      <c r="I221" s="70" t="s">
        <v>588</v>
      </c>
      <c r="J221" s="70" t="s">
        <v>128</v>
      </c>
      <c r="K221" s="71">
        <v>3.0796999999999998E-2</v>
      </c>
      <c r="L221" s="71">
        <v>3.1300000000062431E-2</v>
      </c>
      <c r="M221" s="72">
        <v>21488.262831</v>
      </c>
      <c r="N221" s="78">
        <v>111.79</v>
      </c>
      <c r="O221" s="72">
        <v>24.021728545000006</v>
      </c>
      <c r="P221" s="73">
        <f t="shared" si="3"/>
        <v>4.0665212852401822E-3</v>
      </c>
      <c r="Q221" s="73">
        <f>O221/'סכום נכסי הקרן'!$C$41</f>
        <v>2.6163856084545235E-4</v>
      </c>
    </row>
    <row r="222" spans="1:17">
      <c r="A222" s="69" t="s">
        <v>2676</v>
      </c>
      <c r="B222" s="70" t="s">
        <v>2338</v>
      </c>
      <c r="C222" s="54" t="s">
        <v>2488</v>
      </c>
      <c r="D222" s="121" t="s">
        <v>2746</v>
      </c>
      <c r="E222" s="54" t="s">
        <v>478</v>
      </c>
      <c r="F222" s="77">
        <v>43485</v>
      </c>
      <c r="G222" s="54" t="s">
        <v>126</v>
      </c>
      <c r="H222" s="72">
        <v>6.8800000000444319</v>
      </c>
      <c r="I222" s="70" t="s">
        <v>588</v>
      </c>
      <c r="J222" s="70" t="s">
        <v>128</v>
      </c>
      <c r="K222" s="71">
        <v>3.0190999999999999E-2</v>
      </c>
      <c r="L222" s="71">
        <v>2.9800000000019592E-2</v>
      </c>
      <c r="M222" s="72">
        <v>27154.684423999999</v>
      </c>
      <c r="N222" s="78">
        <v>112.72</v>
      </c>
      <c r="O222" s="72">
        <v>30.608761803</v>
      </c>
      <c r="P222" s="73">
        <f t="shared" si="3"/>
        <v>5.1816080243173909E-3</v>
      </c>
      <c r="Q222" s="73">
        <f>O222/'סכום נכסי הקרן'!$C$41</f>
        <v>3.3338285262844188E-4</v>
      </c>
    </row>
    <row r="223" spans="1:17">
      <c r="A223" s="69" t="s">
        <v>2676</v>
      </c>
      <c r="B223" s="70" t="s">
        <v>2338</v>
      </c>
      <c r="C223" s="54" t="s">
        <v>2489</v>
      </c>
      <c r="D223" s="121" t="s">
        <v>2746</v>
      </c>
      <c r="E223" s="54" t="s">
        <v>478</v>
      </c>
      <c r="F223" s="77">
        <v>43613</v>
      </c>
      <c r="G223" s="54" t="s">
        <v>126</v>
      </c>
      <c r="H223" s="72">
        <v>6.919999999544336</v>
      </c>
      <c r="I223" s="70" t="s">
        <v>588</v>
      </c>
      <c r="J223" s="70" t="s">
        <v>128</v>
      </c>
      <c r="K223" s="71">
        <v>2.5243000000000002E-2</v>
      </c>
      <c r="L223" s="71">
        <v>3.1699999998062126E-2</v>
      </c>
      <c r="M223" s="72">
        <v>7167.060289</v>
      </c>
      <c r="N223" s="78">
        <v>106.56</v>
      </c>
      <c r="O223" s="72">
        <v>7.6372194440000003</v>
      </c>
      <c r="P223" s="73">
        <f t="shared" si="3"/>
        <v>1.2928676373516227E-3</v>
      </c>
      <c r="Q223" s="73">
        <f>O223/'סכום נכסי הקרן'!$C$41</f>
        <v>8.3182652757308686E-5</v>
      </c>
    </row>
    <row r="224" spans="1:17">
      <c r="A224" s="69" t="s">
        <v>2676</v>
      </c>
      <c r="B224" s="70" t="s">
        <v>2338</v>
      </c>
      <c r="C224" s="54" t="s">
        <v>2490</v>
      </c>
      <c r="D224" s="121" t="s">
        <v>2746</v>
      </c>
      <c r="E224" s="54" t="s">
        <v>478</v>
      </c>
      <c r="F224" s="77">
        <v>43657</v>
      </c>
      <c r="G224" s="54" t="s">
        <v>126</v>
      </c>
      <c r="H224" s="72">
        <v>6.8500000003227859</v>
      </c>
      <c r="I224" s="70" t="s">
        <v>588</v>
      </c>
      <c r="J224" s="70" t="s">
        <v>128</v>
      </c>
      <c r="K224" s="71">
        <v>2.5243000000000002E-2</v>
      </c>
      <c r="L224" s="71">
        <v>3.59000000020466E-2</v>
      </c>
      <c r="M224" s="72">
        <v>7071.0560809999997</v>
      </c>
      <c r="N224" s="78">
        <v>102.96</v>
      </c>
      <c r="O224" s="72">
        <v>7.2803593890000009</v>
      </c>
      <c r="P224" s="73">
        <f t="shared" si="3"/>
        <v>1.2324565388417473E-3</v>
      </c>
      <c r="Q224" s="73">
        <f>O224/'סכום נכסי הקרן'!$C$41</f>
        <v>7.9295823754203378E-5</v>
      </c>
    </row>
    <row r="225" spans="1:17">
      <c r="A225" s="69" t="s">
        <v>2676</v>
      </c>
      <c r="B225" s="70" t="s">
        <v>2338</v>
      </c>
      <c r="C225" s="54" t="s">
        <v>2491</v>
      </c>
      <c r="D225" s="121" t="s">
        <v>2746</v>
      </c>
      <c r="E225" s="54" t="s">
        <v>478</v>
      </c>
      <c r="F225" s="77">
        <v>43541</v>
      </c>
      <c r="G225" s="54" t="s">
        <v>126</v>
      </c>
      <c r="H225" s="72">
        <v>6.9100000010161029</v>
      </c>
      <c r="I225" s="70" t="s">
        <v>588</v>
      </c>
      <c r="J225" s="70" t="s">
        <v>128</v>
      </c>
      <c r="K225" s="71">
        <v>2.7271E-2</v>
      </c>
      <c r="L225" s="71">
        <v>3.0700000004689705E-2</v>
      </c>
      <c r="M225" s="72">
        <v>2331.9007929999998</v>
      </c>
      <c r="N225" s="78">
        <v>109.73</v>
      </c>
      <c r="O225" s="72">
        <v>2.55879484</v>
      </c>
      <c r="P225" s="73">
        <f t="shared" si="3"/>
        <v>4.3316590069404366E-4</v>
      </c>
      <c r="Q225" s="73">
        <f>O225/'סכום נכסי הקרן'!$C$41</f>
        <v>2.7869742936368248E-5</v>
      </c>
    </row>
    <row r="226" spans="1:17">
      <c r="A226" s="69" t="s">
        <v>2679</v>
      </c>
      <c r="B226" s="70" t="s">
        <v>2329</v>
      </c>
      <c r="C226" s="54">
        <v>22333</v>
      </c>
      <c r="D226" s="121" t="s">
        <v>2746</v>
      </c>
      <c r="E226" s="54" t="s">
        <v>461</v>
      </c>
      <c r="F226" s="77">
        <v>41639</v>
      </c>
      <c r="G226" s="54" t="s">
        <v>247</v>
      </c>
      <c r="H226" s="72">
        <v>0</v>
      </c>
      <c r="I226" s="70" t="s">
        <v>123</v>
      </c>
      <c r="J226" s="70" t="s">
        <v>128</v>
      </c>
      <c r="K226" s="71">
        <v>3.7000000000000005E-2</v>
      </c>
      <c r="L226" s="71">
        <v>5.3400000000723619E-2</v>
      </c>
      <c r="M226" s="72">
        <v>11217.632533</v>
      </c>
      <c r="N226" s="78">
        <v>113.34</v>
      </c>
      <c r="O226" s="72">
        <v>12.714064162000001</v>
      </c>
      <c r="P226" s="73">
        <f t="shared" si="3"/>
        <v>2.1523019228124568E-3</v>
      </c>
      <c r="Q226" s="73">
        <f>O226/'סכום נכסי הקרן'!$C$41</f>
        <v>1.3847835486155359E-4</v>
      </c>
    </row>
    <row r="227" spans="1:17">
      <c r="A227" s="69" t="s">
        <v>2679</v>
      </c>
      <c r="B227" s="70" t="s">
        <v>2329</v>
      </c>
      <c r="C227" s="54">
        <v>22334</v>
      </c>
      <c r="D227" s="121" t="s">
        <v>2746</v>
      </c>
      <c r="E227" s="54" t="s">
        <v>461</v>
      </c>
      <c r="F227" s="77">
        <v>42004</v>
      </c>
      <c r="G227" s="54" t="s">
        <v>247</v>
      </c>
      <c r="H227" s="72">
        <v>0.47999999997407383</v>
      </c>
      <c r="I227" s="70" t="s">
        <v>123</v>
      </c>
      <c r="J227" s="70" t="s">
        <v>128</v>
      </c>
      <c r="K227" s="71">
        <v>3.7000000000000005E-2</v>
      </c>
      <c r="L227" s="71">
        <v>0.10490000000250348</v>
      </c>
      <c r="M227" s="72">
        <v>11217.63256</v>
      </c>
      <c r="N227" s="78">
        <v>110.03</v>
      </c>
      <c r="O227" s="72">
        <v>12.342760759000001</v>
      </c>
      <c r="P227" s="73">
        <f t="shared" si="3"/>
        <v>2.0894457803515556E-3</v>
      </c>
      <c r="Q227" s="73">
        <f>O227/'סכום נכסי הקרן'!$C$41</f>
        <v>1.3443421258361749E-4</v>
      </c>
    </row>
    <row r="228" spans="1:17">
      <c r="A228" s="69" t="s">
        <v>2679</v>
      </c>
      <c r="B228" s="70" t="s">
        <v>2329</v>
      </c>
      <c r="C228" s="54" t="s">
        <v>2492</v>
      </c>
      <c r="D228" s="121" t="s">
        <v>2746</v>
      </c>
      <c r="E228" s="54" t="s">
        <v>461</v>
      </c>
      <c r="F228" s="77">
        <v>42759</v>
      </c>
      <c r="G228" s="54" t="s">
        <v>247</v>
      </c>
      <c r="H228" s="72">
        <v>1.4300000000981146</v>
      </c>
      <c r="I228" s="70" t="s">
        <v>123</v>
      </c>
      <c r="J228" s="70" t="s">
        <v>128</v>
      </c>
      <c r="K228" s="71">
        <v>7.0499999999999993E-2</v>
      </c>
      <c r="L228" s="71">
        <v>7.170000000325126E-2</v>
      </c>
      <c r="M228" s="72">
        <v>5043.2037950000004</v>
      </c>
      <c r="N228" s="78">
        <v>103.07</v>
      </c>
      <c r="O228" s="72">
        <v>5.197991043</v>
      </c>
      <c r="P228" s="73">
        <f t="shared" si="3"/>
        <v>8.7994255605919011E-4</v>
      </c>
      <c r="Q228" s="73">
        <f>O228/'סכום נכסי הקרן'!$C$41</f>
        <v>5.6615197080026424E-5</v>
      </c>
    </row>
    <row r="229" spans="1:17">
      <c r="A229" s="69" t="s">
        <v>2679</v>
      </c>
      <c r="B229" s="70" t="s">
        <v>2329</v>
      </c>
      <c r="C229" s="54" t="s">
        <v>2493</v>
      </c>
      <c r="D229" s="121" t="s">
        <v>2746</v>
      </c>
      <c r="E229" s="54" t="s">
        <v>461</v>
      </c>
      <c r="F229" s="77">
        <v>42759</v>
      </c>
      <c r="G229" s="54" t="s">
        <v>247</v>
      </c>
      <c r="H229" s="72">
        <v>1.4800000000316977</v>
      </c>
      <c r="I229" s="70" t="s">
        <v>123</v>
      </c>
      <c r="J229" s="70" t="s">
        <v>128</v>
      </c>
      <c r="K229" s="71">
        <v>3.8800000000000001E-2</v>
      </c>
      <c r="L229" s="71">
        <v>5.0300000002991438E-2</v>
      </c>
      <c r="M229" s="72">
        <v>5043.2037950000004</v>
      </c>
      <c r="N229" s="78">
        <v>100.09</v>
      </c>
      <c r="O229" s="72">
        <v>5.0477427829999995</v>
      </c>
      <c r="P229" s="73">
        <f t="shared" si="3"/>
        <v>8.5450776079806908E-4</v>
      </c>
      <c r="Q229" s="73">
        <f>O229/'סכום נכסי הקרן'!$C$41</f>
        <v>5.497873122611035E-5</v>
      </c>
    </row>
    <row r="230" spans="1:17">
      <c r="A230" s="69" t="s">
        <v>2680</v>
      </c>
      <c r="B230" s="70" t="s">
        <v>2338</v>
      </c>
      <c r="C230" s="54">
        <v>9806</v>
      </c>
      <c r="D230" s="121" t="s">
        <v>2746</v>
      </c>
      <c r="E230" s="54" t="s">
        <v>525</v>
      </c>
      <c r="F230" s="77">
        <v>45216</v>
      </c>
      <c r="G230" s="54" t="s">
        <v>126</v>
      </c>
      <c r="H230" s="72">
        <v>5.8199999998111158</v>
      </c>
      <c r="I230" s="70" t="s">
        <v>151</v>
      </c>
      <c r="J230" s="70" t="s">
        <v>128</v>
      </c>
      <c r="K230" s="71">
        <v>7.3617000000000002E-2</v>
      </c>
      <c r="L230" s="71">
        <v>6.5999999997301662E-2</v>
      </c>
      <c r="M230" s="72">
        <v>11093.658174</v>
      </c>
      <c r="N230" s="78">
        <v>106.9</v>
      </c>
      <c r="O230" s="72">
        <v>11.859120731999999</v>
      </c>
      <c r="P230" s="73">
        <f t="shared" si="3"/>
        <v>2.0075727186147467E-3</v>
      </c>
      <c r="Q230" s="73">
        <f>O230/'סכום נכסי הקרן'!$C$41</f>
        <v>1.2916652835371327E-4</v>
      </c>
    </row>
    <row r="231" spans="1:17">
      <c r="A231" s="69" t="s">
        <v>2680</v>
      </c>
      <c r="B231" s="70" t="s">
        <v>2329</v>
      </c>
      <c r="C231" s="54">
        <v>7561</v>
      </c>
      <c r="D231" s="121" t="s">
        <v>2746</v>
      </c>
      <c r="E231" s="54" t="s">
        <v>525</v>
      </c>
      <c r="F231" s="77">
        <v>43920</v>
      </c>
      <c r="G231" s="54" t="s">
        <v>126</v>
      </c>
      <c r="H231" s="72">
        <v>4.029999999905483</v>
      </c>
      <c r="I231" s="70" t="s">
        <v>151</v>
      </c>
      <c r="J231" s="70" t="s">
        <v>128</v>
      </c>
      <c r="K231" s="71">
        <v>4.8917999999999996E-2</v>
      </c>
      <c r="L231" s="71">
        <v>5.3699999999239606E-2</v>
      </c>
      <c r="M231" s="72">
        <v>14139.455862999999</v>
      </c>
      <c r="N231" s="78">
        <v>99.52</v>
      </c>
      <c r="O231" s="72">
        <v>14.071586611000001</v>
      </c>
      <c r="P231" s="73">
        <f t="shared" si="3"/>
        <v>2.3821102783480918E-3</v>
      </c>
      <c r="Q231" s="73">
        <f>O231/'סכום נכסי הקרן'!$C$41</f>
        <v>1.5326414428575732E-4</v>
      </c>
    </row>
    <row r="232" spans="1:17">
      <c r="A232" s="69" t="s">
        <v>2680</v>
      </c>
      <c r="B232" s="70" t="s">
        <v>2329</v>
      </c>
      <c r="C232" s="54">
        <v>8991</v>
      </c>
      <c r="D232" s="121" t="s">
        <v>2746</v>
      </c>
      <c r="E232" s="54" t="s">
        <v>525</v>
      </c>
      <c r="F232" s="77">
        <v>44636</v>
      </c>
      <c r="G232" s="54" t="s">
        <v>126</v>
      </c>
      <c r="H232" s="72">
        <v>4.2500000001481242</v>
      </c>
      <c r="I232" s="70" t="s">
        <v>151</v>
      </c>
      <c r="J232" s="70" t="s">
        <v>128</v>
      </c>
      <c r="K232" s="71">
        <v>4.2824000000000001E-2</v>
      </c>
      <c r="L232" s="71">
        <v>7.1300000003174102E-2</v>
      </c>
      <c r="M232" s="72">
        <v>13116.851606</v>
      </c>
      <c r="N232" s="78">
        <v>90.07</v>
      </c>
      <c r="O232" s="72">
        <v>11.814348525000002</v>
      </c>
      <c r="P232" s="73">
        <f t="shared" si="3"/>
        <v>1.9999934500199994E-3</v>
      </c>
      <c r="Q232" s="73">
        <f>O232/'סכום נכסי הקרן'!$C$41</f>
        <v>1.2867888085643141E-4</v>
      </c>
    </row>
    <row r="233" spans="1:17">
      <c r="A233" s="69" t="s">
        <v>2680</v>
      </c>
      <c r="B233" s="70" t="s">
        <v>2329</v>
      </c>
      <c r="C233" s="54">
        <v>9112</v>
      </c>
      <c r="D233" s="121" t="s">
        <v>2746</v>
      </c>
      <c r="E233" s="54" t="s">
        <v>525</v>
      </c>
      <c r="F233" s="77">
        <v>44722</v>
      </c>
      <c r="G233" s="54" t="s">
        <v>126</v>
      </c>
      <c r="H233" s="72">
        <v>4.2099999999231379</v>
      </c>
      <c r="I233" s="70" t="s">
        <v>151</v>
      </c>
      <c r="J233" s="70" t="s">
        <v>128</v>
      </c>
      <c r="K233" s="71">
        <v>5.2750000000000005E-2</v>
      </c>
      <c r="L233" s="71">
        <v>6.5699999999251094E-2</v>
      </c>
      <c r="M233" s="72">
        <v>21054.079387000002</v>
      </c>
      <c r="N233" s="78">
        <v>96.4</v>
      </c>
      <c r="O233" s="72">
        <v>20.296133036000001</v>
      </c>
      <c r="P233" s="73">
        <f t="shared" si="3"/>
        <v>3.4358333891063636E-3</v>
      </c>
      <c r="Q233" s="73">
        <f>O233/'סכום נכסי הקרן'!$C$41</f>
        <v>2.2106032163002613E-4</v>
      </c>
    </row>
    <row r="234" spans="1:17">
      <c r="A234" s="69" t="s">
        <v>2680</v>
      </c>
      <c r="B234" s="70" t="s">
        <v>2329</v>
      </c>
      <c r="C234" s="54">
        <v>9247</v>
      </c>
      <c r="D234" s="121" t="s">
        <v>2746</v>
      </c>
      <c r="E234" s="54" t="s">
        <v>525</v>
      </c>
      <c r="F234" s="77">
        <v>44816</v>
      </c>
      <c r="G234" s="54" t="s">
        <v>126</v>
      </c>
      <c r="H234" s="72">
        <v>4.1199999999538566</v>
      </c>
      <c r="I234" s="70" t="s">
        <v>151</v>
      </c>
      <c r="J234" s="70" t="s">
        <v>128</v>
      </c>
      <c r="K234" s="71">
        <v>5.6036999999999997E-2</v>
      </c>
      <c r="L234" s="71">
        <v>7.8299999999143055E-2</v>
      </c>
      <c r="M234" s="72">
        <v>26056.844435999999</v>
      </c>
      <c r="N234" s="78">
        <v>93.15</v>
      </c>
      <c r="O234" s="72">
        <v>24.271951376000001</v>
      </c>
      <c r="P234" s="73">
        <f t="shared" si="3"/>
        <v>4.1088802881074568E-3</v>
      </c>
      <c r="Q234" s="73">
        <f>O234/'סכום נכסי הקרן'!$C$41</f>
        <v>2.6436392431256804E-4</v>
      </c>
    </row>
    <row r="235" spans="1:17">
      <c r="A235" s="69" t="s">
        <v>2680</v>
      </c>
      <c r="B235" s="70" t="s">
        <v>2329</v>
      </c>
      <c r="C235" s="54">
        <v>9486</v>
      </c>
      <c r="D235" s="121" t="s">
        <v>2746</v>
      </c>
      <c r="E235" s="54" t="s">
        <v>525</v>
      </c>
      <c r="F235" s="77">
        <v>44976</v>
      </c>
      <c r="G235" s="54" t="s">
        <v>126</v>
      </c>
      <c r="H235" s="72">
        <v>4.1499999999807864</v>
      </c>
      <c r="I235" s="70" t="s">
        <v>151</v>
      </c>
      <c r="J235" s="70" t="s">
        <v>128</v>
      </c>
      <c r="K235" s="71">
        <v>6.1999000000000005E-2</v>
      </c>
      <c r="L235" s="71">
        <v>6.1799999999692601E-2</v>
      </c>
      <c r="M235" s="72">
        <v>25526.652748000004</v>
      </c>
      <c r="N235" s="78">
        <v>101.95</v>
      </c>
      <c r="O235" s="72">
        <v>26.024422510000001</v>
      </c>
      <c r="P235" s="73">
        <f t="shared" si="3"/>
        <v>4.4055475805893432E-3</v>
      </c>
      <c r="Q235" s="73">
        <f>O235/'סכום נכסי הקרן'!$C$41</f>
        <v>2.8345139441548014E-4</v>
      </c>
    </row>
    <row r="236" spans="1:17">
      <c r="A236" s="69" t="s">
        <v>2680</v>
      </c>
      <c r="B236" s="70" t="s">
        <v>2329</v>
      </c>
      <c r="C236" s="54">
        <v>9567</v>
      </c>
      <c r="D236" s="121" t="s">
        <v>2746</v>
      </c>
      <c r="E236" s="54" t="s">
        <v>525</v>
      </c>
      <c r="F236" s="77">
        <v>45056</v>
      </c>
      <c r="G236" s="54" t="s">
        <v>126</v>
      </c>
      <c r="H236" s="72">
        <v>4.1400000000457675</v>
      </c>
      <c r="I236" s="70" t="s">
        <v>151</v>
      </c>
      <c r="J236" s="70" t="s">
        <v>128</v>
      </c>
      <c r="K236" s="71">
        <v>6.3411999999999996E-2</v>
      </c>
      <c r="L236" s="71">
        <v>6.2000000000704124E-2</v>
      </c>
      <c r="M236" s="72">
        <v>27719.800023</v>
      </c>
      <c r="N236" s="78">
        <v>102.47</v>
      </c>
      <c r="O236" s="72">
        <v>28.404477905</v>
      </c>
      <c r="P236" s="73">
        <f t="shared" si="3"/>
        <v>4.8084555522487247E-3</v>
      </c>
      <c r="Q236" s="73">
        <f>O236/'סכום נכסי הקרן'!$C$41</f>
        <v>3.093743527535415E-4</v>
      </c>
    </row>
    <row r="237" spans="1:17">
      <c r="A237" s="69" t="s">
        <v>2680</v>
      </c>
      <c r="B237" s="70" t="s">
        <v>2329</v>
      </c>
      <c r="C237" s="54">
        <v>7894</v>
      </c>
      <c r="D237" s="121" t="s">
        <v>2746</v>
      </c>
      <c r="E237" s="54" t="s">
        <v>525</v>
      </c>
      <c r="F237" s="77">
        <v>44068</v>
      </c>
      <c r="G237" s="54" t="s">
        <v>126</v>
      </c>
      <c r="H237" s="72">
        <v>3.9900000000254066</v>
      </c>
      <c r="I237" s="70" t="s">
        <v>151</v>
      </c>
      <c r="J237" s="70" t="s">
        <v>128</v>
      </c>
      <c r="K237" s="71">
        <v>4.5102999999999997E-2</v>
      </c>
      <c r="L237" s="71">
        <v>6.3500000000786386E-2</v>
      </c>
      <c r="M237" s="72">
        <v>17523.352317000001</v>
      </c>
      <c r="N237" s="78">
        <v>94.34</v>
      </c>
      <c r="O237" s="72">
        <v>16.531531441999999</v>
      </c>
      <c r="P237" s="73">
        <f t="shared" si="3"/>
        <v>2.7985423430531195E-3</v>
      </c>
      <c r="Q237" s="73">
        <f>O237/'סכום נכסי הקרן'!$C$41</f>
        <v>1.8005723805235947E-4</v>
      </c>
    </row>
    <row r="238" spans="1:17">
      <c r="A238" s="69" t="s">
        <v>2680</v>
      </c>
      <c r="B238" s="70" t="s">
        <v>2329</v>
      </c>
      <c r="C238" s="54">
        <v>8076</v>
      </c>
      <c r="D238" s="121" t="s">
        <v>2746</v>
      </c>
      <c r="E238" s="54" t="s">
        <v>525</v>
      </c>
      <c r="F238" s="77">
        <v>44160</v>
      </c>
      <c r="G238" s="54" t="s">
        <v>126</v>
      </c>
      <c r="H238" s="72">
        <v>3.8399999999796806</v>
      </c>
      <c r="I238" s="70" t="s">
        <v>151</v>
      </c>
      <c r="J238" s="70" t="s">
        <v>128</v>
      </c>
      <c r="K238" s="71">
        <v>4.5465999999999999E-2</v>
      </c>
      <c r="L238" s="71">
        <v>9.0599999999985498E-2</v>
      </c>
      <c r="M238" s="72">
        <v>16094.40436</v>
      </c>
      <c r="N238" s="78">
        <v>85.62</v>
      </c>
      <c r="O238" s="72">
        <v>13.780029366999999</v>
      </c>
      <c r="P238" s="73">
        <f t="shared" si="3"/>
        <v>2.332753974268186E-3</v>
      </c>
      <c r="Q238" s="73">
        <f>O238/'סכום נכסי הקרן'!$C$41</f>
        <v>1.5008857689969988E-4</v>
      </c>
    </row>
    <row r="239" spans="1:17">
      <c r="A239" s="69" t="s">
        <v>2680</v>
      </c>
      <c r="B239" s="70" t="s">
        <v>2329</v>
      </c>
      <c r="C239" s="54">
        <v>9311</v>
      </c>
      <c r="D239" s="121" t="s">
        <v>2746</v>
      </c>
      <c r="E239" s="54" t="s">
        <v>525</v>
      </c>
      <c r="F239" s="77">
        <v>44880</v>
      </c>
      <c r="G239" s="54" t="s">
        <v>126</v>
      </c>
      <c r="H239" s="72">
        <v>3.6600000001133131</v>
      </c>
      <c r="I239" s="70" t="s">
        <v>151</v>
      </c>
      <c r="J239" s="70" t="s">
        <v>128</v>
      </c>
      <c r="K239" s="71">
        <v>7.2695999999999997E-2</v>
      </c>
      <c r="L239" s="71">
        <v>9.7100000002325881E-2</v>
      </c>
      <c r="M239" s="72">
        <v>14271.920437000001</v>
      </c>
      <c r="N239" s="78">
        <v>93.99</v>
      </c>
      <c r="O239" s="72">
        <v>13.414178528000001</v>
      </c>
      <c r="P239" s="73">
        <f t="shared" si="3"/>
        <v>2.2708208697778294E-3</v>
      </c>
      <c r="Q239" s="73">
        <f>O239/'סכום נכסי הקרן'!$C$41</f>
        <v>1.4610382256277752E-4</v>
      </c>
    </row>
    <row r="240" spans="1:17">
      <c r="A240" s="69" t="s">
        <v>2681</v>
      </c>
      <c r="B240" s="70" t="s">
        <v>2329</v>
      </c>
      <c r="C240" s="54">
        <v>8811</v>
      </c>
      <c r="D240" s="121" t="s">
        <v>2746</v>
      </c>
      <c r="E240" s="54" t="s">
        <v>2494</v>
      </c>
      <c r="F240" s="77">
        <v>44550</v>
      </c>
      <c r="G240" s="54" t="s">
        <v>2328</v>
      </c>
      <c r="H240" s="72">
        <v>4.8900000000218622</v>
      </c>
      <c r="I240" s="70" t="s">
        <v>268</v>
      </c>
      <c r="J240" s="70" t="s">
        <v>128</v>
      </c>
      <c r="K240" s="71">
        <v>7.85E-2</v>
      </c>
      <c r="L240" s="71">
        <v>7.9500000000395366E-2</v>
      </c>
      <c r="M240" s="72">
        <v>21406.377251999998</v>
      </c>
      <c r="N240" s="78">
        <v>100.43</v>
      </c>
      <c r="O240" s="72">
        <v>21.498416577</v>
      </c>
      <c r="P240" s="73">
        <f t="shared" si="3"/>
        <v>3.6393621069174755E-3</v>
      </c>
      <c r="Q240" s="73">
        <f>O240/'סכום נכסי הקרן'!$C$41</f>
        <v>2.3415528833095029E-4</v>
      </c>
    </row>
    <row r="241" spans="1:17">
      <c r="A241" s="69" t="s">
        <v>2682</v>
      </c>
      <c r="B241" s="70" t="s">
        <v>2338</v>
      </c>
      <c r="C241" s="54" t="s">
        <v>2495</v>
      </c>
      <c r="D241" s="121" t="s">
        <v>2746</v>
      </c>
      <c r="E241" s="54" t="s">
        <v>2494</v>
      </c>
      <c r="F241" s="77">
        <v>42732</v>
      </c>
      <c r="G241" s="54" t="s">
        <v>2328</v>
      </c>
      <c r="H241" s="72">
        <v>2.289999999977598</v>
      </c>
      <c r="I241" s="70" t="s">
        <v>124</v>
      </c>
      <c r="J241" s="70" t="s">
        <v>128</v>
      </c>
      <c r="K241" s="71">
        <v>2.1613000000000004E-2</v>
      </c>
      <c r="L241" s="71">
        <v>2.3699999999801217E-2</v>
      </c>
      <c r="M241" s="72">
        <v>28222.354555999998</v>
      </c>
      <c r="N241" s="78">
        <v>112.3</v>
      </c>
      <c r="O241" s="72">
        <v>31.693706899000002</v>
      </c>
      <c r="P241" s="73">
        <f t="shared" si="3"/>
        <v>5.365273088966508E-3</v>
      </c>
      <c r="Q241" s="73">
        <f>O241/'סכום נכסי הקרן'!$C$41</f>
        <v>3.4519979881455869E-4</v>
      </c>
    </row>
    <row r="242" spans="1:17">
      <c r="A242" s="69" t="s">
        <v>2683</v>
      </c>
      <c r="B242" s="70" t="s">
        <v>2329</v>
      </c>
      <c r="C242" s="54">
        <v>9533</v>
      </c>
      <c r="D242" s="121" t="s">
        <v>2746</v>
      </c>
      <c r="E242" s="54" t="s">
        <v>538</v>
      </c>
      <c r="F242" s="77">
        <v>45015</v>
      </c>
      <c r="G242" s="54" t="s">
        <v>247</v>
      </c>
      <c r="H242" s="72">
        <v>3.8000000000228611</v>
      </c>
      <c r="I242" s="70" t="s">
        <v>537</v>
      </c>
      <c r="J242" s="70" t="s">
        <v>128</v>
      </c>
      <c r="K242" s="71">
        <v>3.3593000000000005E-2</v>
      </c>
      <c r="L242" s="71">
        <v>2.9800000000094303E-2</v>
      </c>
      <c r="M242" s="72">
        <v>67438.688148000001</v>
      </c>
      <c r="N242" s="78">
        <v>103.78</v>
      </c>
      <c r="O242" s="72">
        <v>69.987870383000001</v>
      </c>
      <c r="P242" s="73">
        <f t="shared" si="3"/>
        <v>1.1847905286580217E-2</v>
      </c>
      <c r="Q242" s="73">
        <f>O242/'סכום נכסי הקרן'!$C$41</f>
        <v>7.6229009287750126E-4</v>
      </c>
    </row>
    <row r="243" spans="1:17">
      <c r="A243" s="69" t="s">
        <v>2659</v>
      </c>
      <c r="B243" s="70" t="s">
        <v>2338</v>
      </c>
      <c r="C243" s="54" t="s">
        <v>2496</v>
      </c>
      <c r="D243" s="121" t="s">
        <v>2746</v>
      </c>
      <c r="E243" s="54" t="s">
        <v>525</v>
      </c>
      <c r="F243" s="77">
        <v>45286</v>
      </c>
      <c r="G243" s="54" t="s">
        <v>126</v>
      </c>
      <c r="H243" s="72">
        <v>1.7300000000074522</v>
      </c>
      <c r="I243" s="70" t="s">
        <v>124</v>
      </c>
      <c r="J243" s="70" t="s">
        <v>128</v>
      </c>
      <c r="K243" s="71">
        <v>6.7500000000000004E-2</v>
      </c>
      <c r="L243" s="71">
        <v>7.1700000000367095E-2</v>
      </c>
      <c r="M243" s="72">
        <v>72701.279991000003</v>
      </c>
      <c r="N243" s="78">
        <v>99.67</v>
      </c>
      <c r="O243" s="72">
        <v>72.461379502</v>
      </c>
      <c r="P243" s="73">
        <f t="shared" si="3"/>
        <v>1.226663358345554E-2</v>
      </c>
      <c r="Q243" s="73">
        <f>O243/'סכום נכסי הקרן'!$C$41</f>
        <v>7.8923092542087646E-4</v>
      </c>
    </row>
    <row r="244" spans="1:17">
      <c r="A244" s="69" t="s">
        <v>2659</v>
      </c>
      <c r="B244" s="70" t="s">
        <v>2338</v>
      </c>
      <c r="C244" s="54" t="s">
        <v>2497</v>
      </c>
      <c r="D244" s="121" t="s">
        <v>2746</v>
      </c>
      <c r="E244" s="54" t="s">
        <v>525</v>
      </c>
      <c r="F244" s="77">
        <v>45169</v>
      </c>
      <c r="G244" s="54" t="s">
        <v>126</v>
      </c>
      <c r="H244" s="72">
        <v>1.8199999998146776</v>
      </c>
      <c r="I244" s="70" t="s">
        <v>124</v>
      </c>
      <c r="J244" s="70" t="s">
        <v>128</v>
      </c>
      <c r="K244" s="71">
        <v>6.9500000000000006E-2</v>
      </c>
      <c r="L244" s="71">
        <v>7.1399999996293553E-2</v>
      </c>
      <c r="M244" s="72">
        <v>4961.8461639999996</v>
      </c>
      <c r="N244" s="78">
        <v>100.05</v>
      </c>
      <c r="O244" s="72">
        <v>4.9643274060000007</v>
      </c>
      <c r="P244" s="73">
        <f t="shared" si="3"/>
        <v>8.4038677839451783E-4</v>
      </c>
      <c r="Q244" s="73">
        <f>O244/'סכום נכסי הקרן'!$C$41</f>
        <v>5.407019214451278E-5</v>
      </c>
    </row>
    <row r="245" spans="1:17">
      <c r="A245" s="69" t="s">
        <v>2659</v>
      </c>
      <c r="B245" s="70" t="s">
        <v>2338</v>
      </c>
      <c r="C245" s="54" t="s">
        <v>2498</v>
      </c>
      <c r="D245" s="121" t="s">
        <v>2746</v>
      </c>
      <c r="E245" s="54" t="s">
        <v>525</v>
      </c>
      <c r="F245" s="77">
        <v>45195</v>
      </c>
      <c r="G245" s="54" t="s">
        <v>126</v>
      </c>
      <c r="H245" s="72">
        <v>1.820000000374383</v>
      </c>
      <c r="I245" s="70" t="s">
        <v>124</v>
      </c>
      <c r="J245" s="70" t="s">
        <v>128</v>
      </c>
      <c r="K245" s="71">
        <v>6.9500000000000006E-2</v>
      </c>
      <c r="L245" s="71">
        <v>7.1400000009397779E-2</v>
      </c>
      <c r="M245" s="72">
        <v>2616.0694910000002</v>
      </c>
      <c r="N245" s="78">
        <v>100.06</v>
      </c>
      <c r="O245" s="72">
        <v>2.617639311</v>
      </c>
      <c r="P245" s="73">
        <f t="shared" si="3"/>
        <v>4.4312739423902031E-4</v>
      </c>
      <c r="Q245" s="73">
        <f>O245/'סכום נכסי הקרן'!$C$41</f>
        <v>2.8510661955884709E-5</v>
      </c>
    </row>
    <row r="246" spans="1:17">
      <c r="A246" s="69" t="s">
        <v>2659</v>
      </c>
      <c r="B246" s="70" t="s">
        <v>2338</v>
      </c>
      <c r="C246" s="54" t="s">
        <v>2499</v>
      </c>
      <c r="D246" s="121" t="s">
        <v>2746</v>
      </c>
      <c r="E246" s="54" t="s">
        <v>525</v>
      </c>
      <c r="F246" s="77">
        <v>45230</v>
      </c>
      <c r="G246" s="54" t="s">
        <v>126</v>
      </c>
      <c r="H246" s="72">
        <v>1.8200000000386907</v>
      </c>
      <c r="I246" s="70" t="s">
        <v>124</v>
      </c>
      <c r="J246" s="70" t="s">
        <v>128</v>
      </c>
      <c r="K246" s="71">
        <v>6.9500000000000006E-2</v>
      </c>
      <c r="L246" s="71">
        <v>6.3500000001934523E-2</v>
      </c>
      <c r="M246" s="72">
        <v>5097.3223580000003</v>
      </c>
      <c r="N246" s="78">
        <v>101.41</v>
      </c>
      <c r="O246" s="72">
        <v>5.1691949400000006</v>
      </c>
      <c r="P246" s="73">
        <f t="shared" si="3"/>
        <v>8.7506780420433918E-4</v>
      </c>
      <c r="Q246" s="73">
        <f>O246/'סכום נכסי הקרן'!$C$41</f>
        <v>5.6301557246291586E-5</v>
      </c>
    </row>
    <row r="247" spans="1:17">
      <c r="A247" s="69" t="s">
        <v>2659</v>
      </c>
      <c r="B247" s="70" t="s">
        <v>2338</v>
      </c>
      <c r="C247" s="54" t="s">
        <v>2500</v>
      </c>
      <c r="D247" s="121" t="s">
        <v>2746</v>
      </c>
      <c r="E247" s="54" t="s">
        <v>525</v>
      </c>
      <c r="F247" s="77">
        <v>45257</v>
      </c>
      <c r="G247" s="54" t="s">
        <v>126</v>
      </c>
      <c r="H247" s="72">
        <v>1.8199999996038152</v>
      </c>
      <c r="I247" s="70" t="s">
        <v>124</v>
      </c>
      <c r="J247" s="70" t="s">
        <v>128</v>
      </c>
      <c r="K247" s="71">
        <v>6.9500000000000006E-2</v>
      </c>
      <c r="L247" s="71">
        <v>6.8099999988423976E-2</v>
      </c>
      <c r="M247" s="72">
        <v>3210.9067180000002</v>
      </c>
      <c r="N247" s="78">
        <v>100.62</v>
      </c>
      <c r="O247" s="72">
        <v>3.2308145539999997</v>
      </c>
      <c r="P247" s="73">
        <f t="shared" si="3"/>
        <v>5.4692884102378243E-4</v>
      </c>
      <c r="Q247" s="73">
        <f>O247/'סכום נכסי הקרן'!$C$41</f>
        <v>3.5189210829836294E-5</v>
      </c>
    </row>
    <row r="248" spans="1:17">
      <c r="A248" s="69" t="s">
        <v>2656</v>
      </c>
      <c r="B248" s="70" t="s">
        <v>2338</v>
      </c>
      <c r="C248" s="54" t="s">
        <v>2501</v>
      </c>
      <c r="D248" s="121" t="s">
        <v>2746</v>
      </c>
      <c r="E248" s="54" t="s">
        <v>560</v>
      </c>
      <c r="F248" s="77">
        <v>44858</v>
      </c>
      <c r="G248" s="54" t="s">
        <v>126</v>
      </c>
      <c r="H248" s="72">
        <v>5.3999999996244492</v>
      </c>
      <c r="I248" s="70" t="s">
        <v>588</v>
      </c>
      <c r="J248" s="70" t="s">
        <v>128</v>
      </c>
      <c r="K248" s="71">
        <v>3.49E-2</v>
      </c>
      <c r="L248" s="71">
        <v>4.4699999997582396E-2</v>
      </c>
      <c r="M248" s="72">
        <v>4263.4008110000004</v>
      </c>
      <c r="N248" s="78">
        <v>99.93</v>
      </c>
      <c r="O248" s="72">
        <v>4.2604161490000001</v>
      </c>
      <c r="P248" s="73">
        <f t="shared" si="3"/>
        <v>7.2122507426700686E-4</v>
      </c>
      <c r="Q248" s="73">
        <f>O248/'סכום נכסי הקרן'!$C$41</f>
        <v>4.6403369671709188E-5</v>
      </c>
    </row>
    <row r="249" spans="1:17">
      <c r="A249" s="69" t="s">
        <v>2656</v>
      </c>
      <c r="B249" s="70" t="s">
        <v>2338</v>
      </c>
      <c r="C249" s="54" t="s">
        <v>2502</v>
      </c>
      <c r="D249" s="121" t="s">
        <v>2746</v>
      </c>
      <c r="E249" s="54" t="s">
        <v>560</v>
      </c>
      <c r="F249" s="77">
        <v>44858</v>
      </c>
      <c r="G249" s="54" t="s">
        <v>126</v>
      </c>
      <c r="H249" s="72">
        <v>5.4299999993933845</v>
      </c>
      <c r="I249" s="70" t="s">
        <v>588</v>
      </c>
      <c r="J249" s="70" t="s">
        <v>128</v>
      </c>
      <c r="K249" s="71">
        <v>3.49E-2</v>
      </c>
      <c r="L249" s="71">
        <v>4.4599999994103925E-2</v>
      </c>
      <c r="M249" s="72">
        <v>3529.8882530000001</v>
      </c>
      <c r="N249" s="78">
        <v>99.94</v>
      </c>
      <c r="O249" s="72">
        <v>3.527770098</v>
      </c>
      <c r="P249" s="73">
        <f t="shared" si="3"/>
        <v>5.9719899698628624E-4</v>
      </c>
      <c r="Q249" s="73">
        <f>O249/'סכום נכסי הקרן'!$C$41</f>
        <v>3.842357512721365E-5</v>
      </c>
    </row>
    <row r="250" spans="1:17">
      <c r="A250" s="69" t="s">
        <v>2656</v>
      </c>
      <c r="B250" s="70" t="s">
        <v>2338</v>
      </c>
      <c r="C250" s="54" t="s">
        <v>2503</v>
      </c>
      <c r="D250" s="121" t="s">
        <v>2746</v>
      </c>
      <c r="E250" s="54" t="s">
        <v>560</v>
      </c>
      <c r="F250" s="77">
        <v>44858</v>
      </c>
      <c r="G250" s="54" t="s">
        <v>126</v>
      </c>
      <c r="H250" s="72">
        <v>5.3199999997553151</v>
      </c>
      <c r="I250" s="70" t="s">
        <v>588</v>
      </c>
      <c r="J250" s="70" t="s">
        <v>128</v>
      </c>
      <c r="K250" s="71">
        <v>3.49E-2</v>
      </c>
      <c r="L250" s="71">
        <v>4.4699999999025797E-2</v>
      </c>
      <c r="M250" s="72">
        <v>4414.7209030000004</v>
      </c>
      <c r="N250" s="78">
        <v>99.98</v>
      </c>
      <c r="O250" s="72">
        <v>4.4138376689999994</v>
      </c>
      <c r="P250" s="73">
        <f t="shared" si="3"/>
        <v>7.4719705523936528E-4</v>
      </c>
      <c r="Q250" s="73">
        <f>O250/'סכום נכסי הקרן'!$C$41</f>
        <v>4.8074397866883625E-5</v>
      </c>
    </row>
    <row r="251" spans="1:17">
      <c r="A251" s="69" t="s">
        <v>2656</v>
      </c>
      <c r="B251" s="70" t="s">
        <v>2338</v>
      </c>
      <c r="C251" s="54" t="s">
        <v>2504</v>
      </c>
      <c r="D251" s="121" t="s">
        <v>2746</v>
      </c>
      <c r="E251" s="54" t="s">
        <v>560</v>
      </c>
      <c r="F251" s="77">
        <v>44858</v>
      </c>
      <c r="G251" s="54" t="s">
        <v>126</v>
      </c>
      <c r="H251" s="72">
        <v>5.3600000003128452</v>
      </c>
      <c r="I251" s="70" t="s">
        <v>588</v>
      </c>
      <c r="J251" s="70" t="s">
        <v>128</v>
      </c>
      <c r="K251" s="71">
        <v>3.49E-2</v>
      </c>
      <c r="L251" s="71">
        <v>4.4700000003929194E-2</v>
      </c>
      <c r="M251" s="72">
        <v>5371.676461</v>
      </c>
      <c r="N251" s="78">
        <v>99.97</v>
      </c>
      <c r="O251" s="72">
        <v>5.3700645869999999</v>
      </c>
      <c r="P251" s="73">
        <f t="shared" si="3"/>
        <v>9.0907204721932396E-4</v>
      </c>
      <c r="Q251" s="73">
        <f>O251/'סכום נכסי הקרן'!$C$41</f>
        <v>5.8489378379153105E-5</v>
      </c>
    </row>
    <row r="252" spans="1:17">
      <c r="A252" s="69" t="s">
        <v>2656</v>
      </c>
      <c r="B252" s="70" t="s">
        <v>2338</v>
      </c>
      <c r="C252" s="54" t="s">
        <v>2505</v>
      </c>
      <c r="D252" s="121" t="s">
        <v>2746</v>
      </c>
      <c r="E252" s="54" t="s">
        <v>560</v>
      </c>
      <c r="F252" s="77">
        <v>44858</v>
      </c>
      <c r="G252" s="54" t="s">
        <v>126</v>
      </c>
      <c r="H252" s="72">
        <v>5.5199999993107349</v>
      </c>
      <c r="I252" s="70" t="s">
        <v>588</v>
      </c>
      <c r="J252" s="70" t="s">
        <v>128</v>
      </c>
      <c r="K252" s="71">
        <v>3.49E-2</v>
      </c>
      <c r="L252" s="71">
        <v>4.4499999996083721E-2</v>
      </c>
      <c r="M252" s="72">
        <v>3195.0054110000001</v>
      </c>
      <c r="N252" s="78">
        <v>99.9</v>
      </c>
      <c r="O252" s="72">
        <v>3.1918101850000005</v>
      </c>
      <c r="P252" s="73">
        <f t="shared" si="3"/>
        <v>5.4032598159762873E-4</v>
      </c>
      <c r="Q252" s="73">
        <f>O252/'סכום נכסי הקרן'!$C$41</f>
        <v>3.4764385157831567E-5</v>
      </c>
    </row>
    <row r="253" spans="1:17">
      <c r="A253" s="69" t="s">
        <v>2684</v>
      </c>
      <c r="B253" s="70" t="s">
        <v>2329</v>
      </c>
      <c r="C253" s="54">
        <v>9637</v>
      </c>
      <c r="D253" s="121" t="s">
        <v>2746</v>
      </c>
      <c r="E253" s="54" t="s">
        <v>560</v>
      </c>
      <c r="F253" s="77">
        <v>45104</v>
      </c>
      <c r="G253" s="54" t="s">
        <v>126</v>
      </c>
      <c r="H253" s="72">
        <v>2.2999999999999998</v>
      </c>
      <c r="I253" s="70" t="s">
        <v>268</v>
      </c>
      <c r="J253" s="70" t="s">
        <v>128</v>
      </c>
      <c r="K253" s="71">
        <v>5.2159000000000004E-2</v>
      </c>
      <c r="L253" s="71">
        <v>5.7899999999767034E-2</v>
      </c>
      <c r="M253" s="72">
        <v>34404.85</v>
      </c>
      <c r="N253" s="78">
        <v>99.81</v>
      </c>
      <c r="O253" s="72">
        <v>34.33948212</v>
      </c>
      <c r="P253" s="73">
        <f t="shared" si="3"/>
        <v>5.8131634742067907E-3</v>
      </c>
      <c r="Q253" s="73">
        <f>O253/'סכום נכסי הקרן'!$C$41</f>
        <v>3.7401690994984726E-4</v>
      </c>
    </row>
    <row r="254" spans="1:17">
      <c r="A254" s="69" t="s">
        <v>2685</v>
      </c>
      <c r="B254" s="70" t="s">
        <v>2329</v>
      </c>
      <c r="C254" s="54">
        <v>9577</v>
      </c>
      <c r="D254" s="121" t="s">
        <v>2746</v>
      </c>
      <c r="E254" s="54" t="s">
        <v>560</v>
      </c>
      <c r="F254" s="77">
        <v>45063</v>
      </c>
      <c r="G254" s="54" t="s">
        <v>126</v>
      </c>
      <c r="H254" s="72">
        <v>3.3699999999845169</v>
      </c>
      <c r="I254" s="70" t="s">
        <v>268</v>
      </c>
      <c r="J254" s="70" t="s">
        <v>128</v>
      </c>
      <c r="K254" s="71">
        <v>4.4344000000000001E-2</v>
      </c>
      <c r="L254" s="71">
        <v>4.189999999974698E-2</v>
      </c>
      <c r="M254" s="72">
        <v>51607.275000000001</v>
      </c>
      <c r="N254" s="78">
        <v>102.62</v>
      </c>
      <c r="O254" s="72">
        <v>52.959384985999996</v>
      </c>
      <c r="P254" s="73">
        <f t="shared" si="3"/>
        <v>8.965236031843531E-3</v>
      </c>
      <c r="Q254" s="73">
        <f>O254/'סכום נכסי הקרן'!$C$41</f>
        <v>5.7682015867594144E-4</v>
      </c>
    </row>
    <row r="255" spans="1:17">
      <c r="A255" s="69" t="s">
        <v>2686</v>
      </c>
      <c r="B255" s="70" t="s">
        <v>2338</v>
      </c>
      <c r="C255" s="54" t="s">
        <v>2506</v>
      </c>
      <c r="D255" s="121" t="s">
        <v>2746</v>
      </c>
      <c r="E255" s="54" t="s">
        <v>560</v>
      </c>
      <c r="F255" s="77">
        <v>42372</v>
      </c>
      <c r="G255" s="54" t="s">
        <v>126</v>
      </c>
      <c r="H255" s="72">
        <v>9.3599999999797081</v>
      </c>
      <c r="I255" s="70" t="s">
        <v>124</v>
      </c>
      <c r="J255" s="70" t="s">
        <v>128</v>
      </c>
      <c r="K255" s="71">
        <v>6.7000000000000004E-2</v>
      </c>
      <c r="L255" s="71">
        <v>3.4099999999971466E-2</v>
      </c>
      <c r="M255" s="72">
        <v>41641.742419000002</v>
      </c>
      <c r="N255" s="78">
        <v>151.47999999999999</v>
      </c>
      <c r="O255" s="72">
        <v>63.078911397999995</v>
      </c>
      <c r="P255" s="73">
        <f t="shared" si="3"/>
        <v>1.067832131102564E-2</v>
      </c>
      <c r="Q255" s="73">
        <f>O255/'סכום נכסי הקרן'!$C$41</f>
        <v>6.8703946791146768E-4</v>
      </c>
    </row>
    <row r="256" spans="1:17">
      <c r="A256" s="69" t="s">
        <v>2687</v>
      </c>
      <c r="B256" s="70" t="s">
        <v>2338</v>
      </c>
      <c r="C256" s="54" t="s">
        <v>2507</v>
      </c>
      <c r="D256" s="121" t="s">
        <v>2746</v>
      </c>
      <c r="E256" s="54" t="s">
        <v>581</v>
      </c>
      <c r="F256" s="77">
        <v>44871</v>
      </c>
      <c r="G256" s="121" t="s">
        <v>2746</v>
      </c>
      <c r="H256" s="72">
        <v>4.6899999999584958</v>
      </c>
      <c r="I256" s="70" t="s">
        <v>268</v>
      </c>
      <c r="J256" s="70" t="s">
        <v>128</v>
      </c>
      <c r="K256" s="71">
        <v>0.05</v>
      </c>
      <c r="L256" s="71">
        <v>6.9899999999483736E-2</v>
      </c>
      <c r="M256" s="72">
        <v>51536.323399000001</v>
      </c>
      <c r="N256" s="78">
        <v>95.84</v>
      </c>
      <c r="O256" s="72">
        <v>49.392410445000003</v>
      </c>
      <c r="P256" s="73">
        <f t="shared" si="3"/>
        <v>8.3614003058792782E-3</v>
      </c>
      <c r="Q256" s="73">
        <f>O256/'סכום נכסי הקרן'!$C$41</f>
        <v>5.3796957872157512E-4</v>
      </c>
    </row>
    <row r="257" spans="1:17">
      <c r="A257" s="69" t="s">
        <v>2687</v>
      </c>
      <c r="B257" s="70" t="s">
        <v>2338</v>
      </c>
      <c r="C257" s="54" t="s">
        <v>2508</v>
      </c>
      <c r="D257" s="121" t="s">
        <v>2746</v>
      </c>
      <c r="E257" s="54" t="s">
        <v>581</v>
      </c>
      <c r="F257" s="77">
        <v>44969</v>
      </c>
      <c r="G257" s="121" t="s">
        <v>2746</v>
      </c>
      <c r="H257" s="72">
        <v>4.6899999999894684</v>
      </c>
      <c r="I257" s="70" t="s">
        <v>268</v>
      </c>
      <c r="J257" s="70" t="s">
        <v>128</v>
      </c>
      <c r="K257" s="71">
        <v>0.05</v>
      </c>
      <c r="L257" s="71">
        <v>6.7100000000160753E-2</v>
      </c>
      <c r="M257" s="72">
        <v>37363.769660999998</v>
      </c>
      <c r="N257" s="78">
        <v>96.56</v>
      </c>
      <c r="O257" s="72">
        <v>36.078458101999999</v>
      </c>
      <c r="P257" s="73">
        <f t="shared" si="3"/>
        <v>6.1075462382146851E-3</v>
      </c>
      <c r="Q257" s="73">
        <f>O257/'סכום נכסי הקרן'!$C$41</f>
        <v>3.929573942877235E-4</v>
      </c>
    </row>
    <row r="258" spans="1:17">
      <c r="A258" s="69" t="s">
        <v>2687</v>
      </c>
      <c r="B258" s="70" t="s">
        <v>2338</v>
      </c>
      <c r="C258" s="54" t="s">
        <v>2509</v>
      </c>
      <c r="D258" s="121" t="s">
        <v>2746</v>
      </c>
      <c r="E258" s="54" t="s">
        <v>581</v>
      </c>
      <c r="F258" s="77">
        <v>45018</v>
      </c>
      <c r="G258" s="121" t="s">
        <v>2746</v>
      </c>
      <c r="H258" s="72">
        <v>4.6900000000374904</v>
      </c>
      <c r="I258" s="70" t="s">
        <v>268</v>
      </c>
      <c r="J258" s="70" t="s">
        <v>128</v>
      </c>
      <c r="K258" s="71">
        <v>0.05</v>
      </c>
      <c r="L258" s="71">
        <v>4.180000000043739E-2</v>
      </c>
      <c r="M258" s="72">
        <v>17818.421516999999</v>
      </c>
      <c r="N258" s="78">
        <v>107.78</v>
      </c>
      <c r="O258" s="72">
        <v>19.204694012000001</v>
      </c>
      <c r="P258" s="73">
        <f t="shared" si="3"/>
        <v>3.2510689990532761E-3</v>
      </c>
      <c r="Q258" s="73">
        <f>O258/'סכום נכסי הקרן'!$C$41</f>
        <v>2.0917264523092856E-4</v>
      </c>
    </row>
    <row r="259" spans="1:17">
      <c r="A259" s="69" t="s">
        <v>2687</v>
      </c>
      <c r="B259" s="70" t="s">
        <v>2338</v>
      </c>
      <c r="C259" s="54" t="s">
        <v>2510</v>
      </c>
      <c r="D259" s="121" t="s">
        <v>2746</v>
      </c>
      <c r="E259" s="54" t="s">
        <v>581</v>
      </c>
      <c r="F259" s="77">
        <v>45109</v>
      </c>
      <c r="G259" s="121" t="s">
        <v>2746</v>
      </c>
      <c r="H259" s="72">
        <v>4.6899999999356243</v>
      </c>
      <c r="I259" s="70" t="s">
        <v>268</v>
      </c>
      <c r="J259" s="70" t="s">
        <v>128</v>
      </c>
      <c r="K259" s="71">
        <v>0.05</v>
      </c>
      <c r="L259" s="71">
        <v>5.2499999999233625E-2</v>
      </c>
      <c r="M259" s="72">
        <v>16090.236870999999</v>
      </c>
      <c r="N259" s="78">
        <v>101.37</v>
      </c>
      <c r="O259" s="72">
        <v>16.310671944999999</v>
      </c>
      <c r="P259" s="73">
        <f t="shared" si="3"/>
        <v>2.7611541158106268E-3</v>
      </c>
      <c r="Q259" s="73">
        <f>O259/'סכום נכסי הקרן'!$C$41</f>
        <v>1.7765169255483707E-4</v>
      </c>
    </row>
    <row r="260" spans="1:17">
      <c r="A260" s="69" t="s">
        <v>2687</v>
      </c>
      <c r="B260" s="70" t="s">
        <v>2338</v>
      </c>
      <c r="C260" s="54" t="s">
        <v>2511</v>
      </c>
      <c r="D260" s="121" t="s">
        <v>2746</v>
      </c>
      <c r="E260" s="54" t="s">
        <v>581</v>
      </c>
      <c r="F260" s="77">
        <v>45200</v>
      </c>
      <c r="G260" s="121" t="s">
        <v>2746</v>
      </c>
      <c r="H260" s="72">
        <v>4.6899999999068402</v>
      </c>
      <c r="I260" s="70" t="s">
        <v>268</v>
      </c>
      <c r="J260" s="70" t="s">
        <v>128</v>
      </c>
      <c r="K260" s="71">
        <v>0.05</v>
      </c>
      <c r="L260" s="71">
        <v>4.9199999999099117E-2</v>
      </c>
      <c r="M260" s="72">
        <v>19226.778437000001</v>
      </c>
      <c r="N260" s="78">
        <v>101.61</v>
      </c>
      <c r="O260" s="72">
        <v>19.536330377999999</v>
      </c>
      <c r="P260" s="73">
        <f t="shared" si="3"/>
        <v>3.3072101022537533E-3</v>
      </c>
      <c r="Q260" s="73">
        <f>O260/'סכום נכסי הקרן'!$C$41</f>
        <v>2.1278474422545808E-4</v>
      </c>
    </row>
    <row r="261" spans="1:17">
      <c r="A261" s="69" t="s">
        <v>2688</v>
      </c>
      <c r="B261" s="70" t="s">
        <v>2338</v>
      </c>
      <c r="C261" s="54" t="s">
        <v>2512</v>
      </c>
      <c r="D261" s="121" t="s">
        <v>2746</v>
      </c>
      <c r="E261" s="54" t="s">
        <v>581</v>
      </c>
      <c r="F261" s="77">
        <v>41816</v>
      </c>
      <c r="G261" s="121" t="s">
        <v>2746</v>
      </c>
      <c r="H261" s="72">
        <v>5.5399999997744667</v>
      </c>
      <c r="I261" s="70" t="s">
        <v>588</v>
      </c>
      <c r="J261" s="70" t="s">
        <v>128</v>
      </c>
      <c r="K261" s="71">
        <v>4.4999999999999998E-2</v>
      </c>
      <c r="L261" s="71">
        <v>9.0499999996509595E-2</v>
      </c>
      <c r="M261" s="72">
        <v>12810.659288000001</v>
      </c>
      <c r="N261" s="78">
        <v>87.22</v>
      </c>
      <c r="O261" s="72">
        <v>11.173457738</v>
      </c>
      <c r="P261" s="73">
        <f t="shared" si="3"/>
        <v>1.8915001739442314E-3</v>
      </c>
      <c r="Q261" s="73">
        <f>O261/'סכום נכסי הקרן'!$C$41</f>
        <v>1.216984613226884E-4</v>
      </c>
    </row>
    <row r="262" spans="1:17">
      <c r="A262" s="69" t="s">
        <v>2688</v>
      </c>
      <c r="B262" s="70" t="s">
        <v>2338</v>
      </c>
      <c r="C262" s="54" t="s">
        <v>2513</v>
      </c>
      <c r="D262" s="121" t="s">
        <v>2746</v>
      </c>
      <c r="E262" s="54" t="s">
        <v>581</v>
      </c>
      <c r="F262" s="77">
        <v>42625</v>
      </c>
      <c r="G262" s="121" t="s">
        <v>2746</v>
      </c>
      <c r="H262" s="72">
        <v>5.5400000009082069</v>
      </c>
      <c r="I262" s="70" t="s">
        <v>588</v>
      </c>
      <c r="J262" s="70" t="s">
        <v>128</v>
      </c>
      <c r="K262" s="71">
        <v>4.4999999999999998E-2</v>
      </c>
      <c r="L262" s="71">
        <v>9.0500000015349968E-2</v>
      </c>
      <c r="M262" s="72">
        <v>3567.2379999999998</v>
      </c>
      <c r="N262" s="78">
        <v>87.66</v>
      </c>
      <c r="O262" s="72">
        <v>3.1270408040000004</v>
      </c>
      <c r="P262" s="73">
        <f t="shared" si="3"/>
        <v>5.2936148893112768E-4</v>
      </c>
      <c r="Q262" s="73">
        <f>O262/'סכום נכסי הקרן'!$C$41</f>
        <v>3.4058933524742573E-5</v>
      </c>
    </row>
    <row r="263" spans="1:17">
      <c r="A263" s="69" t="s">
        <v>2688</v>
      </c>
      <c r="B263" s="70" t="s">
        <v>2338</v>
      </c>
      <c r="C263" s="54" t="s">
        <v>2514</v>
      </c>
      <c r="D263" s="121" t="s">
        <v>2746</v>
      </c>
      <c r="E263" s="54" t="s">
        <v>581</v>
      </c>
      <c r="F263" s="77">
        <v>42716</v>
      </c>
      <c r="G263" s="121" t="s">
        <v>2746</v>
      </c>
      <c r="H263" s="72">
        <v>5.5399999999915641</v>
      </c>
      <c r="I263" s="70" t="s">
        <v>588</v>
      </c>
      <c r="J263" s="70" t="s">
        <v>128</v>
      </c>
      <c r="K263" s="71">
        <v>4.4999999999999998E-2</v>
      </c>
      <c r="L263" s="71">
        <v>9.0499999997258135E-2</v>
      </c>
      <c r="M263" s="72">
        <v>2698.8251329999998</v>
      </c>
      <c r="N263" s="78">
        <v>87.84</v>
      </c>
      <c r="O263" s="72">
        <v>2.3706481130000001</v>
      </c>
      <c r="P263" s="73">
        <f t="shared" ref="P263:P327" si="4">IFERROR(O263/$O$8,0)</f>
        <v>4.0131545876350138E-4</v>
      </c>
      <c r="Q263" s="73">
        <f>O263/'סכום נכסי הקרן'!$C$41</f>
        <v>2.5820496613904564E-5</v>
      </c>
    </row>
    <row r="264" spans="1:17">
      <c r="A264" s="69" t="s">
        <v>2688</v>
      </c>
      <c r="B264" s="70" t="s">
        <v>2338</v>
      </c>
      <c r="C264" s="54" t="s">
        <v>2515</v>
      </c>
      <c r="D264" s="121" t="s">
        <v>2746</v>
      </c>
      <c r="E264" s="54" t="s">
        <v>581</v>
      </c>
      <c r="F264" s="77">
        <v>42803</v>
      </c>
      <c r="G264" s="121" t="s">
        <v>2746</v>
      </c>
      <c r="H264" s="72">
        <v>5.5400000001504788</v>
      </c>
      <c r="I264" s="70" t="s">
        <v>588</v>
      </c>
      <c r="J264" s="70" t="s">
        <v>128</v>
      </c>
      <c r="K264" s="71">
        <v>4.4999999999999998E-2</v>
      </c>
      <c r="L264" s="71">
        <v>9.0500000002126324E-2</v>
      </c>
      <c r="M264" s="72">
        <v>17296.097013999999</v>
      </c>
      <c r="N264" s="78">
        <v>88.37</v>
      </c>
      <c r="O264" s="72">
        <v>15.284561054999999</v>
      </c>
      <c r="P264" s="73">
        <f t="shared" si="4"/>
        <v>2.5874488069946933E-3</v>
      </c>
      <c r="Q264" s="73">
        <f>O264/'סכום נכסי הקרן'!$C$41</f>
        <v>1.6647555358446613E-4</v>
      </c>
    </row>
    <row r="265" spans="1:17">
      <c r="A265" s="69" t="s">
        <v>2688</v>
      </c>
      <c r="B265" s="70" t="s">
        <v>2338</v>
      </c>
      <c r="C265" s="54" t="s">
        <v>2516</v>
      </c>
      <c r="D265" s="121" t="s">
        <v>2746</v>
      </c>
      <c r="E265" s="54" t="s">
        <v>581</v>
      </c>
      <c r="F265" s="77">
        <v>42898</v>
      </c>
      <c r="G265" s="121" t="s">
        <v>2746</v>
      </c>
      <c r="H265" s="72">
        <v>5.5400000006433583</v>
      </c>
      <c r="I265" s="70" t="s">
        <v>588</v>
      </c>
      <c r="J265" s="70" t="s">
        <v>128</v>
      </c>
      <c r="K265" s="71">
        <v>4.4999999999999998E-2</v>
      </c>
      <c r="L265" s="71">
        <v>9.0500000013286744E-2</v>
      </c>
      <c r="M265" s="72">
        <v>3252.9526259999998</v>
      </c>
      <c r="N265" s="78">
        <v>87.92</v>
      </c>
      <c r="O265" s="72">
        <v>2.8599961039999999</v>
      </c>
      <c r="P265" s="73">
        <f t="shared" si="4"/>
        <v>4.8415479389141483E-4</v>
      </c>
      <c r="Q265" s="73">
        <f>O265/'סכום נכסי הקרן'!$C$41</f>
        <v>3.1150350536698252E-5</v>
      </c>
    </row>
    <row r="266" spans="1:17">
      <c r="A266" s="69" t="s">
        <v>2688</v>
      </c>
      <c r="B266" s="70" t="s">
        <v>2338</v>
      </c>
      <c r="C266" s="54" t="s">
        <v>2517</v>
      </c>
      <c r="D266" s="121" t="s">
        <v>2746</v>
      </c>
      <c r="E266" s="54" t="s">
        <v>581</v>
      </c>
      <c r="F266" s="77">
        <v>42989</v>
      </c>
      <c r="G266" s="121" t="s">
        <v>2746</v>
      </c>
      <c r="H266" s="72">
        <v>5.5400000000884297</v>
      </c>
      <c r="I266" s="70" t="s">
        <v>588</v>
      </c>
      <c r="J266" s="70" t="s">
        <v>128</v>
      </c>
      <c r="K266" s="71">
        <v>4.4999999999999998E-2</v>
      </c>
      <c r="L266" s="71">
        <v>9.0500000002487091E-2</v>
      </c>
      <c r="M266" s="72">
        <v>4099.1298040000001</v>
      </c>
      <c r="N266" s="78">
        <v>88.28</v>
      </c>
      <c r="O266" s="72">
        <v>3.618711942</v>
      </c>
      <c r="P266" s="73">
        <f t="shared" si="4"/>
        <v>6.1259409828602043E-4</v>
      </c>
      <c r="Q266" s="73">
        <f>O266/'סכום נכסי הקרן'!$C$41</f>
        <v>3.941409057410243E-5</v>
      </c>
    </row>
    <row r="267" spans="1:17">
      <c r="A267" s="69" t="s">
        <v>2688</v>
      </c>
      <c r="B267" s="70" t="s">
        <v>2338</v>
      </c>
      <c r="C267" s="54" t="s">
        <v>2518</v>
      </c>
      <c r="D267" s="121" t="s">
        <v>2746</v>
      </c>
      <c r="E267" s="54" t="s">
        <v>581</v>
      </c>
      <c r="F267" s="77">
        <v>43080</v>
      </c>
      <c r="G267" s="121" t="s">
        <v>2746</v>
      </c>
      <c r="H267" s="72">
        <v>5.5399999982217514</v>
      </c>
      <c r="I267" s="70" t="s">
        <v>588</v>
      </c>
      <c r="J267" s="70" t="s">
        <v>128</v>
      </c>
      <c r="K267" s="71">
        <v>4.4999999999999998E-2</v>
      </c>
      <c r="L267" s="71">
        <v>9.049999996542292E-2</v>
      </c>
      <c r="M267" s="72">
        <v>1270.052093</v>
      </c>
      <c r="N267" s="78">
        <v>87.67</v>
      </c>
      <c r="O267" s="72">
        <v>1.1134547370000001</v>
      </c>
      <c r="P267" s="73">
        <f t="shared" si="4"/>
        <v>1.8849132274889789E-4</v>
      </c>
      <c r="Q267" s="73">
        <f>O267/'סכום נכסי הקרן'!$C$41</f>
        <v>1.2127465948568006E-5</v>
      </c>
    </row>
    <row r="268" spans="1:17">
      <c r="A268" s="69" t="s">
        <v>2688</v>
      </c>
      <c r="B268" s="70" t="s">
        <v>2338</v>
      </c>
      <c r="C268" s="54" t="s">
        <v>2519</v>
      </c>
      <c r="D268" s="121" t="s">
        <v>2746</v>
      </c>
      <c r="E268" s="54" t="s">
        <v>581</v>
      </c>
      <c r="F268" s="77">
        <v>43171</v>
      </c>
      <c r="G268" s="121" t="s">
        <v>2746</v>
      </c>
      <c r="H268" s="72">
        <v>5.4299999998328854</v>
      </c>
      <c r="I268" s="70" t="s">
        <v>588</v>
      </c>
      <c r="J268" s="70" t="s">
        <v>128</v>
      </c>
      <c r="K268" s="71">
        <v>4.4999999999999998E-2</v>
      </c>
      <c r="L268" s="71">
        <v>9.1500000003581036E-2</v>
      </c>
      <c r="M268" s="72">
        <v>948.96426800000006</v>
      </c>
      <c r="N268" s="78">
        <v>88.28</v>
      </c>
      <c r="O268" s="72">
        <v>0.83774569799999998</v>
      </c>
      <c r="P268" s="73">
        <f t="shared" si="4"/>
        <v>1.4181788401086906E-4</v>
      </c>
      <c r="Q268" s="73">
        <f>O268/'סכום נכסי הקרן'!$C$41</f>
        <v>9.1245131826623461E-6</v>
      </c>
    </row>
    <row r="269" spans="1:17">
      <c r="A269" s="69" t="s">
        <v>2688</v>
      </c>
      <c r="B269" s="70" t="s">
        <v>2338</v>
      </c>
      <c r="C269" s="54" t="s">
        <v>2520</v>
      </c>
      <c r="D269" s="121" t="s">
        <v>2746</v>
      </c>
      <c r="E269" s="54" t="s">
        <v>581</v>
      </c>
      <c r="F269" s="77">
        <v>43341</v>
      </c>
      <c r="G269" s="121" t="s">
        <v>2746</v>
      </c>
      <c r="H269" s="72">
        <v>5.5800000004472556</v>
      </c>
      <c r="I269" s="70" t="s">
        <v>588</v>
      </c>
      <c r="J269" s="70" t="s">
        <v>128</v>
      </c>
      <c r="K269" s="71">
        <v>4.4999999999999998E-2</v>
      </c>
      <c r="L269" s="71">
        <v>8.7800000007327392E-2</v>
      </c>
      <c r="M269" s="72">
        <v>2380.721536</v>
      </c>
      <c r="N269" s="78">
        <v>88.28</v>
      </c>
      <c r="O269" s="72">
        <v>2.1017009070000001</v>
      </c>
      <c r="P269" s="73">
        <f t="shared" si="4"/>
        <v>3.5578669776047524E-4</v>
      </c>
      <c r="Q269" s="73">
        <f>O269/'סכום נכסי הקרן'!$C$41</f>
        <v>2.2891192014136621E-5</v>
      </c>
    </row>
    <row r="270" spans="1:17">
      <c r="A270" s="69" t="s">
        <v>2688</v>
      </c>
      <c r="B270" s="70" t="s">
        <v>2338</v>
      </c>
      <c r="C270" s="54" t="s">
        <v>2521</v>
      </c>
      <c r="D270" s="121" t="s">
        <v>2746</v>
      </c>
      <c r="E270" s="54" t="s">
        <v>581</v>
      </c>
      <c r="F270" s="77">
        <v>43990</v>
      </c>
      <c r="G270" s="121" t="s">
        <v>2746</v>
      </c>
      <c r="H270" s="72">
        <v>5.5400000003558878</v>
      </c>
      <c r="I270" s="70" t="s">
        <v>588</v>
      </c>
      <c r="J270" s="70" t="s">
        <v>128</v>
      </c>
      <c r="K270" s="71">
        <v>4.4999999999999998E-2</v>
      </c>
      <c r="L270" s="71">
        <v>9.0500000010302048E-2</v>
      </c>
      <c r="M270" s="72">
        <v>2455.446359</v>
      </c>
      <c r="N270" s="78">
        <v>86.97</v>
      </c>
      <c r="O270" s="72">
        <v>2.1355016559999997</v>
      </c>
      <c r="P270" s="73">
        <f t="shared" si="4"/>
        <v>3.6150866173188849E-4</v>
      </c>
      <c r="Q270" s="73">
        <f>O270/'סכום נכסי הקרן'!$C$41</f>
        <v>2.3259341179892598E-5</v>
      </c>
    </row>
    <row r="271" spans="1:17">
      <c r="A271" s="69" t="s">
        <v>2688</v>
      </c>
      <c r="B271" s="70" t="s">
        <v>2338</v>
      </c>
      <c r="C271" s="54" t="s">
        <v>2522</v>
      </c>
      <c r="D271" s="121" t="s">
        <v>2746</v>
      </c>
      <c r="E271" s="54" t="s">
        <v>581</v>
      </c>
      <c r="F271" s="77">
        <v>41893</v>
      </c>
      <c r="G271" s="121" t="s">
        <v>2746</v>
      </c>
      <c r="H271" s="72">
        <v>5.5399999990749116</v>
      </c>
      <c r="I271" s="70" t="s">
        <v>588</v>
      </c>
      <c r="J271" s="70" t="s">
        <v>128</v>
      </c>
      <c r="K271" s="71">
        <v>4.4999999999999998E-2</v>
      </c>
      <c r="L271" s="71">
        <v>9.0499999990153748E-2</v>
      </c>
      <c r="M271" s="72">
        <v>2513.3222390000001</v>
      </c>
      <c r="N271" s="78">
        <v>86.88</v>
      </c>
      <c r="O271" s="72">
        <v>2.183574363</v>
      </c>
      <c r="P271" s="73">
        <f t="shared" si="4"/>
        <v>3.6964665587699779E-4</v>
      </c>
      <c r="Q271" s="73">
        <f>O271/'סכום נכסי הקרן'!$C$41</f>
        <v>2.3782936884167723E-5</v>
      </c>
    </row>
    <row r="272" spans="1:17">
      <c r="A272" s="69" t="s">
        <v>2688</v>
      </c>
      <c r="B272" s="70" t="s">
        <v>2338</v>
      </c>
      <c r="C272" s="54" t="s">
        <v>2523</v>
      </c>
      <c r="D272" s="121" t="s">
        <v>2746</v>
      </c>
      <c r="E272" s="54" t="s">
        <v>581</v>
      </c>
      <c r="F272" s="77">
        <v>42151</v>
      </c>
      <c r="G272" s="121" t="s">
        <v>2746</v>
      </c>
      <c r="H272" s="72">
        <v>5.5399999997350404</v>
      </c>
      <c r="I272" s="70" t="s">
        <v>588</v>
      </c>
      <c r="J272" s="70" t="s">
        <v>128</v>
      </c>
      <c r="K272" s="71">
        <v>4.4999999999999998E-2</v>
      </c>
      <c r="L272" s="71">
        <v>9.0499999996223698E-2</v>
      </c>
      <c r="M272" s="72">
        <v>9204.2142299999996</v>
      </c>
      <c r="N272" s="78">
        <v>87.75</v>
      </c>
      <c r="O272" s="72">
        <v>8.076698540999999</v>
      </c>
      <c r="P272" s="73">
        <f t="shared" si="4"/>
        <v>1.3672649105961668E-3</v>
      </c>
      <c r="Q272" s="73">
        <f>O272/'סכום נכסי הקרן'!$C$41</f>
        <v>8.7969347363624692E-5</v>
      </c>
    </row>
    <row r="273" spans="1:17">
      <c r="A273" s="69" t="s">
        <v>2688</v>
      </c>
      <c r="B273" s="70" t="s">
        <v>2338</v>
      </c>
      <c r="C273" s="54" t="s">
        <v>2524</v>
      </c>
      <c r="D273" s="121" t="s">
        <v>2746</v>
      </c>
      <c r="E273" s="54" t="s">
        <v>581</v>
      </c>
      <c r="F273" s="77">
        <v>42166</v>
      </c>
      <c r="G273" s="121" t="s">
        <v>2746</v>
      </c>
      <c r="H273" s="72">
        <v>5.540000000189492</v>
      </c>
      <c r="I273" s="70" t="s">
        <v>588</v>
      </c>
      <c r="J273" s="70" t="s">
        <v>128</v>
      </c>
      <c r="K273" s="71">
        <v>4.4999999999999998E-2</v>
      </c>
      <c r="L273" s="71">
        <v>9.0500000002368658E-2</v>
      </c>
      <c r="M273" s="72">
        <v>8660.1538909999999</v>
      </c>
      <c r="N273" s="78">
        <v>87.75</v>
      </c>
      <c r="O273" s="72">
        <v>7.5992855639999997</v>
      </c>
      <c r="P273" s="73">
        <f t="shared" si="4"/>
        <v>1.2864459957881201E-3</v>
      </c>
      <c r="Q273" s="73">
        <f>O273/'סכום נכסי הקרן'!$C$41</f>
        <v>8.2769486579367259E-5</v>
      </c>
    </row>
    <row r="274" spans="1:17">
      <c r="A274" s="69" t="s">
        <v>2688</v>
      </c>
      <c r="B274" s="70" t="s">
        <v>2338</v>
      </c>
      <c r="C274" s="54" t="s">
        <v>2525</v>
      </c>
      <c r="D274" s="121" t="s">
        <v>2746</v>
      </c>
      <c r="E274" s="54" t="s">
        <v>581</v>
      </c>
      <c r="F274" s="77">
        <v>42257</v>
      </c>
      <c r="G274" s="121" t="s">
        <v>2746</v>
      </c>
      <c r="H274" s="72">
        <v>5.5399999999999991</v>
      </c>
      <c r="I274" s="70" t="s">
        <v>588</v>
      </c>
      <c r="J274" s="70" t="s">
        <v>128</v>
      </c>
      <c r="K274" s="71">
        <v>4.4999999999999998E-2</v>
      </c>
      <c r="L274" s="71">
        <v>9.0499999997506075E-2</v>
      </c>
      <c r="M274" s="72">
        <v>4602.044433</v>
      </c>
      <c r="N274" s="78">
        <v>87.13</v>
      </c>
      <c r="O274" s="72">
        <v>4.0097613000000001</v>
      </c>
      <c r="P274" s="73">
        <f t="shared" si="4"/>
        <v>6.7879293717921499E-4</v>
      </c>
      <c r="Q274" s="73">
        <f>O274/'סכום נכסי הקרן'!$C$41</f>
        <v>4.3673300774358985E-5</v>
      </c>
    </row>
    <row r="275" spans="1:17">
      <c r="A275" s="69" t="s">
        <v>2688</v>
      </c>
      <c r="B275" s="70" t="s">
        <v>2338</v>
      </c>
      <c r="C275" s="54" t="s">
        <v>2526</v>
      </c>
      <c r="D275" s="121" t="s">
        <v>2746</v>
      </c>
      <c r="E275" s="54" t="s">
        <v>581</v>
      </c>
      <c r="F275" s="77">
        <v>42348</v>
      </c>
      <c r="G275" s="121" t="s">
        <v>2746</v>
      </c>
      <c r="H275" s="72">
        <v>5.5399999997134142</v>
      </c>
      <c r="I275" s="70" t="s">
        <v>588</v>
      </c>
      <c r="J275" s="70" t="s">
        <v>128</v>
      </c>
      <c r="K275" s="71">
        <v>4.4999999999999998E-2</v>
      </c>
      <c r="L275" s="71">
        <v>9.04999999957012E-2</v>
      </c>
      <c r="M275" s="72">
        <v>7969.3028519999989</v>
      </c>
      <c r="N275" s="78">
        <v>87.57</v>
      </c>
      <c r="O275" s="72">
        <v>6.9787186999999999</v>
      </c>
      <c r="P275" s="73">
        <f t="shared" si="4"/>
        <v>1.1813932575289489E-3</v>
      </c>
      <c r="Q275" s="73">
        <f>O275/'סכום נכסי הקרן'!$C$41</f>
        <v>7.6010430048477825E-5</v>
      </c>
    </row>
    <row r="276" spans="1:17">
      <c r="A276" s="69" t="s">
        <v>2688</v>
      </c>
      <c r="B276" s="70" t="s">
        <v>2338</v>
      </c>
      <c r="C276" s="54" t="s">
        <v>2527</v>
      </c>
      <c r="D276" s="121" t="s">
        <v>2746</v>
      </c>
      <c r="E276" s="54" t="s">
        <v>581</v>
      </c>
      <c r="F276" s="77">
        <v>42439</v>
      </c>
      <c r="G276" s="121" t="s">
        <v>2746</v>
      </c>
      <c r="H276" s="72">
        <v>5.5399999997133564</v>
      </c>
      <c r="I276" s="70" t="s">
        <v>588</v>
      </c>
      <c r="J276" s="70" t="s">
        <v>128</v>
      </c>
      <c r="K276" s="71">
        <v>4.4999999999999998E-2</v>
      </c>
      <c r="L276" s="71">
        <v>9.0499999996416933E-2</v>
      </c>
      <c r="M276" s="72">
        <v>9465.0241310000001</v>
      </c>
      <c r="N276" s="78">
        <v>88.46</v>
      </c>
      <c r="O276" s="72">
        <v>8.3727605600000015</v>
      </c>
      <c r="P276" s="73">
        <f t="shared" si="4"/>
        <v>1.417383806068628E-3</v>
      </c>
      <c r="Q276" s="73">
        <f>O276/'סכום נכסי הקרן'!$C$41</f>
        <v>9.1193979613841454E-5</v>
      </c>
    </row>
    <row r="277" spans="1:17">
      <c r="A277" s="69" t="s">
        <v>2688</v>
      </c>
      <c r="B277" s="70" t="s">
        <v>2338</v>
      </c>
      <c r="C277" s="54" t="s">
        <v>2528</v>
      </c>
      <c r="D277" s="121" t="s">
        <v>2746</v>
      </c>
      <c r="E277" s="54" t="s">
        <v>581</v>
      </c>
      <c r="F277" s="77">
        <v>42549</v>
      </c>
      <c r="G277" s="121" t="s">
        <v>2746</v>
      </c>
      <c r="H277" s="72">
        <v>5.5699999997481378</v>
      </c>
      <c r="I277" s="70" t="s">
        <v>588</v>
      </c>
      <c r="J277" s="70" t="s">
        <v>128</v>
      </c>
      <c r="K277" s="71">
        <v>4.4999999999999998E-2</v>
      </c>
      <c r="L277" s="71">
        <v>8.9199999995875523E-2</v>
      </c>
      <c r="M277" s="72">
        <v>6657.5874970000004</v>
      </c>
      <c r="N277" s="78">
        <v>88.86</v>
      </c>
      <c r="O277" s="72">
        <v>5.9159325569999996</v>
      </c>
      <c r="P277" s="73">
        <f t="shared" si="4"/>
        <v>1.0014793739767437E-3</v>
      </c>
      <c r="Q277" s="73">
        <f>O277/'סכום נכסי הקרן'!$C$41</f>
        <v>6.4434833545498981E-5</v>
      </c>
    </row>
    <row r="278" spans="1:17">
      <c r="A278" s="69" t="s">
        <v>2688</v>
      </c>
      <c r="B278" s="70" t="s">
        <v>2338</v>
      </c>
      <c r="C278" s="54" t="s">
        <v>2529</v>
      </c>
      <c r="D278" s="121" t="s">
        <v>2746</v>
      </c>
      <c r="E278" s="54" t="s">
        <v>581</v>
      </c>
      <c r="F278" s="77">
        <v>42604</v>
      </c>
      <c r="G278" s="121" t="s">
        <v>2746</v>
      </c>
      <c r="H278" s="72">
        <v>5.5399999996409681</v>
      </c>
      <c r="I278" s="70" t="s">
        <v>588</v>
      </c>
      <c r="J278" s="70" t="s">
        <v>128</v>
      </c>
      <c r="K278" s="71">
        <v>4.4999999999999998E-2</v>
      </c>
      <c r="L278" s="71">
        <v>9.0499999994037988E-2</v>
      </c>
      <c r="M278" s="72">
        <v>8705.9544600000008</v>
      </c>
      <c r="N278" s="78">
        <v>87.66</v>
      </c>
      <c r="O278" s="72">
        <v>7.6316396310000005</v>
      </c>
      <c r="P278" s="73">
        <f t="shared" si="4"/>
        <v>1.2919230580183891E-3</v>
      </c>
      <c r="Q278" s="73">
        <f>O278/'סכום נכסי הקרן'!$C$41</f>
        <v>8.3121878852534441E-5</v>
      </c>
    </row>
    <row r="279" spans="1:17">
      <c r="A279" s="69" t="s">
        <v>2657</v>
      </c>
      <c r="B279" s="70" t="s">
        <v>2338</v>
      </c>
      <c r="C279" s="54" t="s">
        <v>2413</v>
      </c>
      <c r="D279" s="121" t="s">
        <v>2746</v>
      </c>
      <c r="E279" s="54" t="s">
        <v>581</v>
      </c>
      <c r="F279" s="77">
        <v>44748</v>
      </c>
      <c r="G279" s="121" t="s">
        <v>2746</v>
      </c>
      <c r="H279" s="72">
        <v>1.420000000003234</v>
      </c>
      <c r="I279" s="70" t="s">
        <v>268</v>
      </c>
      <c r="J279" s="70" t="s">
        <v>128</v>
      </c>
      <c r="K279" s="71">
        <v>7.5660000000000005E-2</v>
      </c>
      <c r="L279" s="71">
        <v>7.8400000000313455E-2</v>
      </c>
      <c r="M279" s="72">
        <v>79065.014005999998</v>
      </c>
      <c r="N279" s="78">
        <v>101.68</v>
      </c>
      <c r="O279" s="72">
        <v>80.393306297000009</v>
      </c>
      <c r="P279" s="73">
        <f>IFERROR(O279/$O$8,0)</f>
        <v>1.360939079113984E-2</v>
      </c>
      <c r="Q279" s="73">
        <f>O279/'סכום נכסי הקרן'!$C$41</f>
        <v>8.7562345572891073E-4</v>
      </c>
    </row>
    <row r="280" spans="1:17">
      <c r="A280" s="125" t="s">
        <v>2746</v>
      </c>
      <c r="B280" s="121" t="s">
        <v>2746</v>
      </c>
      <c r="C280" s="121" t="s">
        <v>2746</v>
      </c>
      <c r="D280" s="121" t="s">
        <v>2746</v>
      </c>
      <c r="E280" s="121" t="s">
        <v>2746</v>
      </c>
      <c r="F280" s="121" t="s">
        <v>2746</v>
      </c>
      <c r="G280" s="121" t="s">
        <v>2746</v>
      </c>
      <c r="H280" s="121" t="s">
        <v>2746</v>
      </c>
      <c r="I280" s="121" t="s">
        <v>2746</v>
      </c>
      <c r="J280" s="121" t="s">
        <v>2746</v>
      </c>
      <c r="K280" s="121" t="s">
        <v>2746</v>
      </c>
      <c r="L280" s="121" t="s">
        <v>2746</v>
      </c>
      <c r="M280" s="121" t="s">
        <v>2746</v>
      </c>
      <c r="N280" s="121" t="s">
        <v>2746</v>
      </c>
      <c r="O280" s="121" t="s">
        <v>2746</v>
      </c>
      <c r="P280" s="121" t="s">
        <v>2746</v>
      </c>
      <c r="Q280" s="121" t="s">
        <v>2746</v>
      </c>
    </row>
    <row r="281" spans="1:17">
      <c r="A281" s="68" t="s">
        <v>35</v>
      </c>
      <c r="B281" s="120" t="s">
        <v>2746</v>
      </c>
      <c r="C281" s="120" t="s">
        <v>2746</v>
      </c>
      <c r="D281" s="120" t="s">
        <v>2746</v>
      </c>
      <c r="E281" s="120" t="s">
        <v>2746</v>
      </c>
      <c r="F281" s="120" t="s">
        <v>2746</v>
      </c>
      <c r="G281" s="120" t="s">
        <v>2746</v>
      </c>
      <c r="H281" s="120" t="s">
        <v>2746</v>
      </c>
      <c r="I281" s="120" t="s">
        <v>2746</v>
      </c>
      <c r="J281" s="120" t="s">
        <v>2746</v>
      </c>
      <c r="K281" s="120" t="s">
        <v>2746</v>
      </c>
      <c r="L281" s="120" t="s">
        <v>2746</v>
      </c>
      <c r="M281" s="120" t="s">
        <v>2746</v>
      </c>
      <c r="N281" s="120" t="s">
        <v>2746</v>
      </c>
      <c r="O281" s="66">
        <v>244.67482433199999</v>
      </c>
      <c r="P281" s="67">
        <f t="shared" si="4"/>
        <v>4.1419807872884289E-2</v>
      </c>
      <c r="Q281" s="67">
        <f>O281/'סכום נכסי הקרן'!$C$41</f>
        <v>2.6649359888242931E-3</v>
      </c>
    </row>
    <row r="282" spans="1:17">
      <c r="A282" s="69" t="s">
        <v>2689</v>
      </c>
      <c r="B282" s="70" t="s">
        <v>2329</v>
      </c>
      <c r="C282" s="54">
        <v>9915</v>
      </c>
      <c r="D282" s="121" t="s">
        <v>2746</v>
      </c>
      <c r="E282" s="54" t="s">
        <v>581</v>
      </c>
      <c r="F282" s="77">
        <v>45291</v>
      </c>
      <c r="G282" s="121" t="s">
        <v>2746</v>
      </c>
      <c r="H282" s="72">
        <v>3</v>
      </c>
      <c r="I282" s="70" t="s">
        <v>499</v>
      </c>
      <c r="J282" s="70" t="s">
        <v>128</v>
      </c>
      <c r="K282" s="71">
        <v>6.5000000000000002E-2</v>
      </c>
      <c r="L282" s="71">
        <v>6.5000000000000002E-2</v>
      </c>
      <c r="M282" s="72">
        <v>227161.444747</v>
      </c>
      <c r="N282" s="78">
        <v>107.70966199999999</v>
      </c>
      <c r="O282" s="72">
        <v>244.67482433199999</v>
      </c>
      <c r="P282" s="73">
        <f t="shared" si="4"/>
        <v>4.1419807872884289E-2</v>
      </c>
      <c r="Q282" s="73">
        <f>O282/'סכום נכסי הקרן'!$C$41</f>
        <v>2.6649359888242931E-3</v>
      </c>
    </row>
    <row r="283" spans="1:17">
      <c r="A283" s="122" t="s">
        <v>2746</v>
      </c>
      <c r="B283" s="121" t="s">
        <v>2746</v>
      </c>
      <c r="C283" s="121" t="s">
        <v>2746</v>
      </c>
      <c r="D283" s="121" t="s">
        <v>2746</v>
      </c>
      <c r="E283" s="121" t="s">
        <v>2746</v>
      </c>
      <c r="F283" s="121" t="s">
        <v>2746</v>
      </c>
      <c r="G283" s="121" t="s">
        <v>2746</v>
      </c>
      <c r="H283" s="121" t="s">
        <v>2746</v>
      </c>
      <c r="I283" s="121" t="s">
        <v>2746</v>
      </c>
      <c r="J283" s="121" t="s">
        <v>2746</v>
      </c>
      <c r="K283" s="121" t="s">
        <v>2746</v>
      </c>
      <c r="L283" s="121" t="s">
        <v>2746</v>
      </c>
      <c r="M283" s="121" t="s">
        <v>2746</v>
      </c>
      <c r="N283" s="121" t="s">
        <v>2746</v>
      </c>
      <c r="O283" s="121" t="s">
        <v>2746</v>
      </c>
      <c r="P283" s="121" t="s">
        <v>2746</v>
      </c>
      <c r="Q283" s="121" t="s">
        <v>2746</v>
      </c>
    </row>
    <row r="284" spans="1:17">
      <c r="A284" s="63" t="s">
        <v>38</v>
      </c>
      <c r="B284" s="120" t="s">
        <v>2746</v>
      </c>
      <c r="C284" s="120" t="s">
        <v>2746</v>
      </c>
      <c r="D284" s="120" t="s">
        <v>2746</v>
      </c>
      <c r="E284" s="120" t="s">
        <v>2746</v>
      </c>
      <c r="F284" s="120" t="s">
        <v>2746</v>
      </c>
      <c r="G284" s="120" t="s">
        <v>2746</v>
      </c>
      <c r="H284" s="66">
        <v>1.9741428928673705</v>
      </c>
      <c r="I284" s="120" t="s">
        <v>2746</v>
      </c>
      <c r="J284" s="120" t="s">
        <v>2746</v>
      </c>
      <c r="K284" s="120" t="s">
        <v>2746</v>
      </c>
      <c r="L284" s="65">
        <v>0.10237269392390345</v>
      </c>
      <c r="M284" s="120" t="s">
        <v>2746</v>
      </c>
      <c r="N284" s="120" t="s">
        <v>2746</v>
      </c>
      <c r="O284" s="66">
        <v>94.541822503999995</v>
      </c>
      <c r="P284" s="67">
        <f t="shared" si="4"/>
        <v>1.6004524105653412E-2</v>
      </c>
      <c r="Q284" s="67">
        <f>O284/'סכום נכסי הקרן'!$C$41</f>
        <v>1.0297254976183376E-3</v>
      </c>
    </row>
    <row r="285" spans="1:17">
      <c r="A285" s="68" t="s">
        <v>36</v>
      </c>
      <c r="B285" s="120" t="s">
        <v>2746</v>
      </c>
      <c r="C285" s="120" t="s">
        <v>2746</v>
      </c>
      <c r="D285" s="120" t="s">
        <v>2746</v>
      </c>
      <c r="E285" s="120" t="s">
        <v>2746</v>
      </c>
      <c r="F285" s="120" t="s">
        <v>2746</v>
      </c>
      <c r="G285" s="120" t="s">
        <v>2746</v>
      </c>
      <c r="H285" s="66">
        <v>1.9741428928673697</v>
      </c>
      <c r="I285" s="120" t="s">
        <v>2746</v>
      </c>
      <c r="J285" s="120" t="s">
        <v>2746</v>
      </c>
      <c r="K285" s="120" t="s">
        <v>2746</v>
      </c>
      <c r="L285" s="65">
        <v>0.10237269392390344</v>
      </c>
      <c r="M285" s="120" t="s">
        <v>2746</v>
      </c>
      <c r="N285" s="120" t="s">
        <v>2746</v>
      </c>
      <c r="O285" s="66">
        <v>94.54182250400001</v>
      </c>
      <c r="P285" s="67">
        <f t="shared" si="4"/>
        <v>1.6004524105653416E-2</v>
      </c>
      <c r="Q285" s="67">
        <f>O285/'סכום נכסי הקרן'!$C$41</f>
        <v>1.0297254976183378E-3</v>
      </c>
    </row>
    <row r="286" spans="1:17">
      <c r="A286" s="69" t="s">
        <v>2690</v>
      </c>
      <c r="B286" s="70" t="s">
        <v>2338</v>
      </c>
      <c r="C286" s="54">
        <v>9645</v>
      </c>
      <c r="D286" s="121" t="s">
        <v>2746</v>
      </c>
      <c r="E286" s="54" t="s">
        <v>2368</v>
      </c>
      <c r="F286" s="77">
        <v>45114</v>
      </c>
      <c r="G286" s="54" t="s">
        <v>2328</v>
      </c>
      <c r="H286" s="72">
        <v>0.59999999202870802</v>
      </c>
      <c r="I286" s="70" t="s">
        <v>2637</v>
      </c>
      <c r="J286" s="70" t="s">
        <v>2278</v>
      </c>
      <c r="K286" s="71">
        <v>7.7199999999999991E-2</v>
      </c>
      <c r="L286" s="71">
        <v>8.1499999481866023E-2</v>
      </c>
      <c r="M286" s="72">
        <v>208.86065399999998</v>
      </c>
      <c r="N286" s="78">
        <v>101.26</v>
      </c>
      <c r="O286" s="72">
        <v>7.5270106000000003E-2</v>
      </c>
      <c r="P286" s="73">
        <f t="shared" si="4"/>
        <v>1.2742109195759573E-5</v>
      </c>
      <c r="Q286" s="73">
        <f>O286/'סכום נכסי הקרן'!$C$41</f>
        <v>8.1982286044206246E-7</v>
      </c>
    </row>
    <row r="287" spans="1:17">
      <c r="A287" s="69" t="s">
        <v>2690</v>
      </c>
      <c r="B287" s="70" t="s">
        <v>2338</v>
      </c>
      <c r="C287" s="54">
        <v>9722</v>
      </c>
      <c r="D287" s="121" t="s">
        <v>2746</v>
      </c>
      <c r="E287" s="54" t="s">
        <v>2368</v>
      </c>
      <c r="F287" s="77">
        <v>45169</v>
      </c>
      <c r="G287" s="54" t="s">
        <v>2328</v>
      </c>
      <c r="H287" s="72">
        <v>0.59999998744145522</v>
      </c>
      <c r="I287" s="70" t="s">
        <v>2637</v>
      </c>
      <c r="J287" s="70" t="s">
        <v>2278</v>
      </c>
      <c r="K287" s="71">
        <v>7.7199999999999991E-2</v>
      </c>
      <c r="L287" s="71">
        <v>8.1299999962324371E-2</v>
      </c>
      <c r="M287" s="72">
        <v>88.371431999999999</v>
      </c>
      <c r="N287" s="78">
        <v>101.27</v>
      </c>
      <c r="O287" s="72">
        <v>3.1850824E-2</v>
      </c>
      <c r="P287" s="73">
        <f t="shared" si="4"/>
        <v>5.3918706768251345E-6</v>
      </c>
      <c r="Q287" s="73">
        <f>O287/'סכום נכסי הקרן'!$C$41</f>
        <v>3.4691107833854638E-7</v>
      </c>
    </row>
    <row r="288" spans="1:17">
      <c r="A288" s="69" t="s">
        <v>2690</v>
      </c>
      <c r="B288" s="70" t="s">
        <v>2338</v>
      </c>
      <c r="C288" s="54">
        <v>9788</v>
      </c>
      <c r="D288" s="121" t="s">
        <v>2746</v>
      </c>
      <c r="E288" s="54" t="s">
        <v>2368</v>
      </c>
      <c r="F288" s="77">
        <v>45198</v>
      </c>
      <c r="G288" s="54" t="s">
        <v>2328</v>
      </c>
      <c r="H288" s="72">
        <v>0.61000001265699644</v>
      </c>
      <c r="I288" s="70" t="s">
        <v>2637</v>
      </c>
      <c r="J288" s="70" t="s">
        <v>2278</v>
      </c>
      <c r="K288" s="71">
        <v>7.7499999999999999E-2</v>
      </c>
      <c r="L288" s="71">
        <v>8.0700000614768397E-2</v>
      </c>
      <c r="M288" s="72">
        <v>61.384886999999999</v>
      </c>
      <c r="N288" s="78">
        <v>101.26</v>
      </c>
      <c r="O288" s="72">
        <v>2.2122151999999999E-2</v>
      </c>
      <c r="P288" s="73">
        <f t="shared" si="4"/>
        <v>3.7449512350785182E-6</v>
      </c>
      <c r="Q288" s="73">
        <f>O288/'סכום נכסי הקרן'!$C$41</f>
        <v>2.4094885600100112E-7</v>
      </c>
    </row>
    <row r="289" spans="1:17">
      <c r="A289" s="69" t="s">
        <v>2690</v>
      </c>
      <c r="B289" s="70" t="s">
        <v>2338</v>
      </c>
      <c r="C289" s="54">
        <v>9813</v>
      </c>
      <c r="D289" s="121" t="s">
        <v>2746</v>
      </c>
      <c r="E289" s="54" t="s">
        <v>2368</v>
      </c>
      <c r="F289" s="77">
        <v>45229</v>
      </c>
      <c r="G289" s="54" t="s">
        <v>2328</v>
      </c>
      <c r="H289" s="72">
        <v>0.6</v>
      </c>
      <c r="I289" s="70" t="s">
        <v>2637</v>
      </c>
      <c r="J289" s="70" t="s">
        <v>2278</v>
      </c>
      <c r="K289" s="71">
        <v>7.7199999999999991E-2</v>
      </c>
      <c r="L289" s="71">
        <v>8.1500000187633231E-2</v>
      </c>
      <c r="M289" s="72">
        <v>36.963965000000002</v>
      </c>
      <c r="N289" s="78">
        <v>101.28</v>
      </c>
      <c r="O289" s="72">
        <v>1.3323865000000001E-2</v>
      </c>
      <c r="P289" s="73">
        <f t="shared" si="4"/>
        <v>2.2555321330297993E-6</v>
      </c>
      <c r="Q289" s="73">
        <f>O289/'סכום נכסי הקרן'!$C$41</f>
        <v>1.4512015057403905E-7</v>
      </c>
    </row>
    <row r="290" spans="1:17">
      <c r="A290" s="69" t="s">
        <v>2690</v>
      </c>
      <c r="B290" s="70" t="s">
        <v>2338</v>
      </c>
      <c r="C290" s="54">
        <v>9848</v>
      </c>
      <c r="D290" s="121" t="s">
        <v>2746</v>
      </c>
      <c r="E290" s="54" t="s">
        <v>2368</v>
      </c>
      <c r="F290" s="77">
        <v>45267</v>
      </c>
      <c r="G290" s="54" t="s">
        <v>2328</v>
      </c>
      <c r="H290" s="72">
        <v>0.59999993228836235</v>
      </c>
      <c r="I290" s="70" t="s">
        <v>2637</v>
      </c>
      <c r="J290" s="70" t="s">
        <v>2278</v>
      </c>
      <c r="K290" s="71">
        <v>7.6700000000000004E-2</v>
      </c>
      <c r="L290" s="71">
        <v>8.2799991332910369E-2</v>
      </c>
      <c r="M290" s="72">
        <v>8.2670049999999993</v>
      </c>
      <c r="N290" s="78">
        <v>100.39</v>
      </c>
      <c r="O290" s="72">
        <v>2.9537019999999995E-3</v>
      </c>
      <c r="P290" s="73">
        <f t="shared" si="4"/>
        <v>5.0001780807553839E-7</v>
      </c>
      <c r="Q290" s="73">
        <f>O290/'סכום נכסי הקרן'!$C$41</f>
        <v>3.217097133533252E-8</v>
      </c>
    </row>
    <row r="291" spans="1:17">
      <c r="A291" s="69" t="s">
        <v>2691</v>
      </c>
      <c r="B291" s="70" t="s">
        <v>2338</v>
      </c>
      <c r="C291" s="54">
        <v>8763</v>
      </c>
      <c r="D291" s="121" t="s">
        <v>2746</v>
      </c>
      <c r="E291" s="54" t="s">
        <v>2368</v>
      </c>
      <c r="F291" s="77">
        <v>44529</v>
      </c>
      <c r="G291" s="54" t="s">
        <v>2328</v>
      </c>
      <c r="H291" s="72">
        <v>0.60000000027459255</v>
      </c>
      <c r="I291" s="70" t="s">
        <v>2637</v>
      </c>
      <c r="J291" s="70" t="s">
        <v>2278</v>
      </c>
      <c r="K291" s="71">
        <v>7.7199999999999991E-2</v>
      </c>
      <c r="L291" s="71">
        <v>7.9900000038854835E-2</v>
      </c>
      <c r="M291" s="72">
        <v>2019.2482</v>
      </c>
      <c r="N291" s="78">
        <v>101.35</v>
      </c>
      <c r="O291" s="72">
        <v>0.72835218299999993</v>
      </c>
      <c r="P291" s="73">
        <f t="shared" si="4"/>
        <v>1.2329918930572328E-4</v>
      </c>
      <c r="Q291" s="73">
        <f>O291/'סכום נכסי הקרן'!$C$41</f>
        <v>7.9330268257663991E-6</v>
      </c>
    </row>
    <row r="292" spans="1:17">
      <c r="A292" s="69" t="s">
        <v>2691</v>
      </c>
      <c r="B292" s="70" t="s">
        <v>2338</v>
      </c>
      <c r="C292" s="54">
        <v>9327</v>
      </c>
      <c r="D292" s="121" t="s">
        <v>2746</v>
      </c>
      <c r="E292" s="54" t="s">
        <v>2368</v>
      </c>
      <c r="F292" s="77">
        <v>44880</v>
      </c>
      <c r="G292" s="54" t="s">
        <v>2328</v>
      </c>
      <c r="H292" s="72">
        <v>0.60000002946540332</v>
      </c>
      <c r="I292" s="70" t="s">
        <v>2637</v>
      </c>
      <c r="J292" s="70" t="s">
        <v>133</v>
      </c>
      <c r="K292" s="71">
        <v>7.1160000000000001E-2</v>
      </c>
      <c r="L292" s="71">
        <v>6.9600001748280599E-2</v>
      </c>
      <c r="M292" s="72">
        <v>55.350923999999992</v>
      </c>
      <c r="N292" s="78">
        <v>101.43</v>
      </c>
      <c r="O292" s="72">
        <v>2.0362863999999998E-2</v>
      </c>
      <c r="P292" s="73">
        <f t="shared" si="4"/>
        <v>3.447129948593423E-6</v>
      </c>
      <c r="Q292" s="73">
        <f>O292/'סכום נכסי הקרן'!$C$41</f>
        <v>2.2178713832650502E-7</v>
      </c>
    </row>
    <row r="293" spans="1:17">
      <c r="A293" s="69" t="s">
        <v>2691</v>
      </c>
      <c r="B293" s="70" t="s">
        <v>2338</v>
      </c>
      <c r="C293" s="54">
        <v>9474</v>
      </c>
      <c r="D293" s="121" t="s">
        <v>2746</v>
      </c>
      <c r="E293" s="54" t="s">
        <v>2368</v>
      </c>
      <c r="F293" s="77">
        <v>44977</v>
      </c>
      <c r="G293" s="54" t="s">
        <v>2328</v>
      </c>
      <c r="H293" s="72">
        <v>0.6000000253711707</v>
      </c>
      <c r="I293" s="70" t="s">
        <v>2637</v>
      </c>
      <c r="J293" s="70" t="s">
        <v>133</v>
      </c>
      <c r="K293" s="71">
        <v>7.1160000000000001E-2</v>
      </c>
      <c r="L293" s="71">
        <v>6.9599999391091891E-2</v>
      </c>
      <c r="M293" s="72">
        <v>21.427696999999998</v>
      </c>
      <c r="N293" s="78">
        <v>101.43</v>
      </c>
      <c r="O293" s="72">
        <v>7.8829629999999998E-3</v>
      </c>
      <c r="P293" s="73">
        <f t="shared" si="4"/>
        <v>1.3344683655969935E-6</v>
      </c>
      <c r="Q293" s="73">
        <f>O293/'סכום נכסי הקרן'!$C$41</f>
        <v>8.5859229099782875E-8</v>
      </c>
    </row>
    <row r="294" spans="1:17">
      <c r="A294" s="69" t="s">
        <v>2691</v>
      </c>
      <c r="B294" s="70" t="s">
        <v>2338</v>
      </c>
      <c r="C294" s="54">
        <v>9571</v>
      </c>
      <c r="D294" s="121" t="s">
        <v>2746</v>
      </c>
      <c r="E294" s="54" t="s">
        <v>2368</v>
      </c>
      <c r="F294" s="77">
        <v>45069</v>
      </c>
      <c r="G294" s="54" t="s">
        <v>2328</v>
      </c>
      <c r="H294" s="72">
        <v>0.5999999845373003</v>
      </c>
      <c r="I294" s="70" t="s">
        <v>2637</v>
      </c>
      <c r="J294" s="70" t="s">
        <v>133</v>
      </c>
      <c r="K294" s="71">
        <v>7.1160000000000001E-2</v>
      </c>
      <c r="L294" s="71">
        <v>6.9599998515580838E-2</v>
      </c>
      <c r="M294" s="72">
        <v>35.158526999999999</v>
      </c>
      <c r="N294" s="78">
        <v>101.43</v>
      </c>
      <c r="O294" s="72">
        <v>1.2934352E-2</v>
      </c>
      <c r="P294" s="73">
        <f t="shared" si="4"/>
        <v>2.189593376690491E-6</v>
      </c>
      <c r="Q294" s="73">
        <f>O294/'סכום נכסי הקרן'!$C$41</f>
        <v>1.4087767399456711E-7</v>
      </c>
    </row>
    <row r="295" spans="1:17">
      <c r="A295" s="69" t="s">
        <v>2691</v>
      </c>
      <c r="B295" s="70" t="s">
        <v>2338</v>
      </c>
      <c r="C295" s="54">
        <v>9849</v>
      </c>
      <c r="D295" s="121" t="s">
        <v>2746</v>
      </c>
      <c r="E295" s="54" t="s">
        <v>2368</v>
      </c>
      <c r="F295" s="77">
        <v>45267</v>
      </c>
      <c r="G295" s="54" t="s">
        <v>2328</v>
      </c>
      <c r="H295" s="72">
        <v>0.60000005233467602</v>
      </c>
      <c r="I295" s="70" t="s">
        <v>2637</v>
      </c>
      <c r="J295" s="70" t="s">
        <v>133</v>
      </c>
      <c r="K295" s="71">
        <v>7.0110000000000006E-2</v>
      </c>
      <c r="L295" s="71">
        <v>7.0300002424839983E-2</v>
      </c>
      <c r="M295" s="72">
        <v>31.405117000000001</v>
      </c>
      <c r="N295" s="78">
        <v>100.65</v>
      </c>
      <c r="O295" s="72">
        <v>1.1464674000000001E-2</v>
      </c>
      <c r="P295" s="73">
        <f t="shared" si="4"/>
        <v>1.9407987548441302E-6</v>
      </c>
      <c r="Q295" s="73">
        <f>O295/'סכום נכסי הקרן'!$C$41</f>
        <v>1.2487031481948149E-7</v>
      </c>
    </row>
    <row r="296" spans="1:17">
      <c r="A296" s="69" t="s">
        <v>2692</v>
      </c>
      <c r="B296" s="70" t="s">
        <v>2338</v>
      </c>
      <c r="C296" s="54">
        <v>9382</v>
      </c>
      <c r="D296" s="121" t="s">
        <v>2746</v>
      </c>
      <c r="E296" s="54" t="s">
        <v>2368</v>
      </c>
      <c r="F296" s="77">
        <v>44341</v>
      </c>
      <c r="G296" s="54" t="s">
        <v>2328</v>
      </c>
      <c r="H296" s="72">
        <v>0.2299999995887341</v>
      </c>
      <c r="I296" s="70" t="s">
        <v>2637</v>
      </c>
      <c r="J296" s="70" t="s">
        <v>127</v>
      </c>
      <c r="K296" s="71">
        <v>7.9724000000000003E-2</v>
      </c>
      <c r="L296" s="71">
        <v>8.86000000607612E-2</v>
      </c>
      <c r="M296" s="72">
        <v>207.53143600000004</v>
      </c>
      <c r="N296" s="78">
        <v>100.14</v>
      </c>
      <c r="O296" s="72">
        <v>0.75377029699999998</v>
      </c>
      <c r="P296" s="73">
        <f t="shared" si="4"/>
        <v>1.2760209787527233E-4</v>
      </c>
      <c r="Q296" s="73">
        <f>O296/'סכום נכסי הקרן'!$C$41</f>
        <v>8.2098744620182E-6</v>
      </c>
    </row>
    <row r="297" spans="1:17">
      <c r="A297" s="69" t="s">
        <v>2692</v>
      </c>
      <c r="B297" s="70" t="s">
        <v>2338</v>
      </c>
      <c r="C297" s="54">
        <v>9410</v>
      </c>
      <c r="D297" s="121" t="s">
        <v>2746</v>
      </c>
      <c r="E297" s="54" t="s">
        <v>2368</v>
      </c>
      <c r="F297" s="77">
        <v>44946</v>
      </c>
      <c r="G297" s="54" t="s">
        <v>2328</v>
      </c>
      <c r="H297" s="72">
        <v>0.22999981924610405</v>
      </c>
      <c r="I297" s="70" t="s">
        <v>2637</v>
      </c>
      <c r="J297" s="70" t="s">
        <v>127</v>
      </c>
      <c r="K297" s="71">
        <v>7.9724000000000003E-2</v>
      </c>
      <c r="L297" s="71">
        <v>8.8600008752293902E-2</v>
      </c>
      <c r="M297" s="72">
        <v>0.578816</v>
      </c>
      <c r="N297" s="78">
        <v>100.14</v>
      </c>
      <c r="O297" s="72">
        <v>2.102306E-3</v>
      </c>
      <c r="P297" s="73">
        <f t="shared" si="4"/>
        <v>3.5588913100375497E-7</v>
      </c>
      <c r="Q297" s="73">
        <f>O297/'סכום נכסי הקרן'!$C$41</f>
        <v>2.2897782533274372E-8</v>
      </c>
    </row>
    <row r="298" spans="1:17">
      <c r="A298" s="69" t="s">
        <v>2692</v>
      </c>
      <c r="B298" s="70" t="s">
        <v>2338</v>
      </c>
      <c r="C298" s="54">
        <v>9460</v>
      </c>
      <c r="D298" s="121" t="s">
        <v>2746</v>
      </c>
      <c r="E298" s="54" t="s">
        <v>2368</v>
      </c>
      <c r="F298" s="77">
        <v>44978</v>
      </c>
      <c r="G298" s="54" t="s">
        <v>2328</v>
      </c>
      <c r="H298" s="72">
        <v>0.23000003483070533</v>
      </c>
      <c r="I298" s="70" t="s">
        <v>2637</v>
      </c>
      <c r="J298" s="70" t="s">
        <v>127</v>
      </c>
      <c r="K298" s="71">
        <v>7.9724000000000003E-2</v>
      </c>
      <c r="L298" s="71">
        <v>8.8600000696614098E-2</v>
      </c>
      <c r="M298" s="72">
        <v>0.79046499999999997</v>
      </c>
      <c r="N298" s="78">
        <v>100.14</v>
      </c>
      <c r="O298" s="72">
        <v>2.8710300000000001E-3</v>
      </c>
      <c r="P298" s="73">
        <f t="shared" si="4"/>
        <v>4.860226683392953E-7</v>
      </c>
      <c r="Q298" s="73">
        <f>O298/'סכום נכסי הקרן'!$C$41</f>
        <v>3.1270528927048071E-8</v>
      </c>
    </row>
    <row r="299" spans="1:17">
      <c r="A299" s="69" t="s">
        <v>2692</v>
      </c>
      <c r="B299" s="70" t="s">
        <v>2338</v>
      </c>
      <c r="C299" s="54">
        <v>9511</v>
      </c>
      <c r="D299" s="121" t="s">
        <v>2746</v>
      </c>
      <c r="E299" s="54" t="s">
        <v>2368</v>
      </c>
      <c r="F299" s="77">
        <v>45005</v>
      </c>
      <c r="G299" s="54" t="s">
        <v>2328</v>
      </c>
      <c r="H299" s="72">
        <v>0.22999990609182344</v>
      </c>
      <c r="I299" s="70" t="s">
        <v>2637</v>
      </c>
      <c r="J299" s="70" t="s">
        <v>127</v>
      </c>
      <c r="K299" s="71">
        <v>7.9660000000000009E-2</v>
      </c>
      <c r="L299" s="71">
        <v>8.8599976657110377E-2</v>
      </c>
      <c r="M299" s="72">
        <v>0.41045900000000002</v>
      </c>
      <c r="N299" s="78">
        <v>100.14</v>
      </c>
      <c r="O299" s="72">
        <v>1.4908179999999999E-3</v>
      </c>
      <c r="P299" s="73">
        <f t="shared" si="4"/>
        <v>2.5237330935874981E-7</v>
      </c>
      <c r="Q299" s="73">
        <f>O299/'סכום נכסי הקרן'!$C$41</f>
        <v>1.6237610681171546E-8</v>
      </c>
    </row>
    <row r="300" spans="1:17">
      <c r="A300" s="69" t="s">
        <v>2692</v>
      </c>
      <c r="B300" s="70" t="s">
        <v>2338</v>
      </c>
      <c r="C300" s="54">
        <v>9540</v>
      </c>
      <c r="D300" s="121" t="s">
        <v>2746</v>
      </c>
      <c r="E300" s="54" t="s">
        <v>2368</v>
      </c>
      <c r="F300" s="77">
        <v>45036</v>
      </c>
      <c r="G300" s="54" t="s">
        <v>2328</v>
      </c>
      <c r="H300" s="72">
        <v>0.22999995226959891</v>
      </c>
      <c r="I300" s="70" t="s">
        <v>2637</v>
      </c>
      <c r="J300" s="70" t="s">
        <v>127</v>
      </c>
      <c r="K300" s="71">
        <v>7.9724000000000003E-2</v>
      </c>
      <c r="L300" s="71">
        <v>8.8599997576764247E-2</v>
      </c>
      <c r="M300" s="72">
        <v>1.4997649999999998</v>
      </c>
      <c r="N300" s="78">
        <v>100.14</v>
      </c>
      <c r="O300" s="72">
        <v>5.4472620000000005E-3</v>
      </c>
      <c r="P300" s="73">
        <f t="shared" si="4"/>
        <v>9.2214042081874682E-7</v>
      </c>
      <c r="Q300" s="73">
        <f>O300/'סכום נכסי הקרן'!$C$41</f>
        <v>5.9330192977506234E-8</v>
      </c>
    </row>
    <row r="301" spans="1:17">
      <c r="A301" s="69" t="s">
        <v>2692</v>
      </c>
      <c r="B301" s="70" t="s">
        <v>2338</v>
      </c>
      <c r="C301" s="54">
        <v>9562</v>
      </c>
      <c r="D301" s="121" t="s">
        <v>2746</v>
      </c>
      <c r="E301" s="54" t="s">
        <v>2368</v>
      </c>
      <c r="F301" s="77">
        <v>45068</v>
      </c>
      <c r="G301" s="54" t="s">
        <v>2328</v>
      </c>
      <c r="H301" s="72">
        <v>0.22999987091540675</v>
      </c>
      <c r="I301" s="70" t="s">
        <v>2637</v>
      </c>
      <c r="J301" s="70" t="s">
        <v>127</v>
      </c>
      <c r="K301" s="71">
        <v>7.9724000000000003E-2</v>
      </c>
      <c r="L301" s="71">
        <v>8.8599992662559954E-2</v>
      </c>
      <c r="M301" s="72">
        <v>0.81050199999999994</v>
      </c>
      <c r="N301" s="78">
        <v>100.14</v>
      </c>
      <c r="O301" s="72">
        <v>2.9438060000000002E-3</v>
      </c>
      <c r="P301" s="73">
        <f t="shared" si="4"/>
        <v>4.9834256249263423E-7</v>
      </c>
      <c r="Q301" s="73">
        <f>O301/'סכום נכסי הקרן'!$C$41</f>
        <v>3.2063186618954755E-8</v>
      </c>
    </row>
    <row r="302" spans="1:17">
      <c r="A302" s="69" t="s">
        <v>2692</v>
      </c>
      <c r="B302" s="70" t="s">
        <v>2338</v>
      </c>
      <c r="C302" s="54">
        <v>9603</v>
      </c>
      <c r="D302" s="121" t="s">
        <v>2746</v>
      </c>
      <c r="E302" s="54" t="s">
        <v>2368</v>
      </c>
      <c r="F302" s="77">
        <v>45097</v>
      </c>
      <c r="G302" s="54" t="s">
        <v>2328</v>
      </c>
      <c r="H302" s="72">
        <v>0.22999992170052538</v>
      </c>
      <c r="I302" s="70" t="s">
        <v>2637</v>
      </c>
      <c r="J302" s="70" t="s">
        <v>127</v>
      </c>
      <c r="K302" s="71">
        <v>7.9724000000000003E-2</v>
      </c>
      <c r="L302" s="71">
        <v>8.8600001043992987E-2</v>
      </c>
      <c r="M302" s="72">
        <v>0.632934</v>
      </c>
      <c r="N302" s="78">
        <v>100.14</v>
      </c>
      <c r="O302" s="72">
        <v>2.2988659999999997E-3</v>
      </c>
      <c r="P302" s="73">
        <f t="shared" si="4"/>
        <v>3.8916381489377762E-7</v>
      </c>
      <c r="Q302" s="73">
        <f>O302/'סכום נכסי הקרן'!$C$41</f>
        <v>2.5038664086549872E-8</v>
      </c>
    </row>
    <row r="303" spans="1:17">
      <c r="A303" s="69" t="s">
        <v>2692</v>
      </c>
      <c r="B303" s="70" t="s">
        <v>2338</v>
      </c>
      <c r="C303" s="54">
        <v>9659</v>
      </c>
      <c r="D303" s="121" t="s">
        <v>2746</v>
      </c>
      <c r="E303" s="54" t="s">
        <v>2368</v>
      </c>
      <c r="F303" s="77">
        <v>45159</v>
      </c>
      <c r="G303" s="54" t="s">
        <v>2328</v>
      </c>
      <c r="H303" s="72">
        <v>0.22999998050218226</v>
      </c>
      <c r="I303" s="70" t="s">
        <v>2637</v>
      </c>
      <c r="J303" s="70" t="s">
        <v>127</v>
      </c>
      <c r="K303" s="71">
        <v>7.9724000000000003E-2</v>
      </c>
      <c r="L303" s="71">
        <v>8.8599992874433889E-2</v>
      </c>
      <c r="M303" s="72">
        <v>1.5532859999999999</v>
      </c>
      <c r="N303" s="78">
        <v>100.14</v>
      </c>
      <c r="O303" s="72">
        <v>5.6416570000000004E-3</v>
      </c>
      <c r="P303" s="73">
        <f t="shared" si="4"/>
        <v>9.5504860241622826E-7</v>
      </c>
      <c r="Q303" s="73">
        <f>O303/'סכום נכסי הקרן'!$C$41</f>
        <v>6.1447493901137649E-8</v>
      </c>
    </row>
    <row r="304" spans="1:17">
      <c r="A304" s="69" t="s">
        <v>2692</v>
      </c>
      <c r="B304" s="70" t="s">
        <v>2338</v>
      </c>
      <c r="C304" s="54">
        <v>9749</v>
      </c>
      <c r="D304" s="121" t="s">
        <v>2746</v>
      </c>
      <c r="E304" s="54" t="s">
        <v>2368</v>
      </c>
      <c r="F304" s="77">
        <v>45189</v>
      </c>
      <c r="G304" s="54" t="s">
        <v>2328</v>
      </c>
      <c r="H304" s="72">
        <v>0.22999990865853823</v>
      </c>
      <c r="I304" s="70" t="s">
        <v>2637</v>
      </c>
      <c r="J304" s="70" t="s">
        <v>127</v>
      </c>
      <c r="K304" s="71">
        <v>7.9724000000000003E-2</v>
      </c>
      <c r="L304" s="71">
        <v>8.8600012928329988E-2</v>
      </c>
      <c r="M304" s="72">
        <v>0.78370099999999998</v>
      </c>
      <c r="N304" s="78">
        <v>100.14</v>
      </c>
      <c r="O304" s="72">
        <v>2.8464619999999997E-3</v>
      </c>
      <c r="P304" s="73">
        <f t="shared" si="4"/>
        <v>4.818636714232896E-7</v>
      </c>
      <c r="Q304" s="73">
        <f>O304/'סכום נכסי הקרן'!$C$41</f>
        <v>3.1002940516380213E-8</v>
      </c>
    </row>
    <row r="305" spans="1:17">
      <c r="A305" s="69" t="s">
        <v>2692</v>
      </c>
      <c r="B305" s="70" t="s">
        <v>2338</v>
      </c>
      <c r="C305" s="54">
        <v>9805</v>
      </c>
      <c r="D305" s="121" t="s">
        <v>2746</v>
      </c>
      <c r="E305" s="54" t="s">
        <v>2368</v>
      </c>
      <c r="F305" s="77">
        <v>45219</v>
      </c>
      <c r="G305" s="54" t="s">
        <v>2328</v>
      </c>
      <c r="H305" s="72">
        <v>0.2299998964056203</v>
      </c>
      <c r="I305" s="70" t="s">
        <v>2637</v>
      </c>
      <c r="J305" s="70" t="s">
        <v>127</v>
      </c>
      <c r="K305" s="71">
        <v>7.9724000000000003E-2</v>
      </c>
      <c r="L305" s="71">
        <v>8.8599997928112406E-2</v>
      </c>
      <c r="M305" s="72">
        <v>0.797315</v>
      </c>
      <c r="N305" s="78">
        <v>100.14</v>
      </c>
      <c r="O305" s="72">
        <v>2.8959100000000002E-3</v>
      </c>
      <c r="P305" s="73">
        <f t="shared" si="4"/>
        <v>4.9023448221385668E-7</v>
      </c>
      <c r="Q305" s="73">
        <f>O305/'סכום נכסי הקרן'!$C$41</f>
        <v>3.1541515562403658E-8</v>
      </c>
    </row>
    <row r="306" spans="1:17">
      <c r="A306" s="69" t="s">
        <v>2692</v>
      </c>
      <c r="B306" s="70" t="s">
        <v>2338</v>
      </c>
      <c r="C306" s="54">
        <v>9824</v>
      </c>
      <c r="D306" s="121" t="s">
        <v>2746</v>
      </c>
      <c r="E306" s="54" t="s">
        <v>2368</v>
      </c>
      <c r="F306" s="77">
        <v>45250</v>
      </c>
      <c r="G306" s="54" t="s">
        <v>2328</v>
      </c>
      <c r="H306" s="72">
        <v>0.22999989786984351</v>
      </c>
      <c r="I306" s="70" t="s">
        <v>2637</v>
      </c>
      <c r="J306" s="70" t="s">
        <v>127</v>
      </c>
      <c r="K306" s="71">
        <v>7.9724000000000003E-2</v>
      </c>
      <c r="L306" s="71">
        <v>8.8599995172028975E-2</v>
      </c>
      <c r="M306" s="72">
        <v>0.59308000000000005</v>
      </c>
      <c r="N306" s="78">
        <v>100.14</v>
      </c>
      <c r="O306" s="72">
        <v>2.1541139999999999E-3</v>
      </c>
      <c r="P306" s="73">
        <f t="shared" si="4"/>
        <v>3.6465945468596033E-7</v>
      </c>
      <c r="Q306" s="73">
        <f>O306/'סכום נכסי הקרן'!$C$41</f>
        <v>2.346206209937173E-8</v>
      </c>
    </row>
    <row r="307" spans="1:17">
      <c r="A307" s="69" t="s">
        <v>2693</v>
      </c>
      <c r="B307" s="70" t="s">
        <v>2329</v>
      </c>
      <c r="C307" s="54">
        <v>6211</v>
      </c>
      <c r="D307" s="121" t="s">
        <v>2746</v>
      </c>
      <c r="E307" s="54" t="s">
        <v>388</v>
      </c>
      <c r="F307" s="77">
        <v>43186</v>
      </c>
      <c r="G307" s="54" t="s">
        <v>247</v>
      </c>
      <c r="H307" s="72">
        <v>3.3299999998491474</v>
      </c>
      <c r="I307" s="70" t="s">
        <v>588</v>
      </c>
      <c r="J307" s="70" t="s">
        <v>127</v>
      </c>
      <c r="K307" s="71">
        <v>4.8000000000000001E-2</v>
      </c>
      <c r="L307" s="71">
        <v>6.0099999993750396E-2</v>
      </c>
      <c r="M307" s="72">
        <v>523.58370600000001</v>
      </c>
      <c r="N307" s="78">
        <v>97.74</v>
      </c>
      <c r="O307" s="72">
        <v>1.8561199160000001</v>
      </c>
      <c r="P307" s="73">
        <f t="shared" si="4"/>
        <v>3.1421348935121844E-4</v>
      </c>
      <c r="Q307" s="73">
        <f>O307/'סכום נכסי הקרן'!$C$41</f>
        <v>2.0216386288317445E-5</v>
      </c>
    </row>
    <row r="308" spans="1:17">
      <c r="A308" s="69" t="s">
        <v>2693</v>
      </c>
      <c r="B308" s="70" t="s">
        <v>2329</v>
      </c>
      <c r="C308" s="54">
        <v>6831</v>
      </c>
      <c r="D308" s="121" t="s">
        <v>2746</v>
      </c>
      <c r="E308" s="54" t="s">
        <v>388</v>
      </c>
      <c r="F308" s="77">
        <v>43552</v>
      </c>
      <c r="G308" s="54" t="s">
        <v>247</v>
      </c>
      <c r="H308" s="72">
        <v>3.3300000002757661</v>
      </c>
      <c r="I308" s="70" t="s">
        <v>588</v>
      </c>
      <c r="J308" s="70" t="s">
        <v>127</v>
      </c>
      <c r="K308" s="71">
        <v>4.5999999999999999E-2</v>
      </c>
      <c r="L308" s="71">
        <v>6.4399999999999999E-2</v>
      </c>
      <c r="M308" s="72">
        <v>261.12544200000002</v>
      </c>
      <c r="N308" s="78">
        <v>95.72</v>
      </c>
      <c r="O308" s="72">
        <v>0.90656597500000002</v>
      </c>
      <c r="P308" s="73">
        <f t="shared" si="4"/>
        <v>1.5346813310732207E-4</v>
      </c>
      <c r="Q308" s="73">
        <f>O308/'סכום נכסי הקרן'!$C$41</f>
        <v>9.8740861452214145E-6</v>
      </c>
    </row>
    <row r="309" spans="1:17">
      <c r="A309" s="69" t="s">
        <v>2693</v>
      </c>
      <c r="B309" s="70" t="s">
        <v>2329</v>
      </c>
      <c r="C309" s="54">
        <v>7598</v>
      </c>
      <c r="D309" s="121" t="s">
        <v>2746</v>
      </c>
      <c r="E309" s="54" t="s">
        <v>388</v>
      </c>
      <c r="F309" s="77">
        <v>43942</v>
      </c>
      <c r="G309" s="54" t="s">
        <v>247</v>
      </c>
      <c r="H309" s="72">
        <v>3.2600000021165014</v>
      </c>
      <c r="I309" s="70" t="s">
        <v>588</v>
      </c>
      <c r="J309" s="70" t="s">
        <v>127</v>
      </c>
      <c r="K309" s="71">
        <v>5.4400000000000004E-2</v>
      </c>
      <c r="L309" s="71">
        <v>7.6000000037093327E-2</v>
      </c>
      <c r="M309" s="72">
        <v>265.34824800000001</v>
      </c>
      <c r="N309" s="78">
        <v>95.24</v>
      </c>
      <c r="O309" s="72">
        <v>0.91660703099999996</v>
      </c>
      <c r="P309" s="73">
        <f t="shared" si="4"/>
        <v>1.5516793451311172E-4</v>
      </c>
      <c r="Q309" s="73">
        <f>O309/'סכום נכסי הקרן'!$C$41</f>
        <v>9.9834507746770823E-6</v>
      </c>
    </row>
    <row r="310" spans="1:17">
      <c r="A310" s="69" t="s">
        <v>2694</v>
      </c>
      <c r="B310" s="70" t="s">
        <v>2338</v>
      </c>
      <c r="C310" s="54">
        <v>9047</v>
      </c>
      <c r="D310" s="121" t="s">
        <v>2746</v>
      </c>
      <c r="E310" s="54" t="s">
        <v>2417</v>
      </c>
      <c r="F310" s="77">
        <v>44677</v>
      </c>
      <c r="G310" s="54" t="s">
        <v>2328</v>
      </c>
      <c r="H310" s="72">
        <v>2.6300000040158937</v>
      </c>
      <c r="I310" s="70" t="s">
        <v>2637</v>
      </c>
      <c r="J310" s="70" t="s">
        <v>2278</v>
      </c>
      <c r="K310" s="71">
        <v>0.1148</v>
      </c>
      <c r="L310" s="71">
        <v>0.12210000018071522</v>
      </c>
      <c r="M310" s="72">
        <v>615.70478100000003</v>
      </c>
      <c r="N310" s="78">
        <v>100</v>
      </c>
      <c r="O310" s="72">
        <v>0.21912932399999996</v>
      </c>
      <c r="P310" s="73">
        <f t="shared" si="4"/>
        <v>3.7095334692380767E-5</v>
      </c>
      <c r="Q310" s="73">
        <f>O310/'סכום נכסי הקרן'!$C$41</f>
        <v>2.3867008930267143E-6</v>
      </c>
    </row>
    <row r="311" spans="1:17">
      <c r="A311" s="69" t="s">
        <v>2694</v>
      </c>
      <c r="B311" s="70" t="s">
        <v>2338</v>
      </c>
      <c r="C311" s="54">
        <v>9048</v>
      </c>
      <c r="D311" s="121" t="s">
        <v>2746</v>
      </c>
      <c r="E311" s="54" t="s">
        <v>2417</v>
      </c>
      <c r="F311" s="77">
        <v>44677</v>
      </c>
      <c r="G311" s="54" t="s">
        <v>2328</v>
      </c>
      <c r="H311" s="72">
        <v>2.7800000000284304</v>
      </c>
      <c r="I311" s="70" t="s">
        <v>2637</v>
      </c>
      <c r="J311" s="70" t="s">
        <v>2278</v>
      </c>
      <c r="K311" s="71">
        <v>7.5600000000000001E-2</v>
      </c>
      <c r="L311" s="71">
        <v>7.9300000012367144E-2</v>
      </c>
      <c r="M311" s="72">
        <v>1976.6168619999999</v>
      </c>
      <c r="N311" s="78">
        <v>100</v>
      </c>
      <c r="O311" s="72">
        <v>0.70347794099999994</v>
      </c>
      <c r="P311" s="73">
        <f t="shared" si="4"/>
        <v>1.1908835017490354E-4</v>
      </c>
      <c r="Q311" s="73">
        <f>O311/'סכום נכסי הקרן'!$C$41</f>
        <v>7.6621029050830928E-6</v>
      </c>
    </row>
    <row r="312" spans="1:17">
      <c r="A312" s="69" t="s">
        <v>2694</v>
      </c>
      <c r="B312" s="70" t="s">
        <v>2338</v>
      </c>
      <c r="C312" s="54">
        <v>9074</v>
      </c>
      <c r="D312" s="121" t="s">
        <v>2746</v>
      </c>
      <c r="E312" s="54" t="s">
        <v>2417</v>
      </c>
      <c r="F312" s="77">
        <v>44684</v>
      </c>
      <c r="G312" s="54" t="s">
        <v>2328</v>
      </c>
      <c r="H312" s="72">
        <v>2.7199999823649734</v>
      </c>
      <c r="I312" s="70" t="s">
        <v>2637</v>
      </c>
      <c r="J312" s="70" t="s">
        <v>2278</v>
      </c>
      <c r="K312" s="71">
        <v>7.9399999999999998E-2</v>
      </c>
      <c r="L312" s="71">
        <v>8.1499999228467596E-2</v>
      </c>
      <c r="M312" s="72">
        <v>99.990987000000004</v>
      </c>
      <c r="N312" s="78">
        <v>101.98</v>
      </c>
      <c r="O312" s="72">
        <v>3.6291412000000002E-2</v>
      </c>
      <c r="P312" s="73">
        <f t="shared" si="4"/>
        <v>6.1435961651535242E-6</v>
      </c>
      <c r="Q312" s="73">
        <f>O312/'סכום נכסי הקרן'!$C$41</f>
        <v>3.9527683401058837E-7</v>
      </c>
    </row>
    <row r="313" spans="1:17">
      <c r="A313" s="69" t="s">
        <v>2694</v>
      </c>
      <c r="B313" s="70" t="s">
        <v>2338</v>
      </c>
      <c r="C313" s="54">
        <v>9220</v>
      </c>
      <c r="D313" s="121" t="s">
        <v>2746</v>
      </c>
      <c r="E313" s="54" t="s">
        <v>2417</v>
      </c>
      <c r="F313" s="77">
        <v>44811</v>
      </c>
      <c r="G313" s="54" t="s">
        <v>2328</v>
      </c>
      <c r="H313" s="72">
        <v>2.7500000236137425</v>
      </c>
      <c r="I313" s="70" t="s">
        <v>2637</v>
      </c>
      <c r="J313" s="70" t="s">
        <v>2278</v>
      </c>
      <c r="K313" s="71">
        <v>7.8700000000000006E-2</v>
      </c>
      <c r="L313" s="71">
        <v>8.33000006781867E-2</v>
      </c>
      <c r="M313" s="72">
        <v>147.96695500000001</v>
      </c>
      <c r="N313" s="78">
        <v>100.52</v>
      </c>
      <c r="O313" s="72">
        <v>5.2935276999999996E-2</v>
      </c>
      <c r="P313" s="73">
        <f t="shared" si="4"/>
        <v>8.9611549084543614E-6</v>
      </c>
      <c r="Q313" s="73">
        <f>O313/'סכום נכסי הקרן'!$C$41</f>
        <v>5.7655758062082325E-7</v>
      </c>
    </row>
    <row r="314" spans="1:17">
      <c r="A314" s="69" t="s">
        <v>2694</v>
      </c>
      <c r="B314" s="70" t="s">
        <v>2338</v>
      </c>
      <c r="C314" s="54">
        <v>9599</v>
      </c>
      <c r="D314" s="121" t="s">
        <v>2746</v>
      </c>
      <c r="E314" s="54" t="s">
        <v>2417</v>
      </c>
      <c r="F314" s="77">
        <v>45089</v>
      </c>
      <c r="G314" s="54" t="s">
        <v>2328</v>
      </c>
      <c r="H314" s="72">
        <v>2.7499999851148269</v>
      </c>
      <c r="I314" s="70" t="s">
        <v>2637</v>
      </c>
      <c r="J314" s="70" t="s">
        <v>2278</v>
      </c>
      <c r="K314" s="71">
        <v>7.8700000000000006E-2</v>
      </c>
      <c r="L314" s="71">
        <v>8.3299999807485106E-2</v>
      </c>
      <c r="M314" s="72">
        <v>140.99457699999999</v>
      </c>
      <c r="N314" s="78">
        <v>100.41</v>
      </c>
      <c r="O314" s="72">
        <v>5.0385709000000001E-2</v>
      </c>
      <c r="P314" s="73">
        <f t="shared" si="4"/>
        <v>8.5295509745099306E-6</v>
      </c>
      <c r="Q314" s="73">
        <f>O314/'סכום נכסי הקרן'!$C$41</f>
        <v>5.4878833408021727E-7</v>
      </c>
    </row>
    <row r="315" spans="1:17">
      <c r="A315" s="69" t="s">
        <v>2694</v>
      </c>
      <c r="B315" s="70" t="s">
        <v>2338</v>
      </c>
      <c r="C315" s="54">
        <v>9748</v>
      </c>
      <c r="D315" s="121" t="s">
        <v>2746</v>
      </c>
      <c r="E315" s="54" t="s">
        <v>2417</v>
      </c>
      <c r="F315" s="77">
        <v>45180</v>
      </c>
      <c r="G315" s="54" t="s">
        <v>2328</v>
      </c>
      <c r="H315" s="72">
        <v>2.7499999931483918</v>
      </c>
      <c r="I315" s="70" t="s">
        <v>2637</v>
      </c>
      <c r="J315" s="70" t="s">
        <v>2278</v>
      </c>
      <c r="K315" s="71">
        <v>7.8700000000000006E-2</v>
      </c>
      <c r="L315" s="71">
        <v>8.3299999712232453E-2</v>
      </c>
      <c r="M315" s="72">
        <v>204.167227</v>
      </c>
      <c r="N315" s="78">
        <v>100.43</v>
      </c>
      <c r="O315" s="72">
        <v>7.2975570000000003E-2</v>
      </c>
      <c r="P315" s="73">
        <f t="shared" si="4"/>
        <v>1.2353678385450877E-5</v>
      </c>
      <c r="Q315" s="73">
        <f>O315/'סכום נכסי הקרן'!$C$41</f>
        <v>7.9483135761480068E-7</v>
      </c>
    </row>
    <row r="316" spans="1:17">
      <c r="A316" s="69" t="s">
        <v>2694</v>
      </c>
      <c r="B316" s="70" t="s">
        <v>2338</v>
      </c>
      <c r="C316" s="54">
        <v>9822</v>
      </c>
      <c r="D316" s="121" t="s">
        <v>2746</v>
      </c>
      <c r="E316" s="54" t="s">
        <v>2417</v>
      </c>
      <c r="F316" s="77">
        <v>45238</v>
      </c>
      <c r="G316" s="54" t="s">
        <v>2328</v>
      </c>
      <c r="H316" s="72">
        <v>2.7300000014269554</v>
      </c>
      <c r="I316" s="70" t="s">
        <v>2637</v>
      </c>
      <c r="J316" s="70" t="s">
        <v>2278</v>
      </c>
      <c r="K316" s="71">
        <v>7.9500000000000001E-2</v>
      </c>
      <c r="L316" s="71">
        <v>8.3400000059273546E-2</v>
      </c>
      <c r="M316" s="72">
        <v>253.04395099999999</v>
      </c>
      <c r="N316" s="78">
        <v>101.16</v>
      </c>
      <c r="O316" s="72">
        <v>9.1103019000000007E-2</v>
      </c>
      <c r="P316" s="73">
        <f t="shared" si="4"/>
        <v>1.542238582952652E-5</v>
      </c>
      <c r="Q316" s="73">
        <f>O316/'סכום נכסי הקרן'!$C$41</f>
        <v>9.9227092401713314E-7</v>
      </c>
    </row>
    <row r="317" spans="1:17">
      <c r="A317" s="69" t="s">
        <v>2694</v>
      </c>
      <c r="B317" s="70" t="s">
        <v>2338</v>
      </c>
      <c r="C317" s="54">
        <v>9860</v>
      </c>
      <c r="D317" s="121" t="s">
        <v>2746</v>
      </c>
      <c r="E317" s="54" t="s">
        <v>2417</v>
      </c>
      <c r="F317" s="77">
        <v>45271</v>
      </c>
      <c r="G317" s="54" t="s">
        <v>2328</v>
      </c>
      <c r="H317" s="72">
        <v>2.750000046050928</v>
      </c>
      <c r="I317" s="70" t="s">
        <v>2637</v>
      </c>
      <c r="J317" s="70" t="s">
        <v>2278</v>
      </c>
      <c r="K317" s="71">
        <v>7.8700000000000006E-2</v>
      </c>
      <c r="L317" s="71">
        <v>8.3300001425736736E-2</v>
      </c>
      <c r="M317" s="72">
        <v>75.941674000000006</v>
      </c>
      <c r="N317" s="78">
        <v>100.43</v>
      </c>
      <c r="O317" s="72">
        <v>2.7143861000000002E-2</v>
      </c>
      <c r="P317" s="73">
        <f t="shared" si="4"/>
        <v>4.5950518637042916E-6</v>
      </c>
      <c r="Q317" s="73">
        <f>O317/'סכום נכסי הקרן'!$C$41</f>
        <v>2.9564403388061842E-7</v>
      </c>
    </row>
    <row r="318" spans="1:17">
      <c r="A318" s="69" t="s">
        <v>2695</v>
      </c>
      <c r="B318" s="70" t="s">
        <v>2338</v>
      </c>
      <c r="C318" s="54">
        <v>4623</v>
      </c>
      <c r="D318" s="121" t="s">
        <v>2746</v>
      </c>
      <c r="E318" s="54" t="s">
        <v>2530</v>
      </c>
      <c r="F318" s="77">
        <v>42354</v>
      </c>
      <c r="G318" s="54" t="s">
        <v>2531</v>
      </c>
      <c r="H318" s="72">
        <v>2</v>
      </c>
      <c r="I318" s="70" t="s">
        <v>2636</v>
      </c>
      <c r="J318" s="70" t="s">
        <v>127</v>
      </c>
      <c r="K318" s="71">
        <v>5.0199999999999995E-2</v>
      </c>
      <c r="L318" s="71">
        <v>6.2400000000000004E-2</v>
      </c>
      <c r="M318" s="72">
        <v>16375.07</v>
      </c>
      <c r="N318" s="78">
        <v>100.26</v>
      </c>
      <c r="O318" s="72">
        <v>59.546779999999998</v>
      </c>
      <c r="P318" s="73">
        <f t="shared" si="4"/>
        <v>1.0080384010829904E-2</v>
      </c>
      <c r="Q318" s="73">
        <f>O318/'סכום נכסי הקרן'!$C$41</f>
        <v>6.4856839061332248E-4</v>
      </c>
    </row>
    <row r="319" spans="1:17">
      <c r="A319" s="69" t="s">
        <v>2696</v>
      </c>
      <c r="B319" s="70" t="s">
        <v>2338</v>
      </c>
      <c r="C319" s="54" t="s">
        <v>2532</v>
      </c>
      <c r="D319" s="121" t="s">
        <v>2746</v>
      </c>
      <c r="E319" s="54" t="s">
        <v>2530</v>
      </c>
      <c r="F319" s="77">
        <v>43185</v>
      </c>
      <c r="G319" s="54" t="s">
        <v>2531</v>
      </c>
      <c r="H319" s="72">
        <v>3.8999999993505101</v>
      </c>
      <c r="I319" s="70" t="s">
        <v>2636</v>
      </c>
      <c r="J319" s="70" t="s">
        <v>135</v>
      </c>
      <c r="K319" s="71">
        <v>4.2199999999999994E-2</v>
      </c>
      <c r="L319" s="71">
        <v>6.6599999990907127E-2</v>
      </c>
      <c r="M319" s="72">
        <v>122.99947700000001</v>
      </c>
      <c r="N319" s="78">
        <v>91.4</v>
      </c>
      <c r="O319" s="72">
        <v>0.30793380799999998</v>
      </c>
      <c r="P319" s="73">
        <f t="shared" si="4"/>
        <v>5.2128612740389419E-5</v>
      </c>
      <c r="Q319" s="73">
        <f>O319/'סכום נכסי הקרן'!$C$41</f>
        <v>3.3539367581251554E-6</v>
      </c>
    </row>
    <row r="320" spans="1:17">
      <c r="A320" s="69" t="s">
        <v>2697</v>
      </c>
      <c r="B320" s="70" t="s">
        <v>2338</v>
      </c>
      <c r="C320" s="54">
        <v>6812</v>
      </c>
      <c r="D320" s="121" t="s">
        <v>2746</v>
      </c>
      <c r="E320" s="54" t="s">
        <v>581</v>
      </c>
      <c r="F320" s="77">
        <v>43536</v>
      </c>
      <c r="G320" s="121" t="s">
        <v>2746</v>
      </c>
      <c r="H320" s="72">
        <v>2.3000000009961532</v>
      </c>
      <c r="I320" s="70" t="s">
        <v>2636</v>
      </c>
      <c r="J320" s="70" t="s">
        <v>127</v>
      </c>
      <c r="K320" s="71">
        <v>7.9560000000000006E-2</v>
      </c>
      <c r="L320" s="71">
        <v>7.670000000149424E-2</v>
      </c>
      <c r="M320" s="72">
        <v>108.902091</v>
      </c>
      <c r="N320" s="78">
        <v>101.66</v>
      </c>
      <c r="O320" s="72">
        <v>0.40154468200000004</v>
      </c>
      <c r="P320" s="73">
        <f t="shared" si="4"/>
        <v>6.7975541113500672E-5</v>
      </c>
      <c r="Q320" s="73">
        <f>O320/'סכום נכסי הקרן'!$C$41</f>
        <v>4.3735226012905889E-6</v>
      </c>
    </row>
    <row r="321" spans="1:17">
      <c r="A321" s="69" t="s">
        <v>2697</v>
      </c>
      <c r="B321" s="70" t="s">
        <v>2338</v>
      </c>
      <c r="C321" s="54">
        <v>6872</v>
      </c>
      <c r="D321" s="121" t="s">
        <v>2746</v>
      </c>
      <c r="E321" s="54" t="s">
        <v>581</v>
      </c>
      <c r="F321" s="77">
        <v>43570</v>
      </c>
      <c r="G321" s="121" t="s">
        <v>2746</v>
      </c>
      <c r="H321" s="72">
        <v>2.2999999996913827</v>
      </c>
      <c r="I321" s="70" t="s">
        <v>2636</v>
      </c>
      <c r="J321" s="70" t="s">
        <v>127</v>
      </c>
      <c r="K321" s="71">
        <v>7.9560000000000006E-2</v>
      </c>
      <c r="L321" s="71">
        <v>7.6700000034256505E-2</v>
      </c>
      <c r="M321" s="72">
        <v>87.869787000000002</v>
      </c>
      <c r="N321" s="78">
        <v>101.67</v>
      </c>
      <c r="O321" s="72">
        <v>0.32402606700000003</v>
      </c>
      <c r="P321" s="73">
        <f t="shared" si="4"/>
        <v>5.4852792793815211E-5</v>
      </c>
      <c r="Q321" s="73">
        <f>O321/'סכום נכסי הקרן'!$C$41</f>
        <v>3.5292095524049266E-6</v>
      </c>
    </row>
    <row r="322" spans="1:17">
      <c r="A322" s="69" t="s">
        <v>2697</v>
      </c>
      <c r="B322" s="70" t="s">
        <v>2338</v>
      </c>
      <c r="C322" s="54">
        <v>7258</v>
      </c>
      <c r="D322" s="121" t="s">
        <v>2746</v>
      </c>
      <c r="E322" s="54" t="s">
        <v>581</v>
      </c>
      <c r="F322" s="77">
        <v>43774</v>
      </c>
      <c r="G322" s="121" t="s">
        <v>2746</v>
      </c>
      <c r="H322" s="72">
        <v>2.2999999983103536</v>
      </c>
      <c r="I322" s="70" t="s">
        <v>2636</v>
      </c>
      <c r="J322" s="70" t="s">
        <v>127</v>
      </c>
      <c r="K322" s="71">
        <v>7.9560000000000006E-2</v>
      </c>
      <c r="L322" s="71">
        <v>7.6000000000000012E-2</v>
      </c>
      <c r="M322" s="72">
        <v>80.247904000000005</v>
      </c>
      <c r="N322" s="78">
        <v>101.67</v>
      </c>
      <c r="O322" s="72">
        <v>0.29591983499999996</v>
      </c>
      <c r="P322" s="73">
        <f t="shared" si="4"/>
        <v>5.0094825836450323E-5</v>
      </c>
      <c r="Q322" s="73">
        <f>O322/'סכום נכסי הקרן'!$C$41</f>
        <v>3.2230836182327564E-6</v>
      </c>
    </row>
    <row r="323" spans="1:17">
      <c r="A323" s="69" t="s">
        <v>2698</v>
      </c>
      <c r="B323" s="70" t="s">
        <v>2338</v>
      </c>
      <c r="C323" s="54">
        <v>6861</v>
      </c>
      <c r="D323" s="121" t="s">
        <v>2746</v>
      </c>
      <c r="E323" s="54" t="s">
        <v>581</v>
      </c>
      <c r="F323" s="77">
        <v>43563</v>
      </c>
      <c r="G323" s="121" t="s">
        <v>2746</v>
      </c>
      <c r="H323" s="72">
        <v>0.94000000007107132</v>
      </c>
      <c r="I323" s="70" t="s">
        <v>2635</v>
      </c>
      <c r="J323" s="70" t="s">
        <v>127</v>
      </c>
      <c r="K323" s="71">
        <v>8.0427999999999999E-2</v>
      </c>
      <c r="L323" s="71">
        <v>8.2500000002220977E-2</v>
      </c>
      <c r="M323" s="72">
        <v>615.40369299999998</v>
      </c>
      <c r="N323" s="78">
        <v>100.86</v>
      </c>
      <c r="O323" s="72">
        <v>2.251264886</v>
      </c>
      <c r="P323" s="73">
        <f t="shared" si="4"/>
        <v>3.8110565442795076E-4</v>
      </c>
      <c r="Q323" s="73">
        <f>O323/'סכום נכסי הקרן'!$C$41</f>
        <v>2.4520204853348998E-5</v>
      </c>
    </row>
    <row r="324" spans="1:17">
      <c r="A324" s="69" t="s">
        <v>2699</v>
      </c>
      <c r="B324" s="70" t="s">
        <v>2338</v>
      </c>
      <c r="C324" s="54">
        <v>6932</v>
      </c>
      <c r="D324" s="121" t="s">
        <v>2746</v>
      </c>
      <c r="E324" s="54" t="s">
        <v>581</v>
      </c>
      <c r="F324" s="77">
        <v>43098</v>
      </c>
      <c r="G324" s="121" t="s">
        <v>2746</v>
      </c>
      <c r="H324" s="72">
        <v>1.3800000002843662</v>
      </c>
      <c r="I324" s="70" t="s">
        <v>2636</v>
      </c>
      <c r="J324" s="70" t="s">
        <v>127</v>
      </c>
      <c r="K324" s="71">
        <v>8.1890000000000004E-2</v>
      </c>
      <c r="L324" s="71">
        <v>6.7999999987812879E-2</v>
      </c>
      <c r="M324" s="72">
        <v>133.31212199999999</v>
      </c>
      <c r="N324" s="78">
        <v>101.82</v>
      </c>
      <c r="O324" s="72">
        <v>0.49232319699999999</v>
      </c>
      <c r="P324" s="73">
        <f t="shared" si="4"/>
        <v>8.3342993243286394E-5</v>
      </c>
      <c r="Q324" s="73">
        <f>O324/'סכום נכסי הקרן'!$C$41</f>
        <v>5.3622591102305738E-6</v>
      </c>
    </row>
    <row r="325" spans="1:17">
      <c r="A325" s="69" t="s">
        <v>2699</v>
      </c>
      <c r="B325" s="70" t="s">
        <v>2338</v>
      </c>
      <c r="C325" s="54">
        <v>9335</v>
      </c>
      <c r="D325" s="121" t="s">
        <v>2746</v>
      </c>
      <c r="E325" s="54" t="s">
        <v>581</v>
      </c>
      <c r="F325" s="77">
        <v>44064</v>
      </c>
      <c r="G325" s="121" t="s">
        <v>2746</v>
      </c>
      <c r="H325" s="72">
        <v>3.3700000011543736</v>
      </c>
      <c r="I325" s="70" t="s">
        <v>2636</v>
      </c>
      <c r="J325" s="70" t="s">
        <v>127</v>
      </c>
      <c r="K325" s="71">
        <v>9.2037999999999995E-2</v>
      </c>
      <c r="L325" s="71">
        <v>0.10940000003082011</v>
      </c>
      <c r="M325" s="72">
        <v>519.54033400000003</v>
      </c>
      <c r="N325" s="78">
        <v>96.08</v>
      </c>
      <c r="O325" s="72">
        <v>1.810505343</v>
      </c>
      <c r="P325" s="73">
        <f t="shared" si="4"/>
        <v>3.0649162072406459E-4</v>
      </c>
      <c r="Q325" s="73">
        <f>O325/'סכום נכסי הקרן'!$C$41</f>
        <v>1.9719563954697996E-5</v>
      </c>
    </row>
    <row r="326" spans="1:17">
      <c r="A326" s="69" t="s">
        <v>2699</v>
      </c>
      <c r="B326" s="70" t="s">
        <v>2338</v>
      </c>
      <c r="C326" s="54" t="s">
        <v>2533</v>
      </c>
      <c r="D326" s="121" t="s">
        <v>2746</v>
      </c>
      <c r="E326" s="54" t="s">
        <v>581</v>
      </c>
      <c r="F326" s="77">
        <v>42817</v>
      </c>
      <c r="G326" s="121" t="s">
        <v>2746</v>
      </c>
      <c r="H326" s="72">
        <v>1.4000000010432792</v>
      </c>
      <c r="I326" s="70" t="s">
        <v>2636</v>
      </c>
      <c r="J326" s="70" t="s">
        <v>127</v>
      </c>
      <c r="K326" s="71">
        <v>5.7820000000000003E-2</v>
      </c>
      <c r="L326" s="71">
        <v>7.8400000183617091E-2</v>
      </c>
      <c r="M326" s="72">
        <v>54.137573000000003</v>
      </c>
      <c r="N326" s="78">
        <v>97.63</v>
      </c>
      <c r="O326" s="72">
        <v>0.19170332199999995</v>
      </c>
      <c r="P326" s="73">
        <f t="shared" si="4"/>
        <v>3.2452520554625732E-5</v>
      </c>
      <c r="Q326" s="73">
        <f>O326/'סכום נכסי הקרן'!$C$41</f>
        <v>2.0879838510960211E-6</v>
      </c>
    </row>
    <row r="327" spans="1:17">
      <c r="A327" s="69" t="s">
        <v>2699</v>
      </c>
      <c r="B327" s="70" t="s">
        <v>2338</v>
      </c>
      <c r="C327" s="54">
        <v>7291</v>
      </c>
      <c r="D327" s="121" t="s">
        <v>2746</v>
      </c>
      <c r="E327" s="54" t="s">
        <v>581</v>
      </c>
      <c r="F327" s="77">
        <v>43798</v>
      </c>
      <c r="G327" s="121" t="s">
        <v>2746</v>
      </c>
      <c r="H327" s="72">
        <v>1.3799999909465794</v>
      </c>
      <c r="I327" s="70" t="s">
        <v>2636</v>
      </c>
      <c r="J327" s="70" t="s">
        <v>127</v>
      </c>
      <c r="K327" s="71">
        <v>8.1890000000000004E-2</v>
      </c>
      <c r="L327" s="71">
        <v>7.9100000497938139E-2</v>
      </c>
      <c r="M327" s="72">
        <v>7.8418900000000011</v>
      </c>
      <c r="N327" s="78">
        <v>100.97</v>
      </c>
      <c r="O327" s="72">
        <v>2.8718426999999998E-2</v>
      </c>
      <c r="P327" s="73">
        <f t="shared" si="4"/>
        <v>4.8616024635922517E-6</v>
      </c>
      <c r="Q327" s="73">
        <f>O327/'סכום נכסי הקרן'!$C$41</f>
        <v>3.1279380648854878E-7</v>
      </c>
    </row>
    <row r="328" spans="1:17">
      <c r="A328" s="69" t="s">
        <v>2700</v>
      </c>
      <c r="B328" s="70" t="s">
        <v>2338</v>
      </c>
      <c r="C328" s="54" t="s">
        <v>2534</v>
      </c>
      <c r="D328" s="121" t="s">
        <v>2746</v>
      </c>
      <c r="E328" s="54" t="s">
        <v>581</v>
      </c>
      <c r="F328" s="77">
        <v>43083</v>
      </c>
      <c r="G328" s="121" t="s">
        <v>2746</v>
      </c>
      <c r="H328" s="72">
        <v>0.50000001689339679</v>
      </c>
      <c r="I328" s="70" t="s">
        <v>2636</v>
      </c>
      <c r="J328" s="70" t="s">
        <v>135</v>
      </c>
      <c r="K328" s="71">
        <v>7.2329999999999992E-2</v>
      </c>
      <c r="L328" s="71">
        <v>7.0800001000089097E-2</v>
      </c>
      <c r="M328" s="72">
        <v>10.603027000000003</v>
      </c>
      <c r="N328" s="78">
        <v>101.92</v>
      </c>
      <c r="O328" s="72">
        <v>2.9597363000000002E-2</v>
      </c>
      <c r="P328" s="73">
        <f t="shared" ref="P328:P374" si="5">IFERROR(O328/$O$8,0)</f>
        <v>5.0103932529673082E-6</v>
      </c>
      <c r="Q328" s="73">
        <f>O328/'סכום נכסי הקרן'!$C$41</f>
        <v>3.223669539697747E-7</v>
      </c>
    </row>
    <row r="329" spans="1:17">
      <c r="A329" s="69" t="s">
        <v>2700</v>
      </c>
      <c r="B329" s="70" t="s">
        <v>2338</v>
      </c>
      <c r="C329" s="54" t="s">
        <v>2535</v>
      </c>
      <c r="D329" s="121" t="s">
        <v>2746</v>
      </c>
      <c r="E329" s="54" t="s">
        <v>581</v>
      </c>
      <c r="F329" s="77">
        <v>43083</v>
      </c>
      <c r="G329" s="121" t="s">
        <v>2746</v>
      </c>
      <c r="H329" s="72">
        <v>4.8200000145650499</v>
      </c>
      <c r="I329" s="70" t="s">
        <v>2636</v>
      </c>
      <c r="J329" s="70" t="s">
        <v>135</v>
      </c>
      <c r="K329" s="71">
        <v>7.3249999999999996E-2</v>
      </c>
      <c r="L329" s="71">
        <v>7.2200000123911617E-2</v>
      </c>
      <c r="M329" s="72">
        <v>32.682749000000001</v>
      </c>
      <c r="N329" s="78">
        <v>102.77</v>
      </c>
      <c r="O329" s="72">
        <v>9.2001062999999994E-2</v>
      </c>
      <c r="P329" s="73">
        <f t="shared" si="5"/>
        <v>1.5574411319042855E-5</v>
      </c>
      <c r="Q329" s="73">
        <f>O329/'סכום נכסי הקרן'!$C$41</f>
        <v>1.0020521909769914E-6</v>
      </c>
    </row>
    <row r="330" spans="1:17">
      <c r="A330" s="69" t="s">
        <v>2700</v>
      </c>
      <c r="B330" s="70" t="s">
        <v>2338</v>
      </c>
      <c r="C330" s="54" t="s">
        <v>2536</v>
      </c>
      <c r="D330" s="121" t="s">
        <v>2746</v>
      </c>
      <c r="E330" s="54" t="s">
        <v>581</v>
      </c>
      <c r="F330" s="77">
        <v>43083</v>
      </c>
      <c r="G330" s="121" t="s">
        <v>2746</v>
      </c>
      <c r="H330" s="72">
        <v>5.1500000065491838</v>
      </c>
      <c r="I330" s="70" t="s">
        <v>2636</v>
      </c>
      <c r="J330" s="70" t="s">
        <v>135</v>
      </c>
      <c r="K330" s="71">
        <v>4.4999999999999998E-2</v>
      </c>
      <c r="L330" s="71">
        <v>6.0900000080971725E-2</v>
      </c>
      <c r="M330" s="72">
        <v>130.730997</v>
      </c>
      <c r="N330" s="78">
        <v>93.81</v>
      </c>
      <c r="O330" s="72">
        <v>0.33591979199999994</v>
      </c>
      <c r="P330" s="73">
        <f t="shared" si="5"/>
        <v>5.6866223500214572E-5</v>
      </c>
      <c r="Q330" s="73">
        <f>O330/'סכום נכסי הקרן'!$C$41</f>
        <v>3.6587529816490835E-6</v>
      </c>
    </row>
    <row r="331" spans="1:17">
      <c r="A331" s="69" t="s">
        <v>2701</v>
      </c>
      <c r="B331" s="70" t="s">
        <v>2338</v>
      </c>
      <c r="C331" s="54">
        <v>9186</v>
      </c>
      <c r="D331" s="121" t="s">
        <v>2746</v>
      </c>
      <c r="E331" s="54" t="s">
        <v>581</v>
      </c>
      <c r="F331" s="77">
        <v>44778</v>
      </c>
      <c r="G331" s="121" t="s">
        <v>2746</v>
      </c>
      <c r="H331" s="72">
        <v>3.2499999980447241</v>
      </c>
      <c r="I331" s="70" t="s">
        <v>2638</v>
      </c>
      <c r="J331" s="70" t="s">
        <v>129</v>
      </c>
      <c r="K331" s="71">
        <v>7.5700000000000003E-2</v>
      </c>
      <c r="L331" s="71">
        <v>7.3899999965028509E-2</v>
      </c>
      <c r="M331" s="72">
        <v>219.70123599999999</v>
      </c>
      <c r="N331" s="78">
        <v>101.55</v>
      </c>
      <c r="O331" s="72">
        <v>0.89501446699999998</v>
      </c>
      <c r="P331" s="73">
        <f t="shared" si="5"/>
        <v>1.5151263464805738E-4</v>
      </c>
      <c r="Q331" s="73">
        <f>O331/'סכום נכסי הקרן'!$C$41</f>
        <v>9.7482700565476527E-6</v>
      </c>
    </row>
    <row r="332" spans="1:17">
      <c r="A332" s="69" t="s">
        <v>2701</v>
      </c>
      <c r="B332" s="70" t="s">
        <v>2338</v>
      </c>
      <c r="C332" s="54">
        <v>9187</v>
      </c>
      <c r="D332" s="121" t="s">
        <v>2746</v>
      </c>
      <c r="E332" s="54" t="s">
        <v>581</v>
      </c>
      <c r="F332" s="77">
        <v>44778</v>
      </c>
      <c r="G332" s="121" t="s">
        <v>2746</v>
      </c>
      <c r="H332" s="72">
        <v>3.170000000104007</v>
      </c>
      <c r="I332" s="70" t="s">
        <v>2638</v>
      </c>
      <c r="J332" s="70" t="s">
        <v>127</v>
      </c>
      <c r="K332" s="71">
        <v>9.0955999999999995E-2</v>
      </c>
      <c r="L332" s="71">
        <v>9.5099999998598167E-2</v>
      </c>
      <c r="M332" s="72">
        <v>604.98682499999995</v>
      </c>
      <c r="N332" s="78">
        <v>100.78</v>
      </c>
      <c r="O332" s="72">
        <v>2.2114025809999998</v>
      </c>
      <c r="P332" s="73">
        <f t="shared" si="5"/>
        <v>3.7435755920001688E-4</v>
      </c>
      <c r="Q332" s="73">
        <f>O332/'סכום נכסי הקרן'!$C$41</f>
        <v>2.4086034760524709E-5</v>
      </c>
    </row>
    <row r="333" spans="1:17">
      <c r="A333" s="69" t="s">
        <v>2702</v>
      </c>
      <c r="B333" s="70" t="s">
        <v>2338</v>
      </c>
      <c r="C333" s="54" t="s">
        <v>2537</v>
      </c>
      <c r="D333" s="121" t="s">
        <v>2746</v>
      </c>
      <c r="E333" s="54" t="s">
        <v>581</v>
      </c>
      <c r="F333" s="77">
        <v>45116</v>
      </c>
      <c r="G333" s="121" t="s">
        <v>2746</v>
      </c>
      <c r="H333" s="72">
        <v>0.48999999538269906</v>
      </c>
      <c r="I333" s="70" t="s">
        <v>2636</v>
      </c>
      <c r="J333" s="70" t="s">
        <v>127</v>
      </c>
      <c r="K333" s="71">
        <v>8.2027000000000003E-2</v>
      </c>
      <c r="L333" s="71">
        <v>6.9599999693800041E-2</v>
      </c>
      <c r="M333" s="72">
        <v>22.656711999999999</v>
      </c>
      <c r="N333" s="78">
        <v>100.15</v>
      </c>
      <c r="O333" s="72">
        <v>8.2299161999999995E-2</v>
      </c>
      <c r="P333" s="73">
        <f t="shared" si="5"/>
        <v>1.3932023809339482E-5</v>
      </c>
      <c r="Q333" s="73">
        <f>O333/'סכום נכסי הקרן'!$C$41</f>
        <v>8.9638155156609827E-7</v>
      </c>
    </row>
    <row r="334" spans="1:17">
      <c r="A334" s="69" t="s">
        <v>2703</v>
      </c>
      <c r="B334" s="70" t="s">
        <v>2338</v>
      </c>
      <c r="C334" s="54">
        <v>8702</v>
      </c>
      <c r="D334" s="121" t="s">
        <v>2746</v>
      </c>
      <c r="E334" s="54" t="s">
        <v>581</v>
      </c>
      <c r="F334" s="77">
        <v>44497</v>
      </c>
      <c r="G334" s="121" t="s">
        <v>2746</v>
      </c>
      <c r="H334" s="72">
        <v>0.25000015388905339</v>
      </c>
      <c r="I334" s="70" t="s">
        <v>2635</v>
      </c>
      <c r="J334" s="70" t="s">
        <v>127</v>
      </c>
      <c r="K334" s="71">
        <v>7.276500000000001E-2</v>
      </c>
      <c r="L334" s="71">
        <v>0</v>
      </c>
      <c r="M334" s="72">
        <v>0.48724000000000006</v>
      </c>
      <c r="N334" s="78">
        <v>91.926800999999998</v>
      </c>
      <c r="O334" s="72">
        <v>1.6245470000000001E-3</v>
      </c>
      <c r="P334" s="73">
        <f t="shared" si="5"/>
        <v>2.7501163964939315E-7</v>
      </c>
      <c r="Q334" s="73">
        <f>O334/'סכום נכסי הקרן'!$C$41</f>
        <v>1.7694152954462045E-8</v>
      </c>
    </row>
    <row r="335" spans="1:17">
      <c r="A335" s="69" t="s">
        <v>2703</v>
      </c>
      <c r="B335" s="70" t="s">
        <v>2338</v>
      </c>
      <c r="C335" s="54">
        <v>9118</v>
      </c>
      <c r="D335" s="121" t="s">
        <v>2746</v>
      </c>
      <c r="E335" s="54" t="s">
        <v>581</v>
      </c>
      <c r="F335" s="77">
        <v>44733</v>
      </c>
      <c r="G335" s="121" t="s">
        <v>2746</v>
      </c>
      <c r="H335" s="72">
        <v>0.25</v>
      </c>
      <c r="I335" s="70" t="s">
        <v>2635</v>
      </c>
      <c r="J335" s="70" t="s">
        <v>127</v>
      </c>
      <c r="K335" s="71">
        <v>7.276500000000001E-2</v>
      </c>
      <c r="L335" s="71">
        <v>0</v>
      </c>
      <c r="M335" s="72">
        <v>1.9402619999999999</v>
      </c>
      <c r="N335" s="78">
        <v>91.926798000000005</v>
      </c>
      <c r="O335" s="72">
        <v>6.4691919999999995E-3</v>
      </c>
      <c r="P335" s="73">
        <f t="shared" si="5"/>
        <v>1.095137967154374E-6</v>
      </c>
      <c r="Q335" s="73">
        <f>O335/'סכום נכסי הקרן'!$C$41</f>
        <v>7.046079475680433E-8</v>
      </c>
    </row>
    <row r="336" spans="1:17">
      <c r="A336" s="69" t="s">
        <v>2703</v>
      </c>
      <c r="B336" s="70" t="s">
        <v>2338</v>
      </c>
      <c r="C336" s="54">
        <v>9233</v>
      </c>
      <c r="D336" s="121" t="s">
        <v>2746</v>
      </c>
      <c r="E336" s="54" t="s">
        <v>581</v>
      </c>
      <c r="F336" s="77">
        <v>44819</v>
      </c>
      <c r="G336" s="121" t="s">
        <v>2746</v>
      </c>
      <c r="H336" s="72">
        <v>0.24999980312061695</v>
      </c>
      <c r="I336" s="70" t="s">
        <v>2635</v>
      </c>
      <c r="J336" s="70" t="s">
        <v>127</v>
      </c>
      <c r="K336" s="71">
        <v>7.276500000000001E-2</v>
      </c>
      <c r="L336" s="71">
        <v>0</v>
      </c>
      <c r="M336" s="72">
        <v>0.38084699999999999</v>
      </c>
      <c r="N336" s="78">
        <v>91.926794000000001</v>
      </c>
      <c r="O336" s="72">
        <v>1.2698130000000001E-3</v>
      </c>
      <c r="P336" s="73">
        <f t="shared" si="5"/>
        <v>2.1496045062292127E-7</v>
      </c>
      <c r="Q336" s="73">
        <f>O336/'סכום נכסי הקרן'!$C$41</f>
        <v>1.3830480401960861E-8</v>
      </c>
    </row>
    <row r="337" spans="1:17">
      <c r="A337" s="69" t="s">
        <v>2703</v>
      </c>
      <c r="B337" s="70" t="s">
        <v>2338</v>
      </c>
      <c r="C337" s="54">
        <v>9276</v>
      </c>
      <c r="D337" s="121" t="s">
        <v>2746</v>
      </c>
      <c r="E337" s="54" t="s">
        <v>581</v>
      </c>
      <c r="F337" s="77">
        <v>44854</v>
      </c>
      <c r="G337" s="121" t="s">
        <v>2746</v>
      </c>
      <c r="H337" s="72">
        <v>0.24999980312061695</v>
      </c>
      <c r="I337" s="70" t="s">
        <v>2635</v>
      </c>
      <c r="J337" s="70" t="s">
        <v>127</v>
      </c>
      <c r="K337" s="71">
        <v>7.276500000000001E-2</v>
      </c>
      <c r="L337" s="71">
        <v>0</v>
      </c>
      <c r="M337" s="72">
        <v>9.1377E-2</v>
      </c>
      <c r="N337" s="78">
        <v>91.926783</v>
      </c>
      <c r="O337" s="72">
        <v>3.0466800000000002E-4</v>
      </c>
      <c r="P337" s="73">
        <f t="shared" si="5"/>
        <v>5.1575760029535193E-8</v>
      </c>
      <c r="Q337" s="73">
        <f>O337/'סכום נכסי הקרן'!$C$41</f>
        <v>3.3183664075770303E-9</v>
      </c>
    </row>
    <row r="338" spans="1:17">
      <c r="A338" s="69" t="s">
        <v>2703</v>
      </c>
      <c r="B338" s="70" t="s">
        <v>2338</v>
      </c>
      <c r="C338" s="54">
        <v>9430</v>
      </c>
      <c r="D338" s="121" t="s">
        <v>2746</v>
      </c>
      <c r="E338" s="54" t="s">
        <v>581</v>
      </c>
      <c r="F338" s="77">
        <v>44950</v>
      </c>
      <c r="G338" s="121" t="s">
        <v>2746</v>
      </c>
      <c r="H338" s="72">
        <v>0.2500001501567336</v>
      </c>
      <c r="I338" s="70" t="s">
        <v>2635</v>
      </c>
      <c r="J338" s="70" t="s">
        <v>127</v>
      </c>
      <c r="K338" s="71">
        <v>7.276500000000001E-2</v>
      </c>
      <c r="L338" s="71">
        <v>0</v>
      </c>
      <c r="M338" s="72">
        <v>0.49935000000000002</v>
      </c>
      <c r="N338" s="78">
        <v>91.926793000000004</v>
      </c>
      <c r="O338" s="72">
        <v>1.6649270000000001E-3</v>
      </c>
      <c r="P338" s="73">
        <f t="shared" si="5"/>
        <v>2.8184737293937642E-7</v>
      </c>
      <c r="Q338" s="73">
        <f>O338/'סכום נכסי הקרן'!$C$41</f>
        <v>1.8133961649625172E-8</v>
      </c>
    </row>
    <row r="339" spans="1:17">
      <c r="A339" s="69" t="s">
        <v>2703</v>
      </c>
      <c r="B339" s="70" t="s">
        <v>2338</v>
      </c>
      <c r="C339" s="54">
        <v>9539</v>
      </c>
      <c r="D339" s="121" t="s">
        <v>2746</v>
      </c>
      <c r="E339" s="54" t="s">
        <v>581</v>
      </c>
      <c r="F339" s="77">
        <v>45029</v>
      </c>
      <c r="G339" s="121" t="s">
        <v>2746</v>
      </c>
      <c r="H339" s="72">
        <v>0.24999980312061695</v>
      </c>
      <c r="I339" s="70" t="s">
        <v>2635</v>
      </c>
      <c r="J339" s="70" t="s">
        <v>127</v>
      </c>
      <c r="K339" s="71">
        <v>7.276500000000001E-2</v>
      </c>
      <c r="L339" s="71">
        <v>0</v>
      </c>
      <c r="M339" s="72">
        <v>0.16644999999999999</v>
      </c>
      <c r="N339" s="78">
        <v>91.926809000000006</v>
      </c>
      <c r="O339" s="72">
        <v>5.5497599999999999E-4</v>
      </c>
      <c r="P339" s="73">
        <f t="shared" si="5"/>
        <v>9.3949180741500008E-8</v>
      </c>
      <c r="Q339" s="73">
        <f>O339/'סכום נכסי הקרן'!$C$41</f>
        <v>6.0446575137903223E-9</v>
      </c>
    </row>
    <row r="340" spans="1:17">
      <c r="A340" s="69" t="s">
        <v>2703</v>
      </c>
      <c r="B340" s="70" t="s">
        <v>2338</v>
      </c>
      <c r="C340" s="54">
        <v>8060</v>
      </c>
      <c r="D340" s="121" t="s">
        <v>2746</v>
      </c>
      <c r="E340" s="54" t="s">
        <v>581</v>
      </c>
      <c r="F340" s="77">
        <v>44150</v>
      </c>
      <c r="G340" s="121" t="s">
        <v>2746</v>
      </c>
      <c r="H340" s="72">
        <v>0.24999999988529531</v>
      </c>
      <c r="I340" s="70" t="s">
        <v>2635</v>
      </c>
      <c r="J340" s="70" t="s">
        <v>127</v>
      </c>
      <c r="K340" s="71">
        <v>7.276500000000001E-2</v>
      </c>
      <c r="L340" s="71">
        <v>0</v>
      </c>
      <c r="M340" s="72">
        <v>653.68581800000004</v>
      </c>
      <c r="N340" s="78">
        <v>91.926795999999996</v>
      </c>
      <c r="O340" s="72">
        <v>2.179509393</v>
      </c>
      <c r="P340" s="73">
        <f t="shared" si="5"/>
        <v>3.6895851692821666E-4</v>
      </c>
      <c r="Q340" s="73">
        <f>O340/'סכום נכסי הקרן'!$C$41</f>
        <v>2.3738662264267347E-5</v>
      </c>
    </row>
    <row r="341" spans="1:17">
      <c r="A341" s="69" t="s">
        <v>2703</v>
      </c>
      <c r="B341" s="70" t="s">
        <v>2338</v>
      </c>
      <c r="C341" s="54">
        <v>8119</v>
      </c>
      <c r="D341" s="121" t="s">
        <v>2746</v>
      </c>
      <c r="E341" s="54" t="s">
        <v>581</v>
      </c>
      <c r="F341" s="77">
        <v>44169</v>
      </c>
      <c r="G341" s="121" t="s">
        <v>2746</v>
      </c>
      <c r="H341" s="72">
        <v>0.24999995161955479</v>
      </c>
      <c r="I341" s="70" t="s">
        <v>2635</v>
      </c>
      <c r="J341" s="70" t="s">
        <v>127</v>
      </c>
      <c r="K341" s="71">
        <v>7.276500000000001E-2</v>
      </c>
      <c r="L341" s="71">
        <v>0</v>
      </c>
      <c r="M341" s="72">
        <v>1.549817</v>
      </c>
      <c r="N341" s="78">
        <v>91.926796999999993</v>
      </c>
      <c r="O341" s="72">
        <v>5.1673769999999999E-3</v>
      </c>
      <c r="P341" s="73">
        <f t="shared" si="5"/>
        <v>8.7476005400678602E-7</v>
      </c>
      <c r="Q341" s="73">
        <f>O341/'סכום נכסי הקרן'!$C$41</f>
        <v>5.6281756705942771E-8</v>
      </c>
    </row>
    <row r="342" spans="1:17">
      <c r="A342" s="69" t="s">
        <v>2703</v>
      </c>
      <c r="B342" s="70" t="s">
        <v>2338</v>
      </c>
      <c r="C342" s="54">
        <v>8418</v>
      </c>
      <c r="D342" s="121" t="s">
        <v>2746</v>
      </c>
      <c r="E342" s="54" t="s">
        <v>581</v>
      </c>
      <c r="F342" s="77">
        <v>44326</v>
      </c>
      <c r="G342" s="121" t="s">
        <v>2746</v>
      </c>
      <c r="H342" s="72">
        <v>0.2500002286506593</v>
      </c>
      <c r="I342" s="70" t="s">
        <v>2635</v>
      </c>
      <c r="J342" s="70" t="s">
        <v>127</v>
      </c>
      <c r="K342" s="71">
        <v>7.276500000000001E-2</v>
      </c>
      <c r="L342" s="71">
        <v>0</v>
      </c>
      <c r="M342" s="72">
        <v>0.32792700000000002</v>
      </c>
      <c r="N342" s="78">
        <v>91.926799000000003</v>
      </c>
      <c r="O342" s="72">
        <v>1.0933710000000001E-3</v>
      </c>
      <c r="P342" s="73">
        <f t="shared" si="5"/>
        <v>1.8509144484899277E-7</v>
      </c>
      <c r="Q342" s="73">
        <f>O342/'סכום נכסי הקרן'!$C$41</f>
        <v>1.1908718990569753E-8</v>
      </c>
    </row>
    <row r="343" spans="1:17">
      <c r="A343" s="69" t="s">
        <v>2704</v>
      </c>
      <c r="B343" s="70" t="s">
        <v>2338</v>
      </c>
      <c r="C343" s="54">
        <v>8718</v>
      </c>
      <c r="D343" s="121" t="s">
        <v>2746</v>
      </c>
      <c r="E343" s="54" t="s">
        <v>581</v>
      </c>
      <c r="F343" s="77">
        <v>44508</v>
      </c>
      <c r="G343" s="121" t="s">
        <v>2746</v>
      </c>
      <c r="H343" s="72">
        <v>2.8599999996601131</v>
      </c>
      <c r="I343" s="70" t="s">
        <v>2636</v>
      </c>
      <c r="J343" s="70" t="s">
        <v>127</v>
      </c>
      <c r="K343" s="71">
        <v>8.7600999999999998E-2</v>
      </c>
      <c r="L343" s="71">
        <v>9.1299999994695694E-2</v>
      </c>
      <c r="M343" s="72">
        <v>534.57705899999996</v>
      </c>
      <c r="N343" s="78">
        <v>100.15</v>
      </c>
      <c r="O343" s="72">
        <v>1.9418193309999998</v>
      </c>
      <c r="P343" s="73">
        <f t="shared" si="5"/>
        <v>3.2872112540985126E-4</v>
      </c>
      <c r="Q343" s="73">
        <f>O343/'סכום נכסי הקרן'!$C$41</f>
        <v>2.1149802531194945E-5</v>
      </c>
    </row>
    <row r="344" spans="1:17">
      <c r="A344" s="69" t="s">
        <v>2705</v>
      </c>
      <c r="B344" s="70" t="s">
        <v>2338</v>
      </c>
      <c r="C344" s="54">
        <v>8806</v>
      </c>
      <c r="D344" s="121" t="s">
        <v>2746</v>
      </c>
      <c r="E344" s="54" t="s">
        <v>581</v>
      </c>
      <c r="F344" s="77">
        <v>44137</v>
      </c>
      <c r="G344" s="121" t="s">
        <v>2746</v>
      </c>
      <c r="H344" s="72">
        <v>0.70000000021893083</v>
      </c>
      <c r="I344" s="70" t="s">
        <v>2635</v>
      </c>
      <c r="J344" s="70" t="s">
        <v>127</v>
      </c>
      <c r="K344" s="71">
        <v>7.4573E-2</v>
      </c>
      <c r="L344" s="71">
        <v>7.7000000005838162E-2</v>
      </c>
      <c r="M344" s="72">
        <v>750.28187699999989</v>
      </c>
      <c r="N344" s="78">
        <v>100.71</v>
      </c>
      <c r="O344" s="72">
        <v>2.7405914220000001</v>
      </c>
      <c r="P344" s="73">
        <f t="shared" si="5"/>
        <v>4.6394135754353796E-4</v>
      </c>
      <c r="Q344" s="73">
        <f>O344/'סכום נכסי הקרן'!$C$41</f>
        <v>2.9849825093736673E-5</v>
      </c>
    </row>
    <row r="345" spans="1:17">
      <c r="A345" s="69" t="s">
        <v>2705</v>
      </c>
      <c r="B345" s="70" t="s">
        <v>2338</v>
      </c>
      <c r="C345" s="54">
        <v>9044</v>
      </c>
      <c r="D345" s="121" t="s">
        <v>2746</v>
      </c>
      <c r="E345" s="54" t="s">
        <v>581</v>
      </c>
      <c r="F345" s="77">
        <v>44679</v>
      </c>
      <c r="G345" s="121" t="s">
        <v>2746</v>
      </c>
      <c r="H345" s="72">
        <v>0.69999998728809754</v>
      </c>
      <c r="I345" s="70" t="s">
        <v>2635</v>
      </c>
      <c r="J345" s="70" t="s">
        <v>127</v>
      </c>
      <c r="K345" s="71">
        <v>7.4580999999999995E-2</v>
      </c>
      <c r="L345" s="71">
        <v>7.6999999025420818E-2</v>
      </c>
      <c r="M345" s="72">
        <v>6.4608629999999998</v>
      </c>
      <c r="N345" s="78">
        <v>100.71</v>
      </c>
      <c r="O345" s="72">
        <v>2.3599928999999995E-2</v>
      </c>
      <c r="P345" s="73">
        <f t="shared" si="5"/>
        <v>3.9951168971407174E-6</v>
      </c>
      <c r="Q345" s="73">
        <f>O345/'סכום נכסי הקרן'!$C$41</f>
        <v>2.5704442742527263E-7</v>
      </c>
    </row>
    <row r="346" spans="1:17">
      <c r="A346" s="69" t="s">
        <v>2705</v>
      </c>
      <c r="B346" s="70" t="s">
        <v>2338</v>
      </c>
      <c r="C346" s="54">
        <v>9224</v>
      </c>
      <c r="D346" s="121" t="s">
        <v>2746</v>
      </c>
      <c r="E346" s="54" t="s">
        <v>581</v>
      </c>
      <c r="F346" s="77">
        <v>44810</v>
      </c>
      <c r="G346" s="121" t="s">
        <v>2746</v>
      </c>
      <c r="H346" s="72">
        <v>0.7</v>
      </c>
      <c r="I346" s="70" t="s">
        <v>2635</v>
      </c>
      <c r="J346" s="70" t="s">
        <v>127</v>
      </c>
      <c r="K346" s="71">
        <v>7.4580999999999995E-2</v>
      </c>
      <c r="L346" s="71">
        <v>7.6999999531680435E-2</v>
      </c>
      <c r="M346" s="72">
        <v>11.691426999999999</v>
      </c>
      <c r="N346" s="78">
        <v>100.71</v>
      </c>
      <c r="O346" s="72">
        <v>4.2705880000000002E-2</v>
      </c>
      <c r="P346" s="73">
        <f t="shared" si="5"/>
        <v>7.2294701732053463E-6</v>
      </c>
      <c r="Q346" s="73">
        <f>O346/'סכום נכסי הקרן'!$C$41</f>
        <v>4.6514158887055991E-7</v>
      </c>
    </row>
    <row r="347" spans="1:17">
      <c r="A347" s="69" t="s">
        <v>2706</v>
      </c>
      <c r="B347" s="70" t="s">
        <v>2338</v>
      </c>
      <c r="C347" s="54">
        <v>9405</v>
      </c>
      <c r="D347" s="121" t="s">
        <v>2746</v>
      </c>
      <c r="E347" s="54" t="s">
        <v>581</v>
      </c>
      <c r="F347" s="77">
        <v>43866</v>
      </c>
      <c r="G347" s="121" t="s">
        <v>2746</v>
      </c>
      <c r="H347" s="72">
        <v>0.82000000020673702</v>
      </c>
      <c r="I347" s="70" t="s">
        <v>2635</v>
      </c>
      <c r="J347" s="70" t="s">
        <v>127</v>
      </c>
      <c r="K347" s="71">
        <v>7.7218999999999996E-2</v>
      </c>
      <c r="L347" s="71">
        <v>8.5100000002756498E-2</v>
      </c>
      <c r="M347" s="72">
        <v>639.11769200000003</v>
      </c>
      <c r="N347" s="78">
        <v>100.16</v>
      </c>
      <c r="O347" s="72">
        <v>2.3217888360000001</v>
      </c>
      <c r="P347" s="73">
        <f t="shared" si="5"/>
        <v>3.930443100187412E-4</v>
      </c>
      <c r="Q347" s="73">
        <f>O347/'סכום נכסי הקרן'!$C$41</f>
        <v>2.5288333789140227E-5</v>
      </c>
    </row>
    <row r="348" spans="1:17">
      <c r="A348" s="69" t="s">
        <v>2706</v>
      </c>
      <c r="B348" s="70" t="s">
        <v>2338</v>
      </c>
      <c r="C348" s="54">
        <v>9439</v>
      </c>
      <c r="D348" s="121" t="s">
        <v>2746</v>
      </c>
      <c r="E348" s="54" t="s">
        <v>581</v>
      </c>
      <c r="F348" s="77">
        <v>44953</v>
      </c>
      <c r="G348" s="121" t="s">
        <v>2746</v>
      </c>
      <c r="H348" s="72">
        <v>0.82000001788926347</v>
      </c>
      <c r="I348" s="70" t="s">
        <v>2635</v>
      </c>
      <c r="J348" s="70" t="s">
        <v>127</v>
      </c>
      <c r="K348" s="71">
        <v>7.7218999999999996E-2</v>
      </c>
      <c r="L348" s="71">
        <v>7.7300004740654876E-2</v>
      </c>
      <c r="M348" s="72">
        <v>1.8354950000000003</v>
      </c>
      <c r="N348" s="78">
        <v>100.76</v>
      </c>
      <c r="O348" s="72">
        <v>6.7079339999999996E-3</v>
      </c>
      <c r="P348" s="73">
        <f t="shared" si="5"/>
        <v>1.1355534361270633E-6</v>
      </c>
      <c r="Q348" s="73">
        <f>O348/'סכום נכסי הקרן'!$C$41</f>
        <v>7.306111193116382E-8</v>
      </c>
    </row>
    <row r="349" spans="1:17">
      <c r="A349" s="69" t="s">
        <v>2706</v>
      </c>
      <c r="B349" s="70" t="s">
        <v>2338</v>
      </c>
      <c r="C349" s="54">
        <v>9447</v>
      </c>
      <c r="D349" s="121" t="s">
        <v>2746</v>
      </c>
      <c r="E349" s="54" t="s">
        <v>581</v>
      </c>
      <c r="F349" s="77">
        <v>44959</v>
      </c>
      <c r="G349" s="121" t="s">
        <v>2746</v>
      </c>
      <c r="H349" s="72">
        <v>0.8199999098331463</v>
      </c>
      <c r="I349" s="70" t="s">
        <v>2635</v>
      </c>
      <c r="J349" s="70" t="s">
        <v>127</v>
      </c>
      <c r="K349" s="71">
        <v>7.7218999999999996E-2</v>
      </c>
      <c r="L349" s="71">
        <v>7.7300001299463489E-2</v>
      </c>
      <c r="M349" s="72">
        <v>1.0318020000000001</v>
      </c>
      <c r="N349" s="78">
        <v>100.76</v>
      </c>
      <c r="O349" s="72">
        <v>3.7707869999999998E-3</v>
      </c>
      <c r="P349" s="73">
        <f t="shared" si="5"/>
        <v>6.3833814327231905E-7</v>
      </c>
      <c r="Q349" s="73">
        <f>O349/'סכום נכסי הקרן'!$C$41</f>
        <v>4.1070453447451539E-8</v>
      </c>
    </row>
    <row r="350" spans="1:17">
      <c r="A350" s="69" t="s">
        <v>2706</v>
      </c>
      <c r="B350" s="70" t="s">
        <v>2338</v>
      </c>
      <c r="C350" s="54">
        <v>9467</v>
      </c>
      <c r="D350" s="121" t="s">
        <v>2746</v>
      </c>
      <c r="E350" s="54" t="s">
        <v>581</v>
      </c>
      <c r="F350" s="77">
        <v>44966</v>
      </c>
      <c r="G350" s="121" t="s">
        <v>2746</v>
      </c>
      <c r="H350" s="72">
        <v>0.81999992916053477</v>
      </c>
      <c r="I350" s="70" t="s">
        <v>2635</v>
      </c>
      <c r="J350" s="70" t="s">
        <v>127</v>
      </c>
      <c r="K350" s="71">
        <v>7.7218999999999996E-2</v>
      </c>
      <c r="L350" s="71">
        <v>7.8099993447349456E-2</v>
      </c>
      <c r="M350" s="72">
        <v>1.545993</v>
      </c>
      <c r="N350" s="78">
        <v>100.7</v>
      </c>
      <c r="O350" s="72">
        <v>5.6465700000000001E-3</v>
      </c>
      <c r="P350" s="73">
        <f t="shared" si="5"/>
        <v>9.5588030022835514E-7</v>
      </c>
      <c r="Q350" s="73">
        <f>O350/'סכום נכסי הקרן'!$C$41</f>
        <v>6.1501005048223737E-8</v>
      </c>
    </row>
    <row r="351" spans="1:17">
      <c r="A351" s="69" t="s">
        <v>2706</v>
      </c>
      <c r="B351" s="70" t="s">
        <v>2338</v>
      </c>
      <c r="C351" s="54">
        <v>9491</v>
      </c>
      <c r="D351" s="121" t="s">
        <v>2746</v>
      </c>
      <c r="E351" s="54" t="s">
        <v>581</v>
      </c>
      <c r="F351" s="77">
        <v>44986</v>
      </c>
      <c r="G351" s="121" t="s">
        <v>2746</v>
      </c>
      <c r="H351" s="72">
        <v>0.82000001547905643</v>
      </c>
      <c r="I351" s="70" t="s">
        <v>2635</v>
      </c>
      <c r="J351" s="70" t="s">
        <v>127</v>
      </c>
      <c r="K351" s="71">
        <v>7.7218999999999996E-2</v>
      </c>
      <c r="L351" s="71">
        <v>7.810000135214111E-2</v>
      </c>
      <c r="M351" s="72">
        <v>6.0139170000000002</v>
      </c>
      <c r="N351" s="78">
        <v>100.7</v>
      </c>
      <c r="O351" s="72">
        <v>2.1965163000000003E-2</v>
      </c>
      <c r="P351" s="73">
        <f t="shared" si="5"/>
        <v>3.7183753328135067E-6</v>
      </c>
      <c r="Q351" s="73">
        <f>O351/'סכום נכסי הקרן'!$C$41</f>
        <v>2.3923897172054143E-7</v>
      </c>
    </row>
    <row r="352" spans="1:17">
      <c r="A352" s="69" t="s">
        <v>2706</v>
      </c>
      <c r="B352" s="70" t="s">
        <v>2338</v>
      </c>
      <c r="C352" s="54">
        <v>9510</v>
      </c>
      <c r="D352" s="121" t="s">
        <v>2746</v>
      </c>
      <c r="E352" s="54" t="s">
        <v>581</v>
      </c>
      <c r="F352" s="77">
        <v>44994</v>
      </c>
      <c r="G352" s="121" t="s">
        <v>2746</v>
      </c>
      <c r="H352" s="72">
        <v>0.82000000000000006</v>
      </c>
      <c r="I352" s="70" t="s">
        <v>2635</v>
      </c>
      <c r="J352" s="70" t="s">
        <v>127</v>
      </c>
      <c r="K352" s="71">
        <v>7.7218999999999996E-2</v>
      </c>
      <c r="L352" s="71">
        <v>7.8099993002589033E-2</v>
      </c>
      <c r="M352" s="72">
        <v>1.173834</v>
      </c>
      <c r="N352" s="78">
        <v>100.7</v>
      </c>
      <c r="O352" s="72">
        <v>4.2873E-3</v>
      </c>
      <c r="P352" s="73">
        <f t="shared" si="5"/>
        <v>7.2577611030573024E-7</v>
      </c>
      <c r="Q352" s="73">
        <f>O352/'סכום נכסי הקרן'!$C$41</f>
        <v>4.6696181742765903E-8</v>
      </c>
    </row>
    <row r="353" spans="1:17">
      <c r="A353" s="69" t="s">
        <v>2706</v>
      </c>
      <c r="B353" s="70" t="s">
        <v>2338</v>
      </c>
      <c r="C353" s="54">
        <v>9560</v>
      </c>
      <c r="D353" s="121" t="s">
        <v>2746</v>
      </c>
      <c r="E353" s="54" t="s">
        <v>581</v>
      </c>
      <c r="F353" s="77">
        <v>45058</v>
      </c>
      <c r="G353" s="121" t="s">
        <v>2746</v>
      </c>
      <c r="H353" s="72">
        <v>0.81999999137191326</v>
      </c>
      <c r="I353" s="70" t="s">
        <v>2635</v>
      </c>
      <c r="J353" s="70" t="s">
        <v>127</v>
      </c>
      <c r="K353" s="71">
        <v>7.7218999999999996E-2</v>
      </c>
      <c r="L353" s="71">
        <v>7.810000038826391E-2</v>
      </c>
      <c r="M353" s="72">
        <v>6.3465610000000003</v>
      </c>
      <c r="N353" s="78">
        <v>100.7</v>
      </c>
      <c r="O353" s="72">
        <v>2.318011E-2</v>
      </c>
      <c r="P353" s="73">
        <f t="shared" si="5"/>
        <v>3.9240477858463283E-6</v>
      </c>
      <c r="Q353" s="73">
        <f>O353/'סכום נכסי הקרן'!$C$41</f>
        <v>2.5247186559776674E-7</v>
      </c>
    </row>
    <row r="354" spans="1:17">
      <c r="A354" s="69" t="s">
        <v>2706</v>
      </c>
      <c r="B354" s="70" t="s">
        <v>2338</v>
      </c>
      <c r="C354" s="54">
        <v>9595</v>
      </c>
      <c r="D354" s="121" t="s">
        <v>2746</v>
      </c>
      <c r="E354" s="54" t="s">
        <v>581</v>
      </c>
      <c r="F354" s="77">
        <v>45237</v>
      </c>
      <c r="G354" s="121" t="s">
        <v>2746</v>
      </c>
      <c r="H354" s="72">
        <v>0.81999999804271706</v>
      </c>
      <c r="I354" s="70" t="s">
        <v>2635</v>
      </c>
      <c r="J354" s="70" t="s">
        <v>127</v>
      </c>
      <c r="K354" s="71">
        <v>7.7195E-2</v>
      </c>
      <c r="L354" s="71">
        <v>7.8099999878368839E-2</v>
      </c>
      <c r="M354" s="72">
        <v>19.583819999999999</v>
      </c>
      <c r="N354" s="78">
        <v>100.7</v>
      </c>
      <c r="O354" s="72">
        <v>7.1527726999999999E-2</v>
      </c>
      <c r="P354" s="73">
        <f t="shared" si="5"/>
        <v>1.2108580104277787E-5</v>
      </c>
      <c r="Q354" s="73">
        <f>O354/'סכום נכסי הקרן'!$C$41</f>
        <v>7.790618197091278E-7</v>
      </c>
    </row>
    <row r="355" spans="1:17">
      <c r="A355" s="69" t="s">
        <v>2707</v>
      </c>
      <c r="B355" s="70" t="s">
        <v>2338</v>
      </c>
      <c r="C355" s="54">
        <v>9606</v>
      </c>
      <c r="D355" s="121" t="s">
        <v>2746</v>
      </c>
      <c r="E355" s="54" t="s">
        <v>581</v>
      </c>
      <c r="F355" s="77">
        <v>44136</v>
      </c>
      <c r="G355" s="121" t="s">
        <v>2746</v>
      </c>
      <c r="H355" s="72">
        <v>0.25000000017956836</v>
      </c>
      <c r="I355" s="70" t="s">
        <v>2635</v>
      </c>
      <c r="J355" s="70" t="s">
        <v>127</v>
      </c>
      <c r="K355" s="71">
        <v>7.0095999999999992E-2</v>
      </c>
      <c r="L355" s="71">
        <v>0</v>
      </c>
      <c r="M355" s="72">
        <v>436.15888799999999</v>
      </c>
      <c r="N355" s="78">
        <v>88.007137999999998</v>
      </c>
      <c r="O355" s="72">
        <v>1.392227455</v>
      </c>
      <c r="P355" s="73">
        <f t="shared" si="5"/>
        <v>2.3568339676503769E-4</v>
      </c>
      <c r="Q355" s="73">
        <f>O355/'סכום נכסי הקרן'!$C$41</f>
        <v>1.5163787527336187E-5</v>
      </c>
    </row>
    <row r="356" spans="1:17">
      <c r="A356" s="69" t="s">
        <v>2708</v>
      </c>
      <c r="B356" s="70" t="s">
        <v>2338</v>
      </c>
      <c r="C356" s="54">
        <v>6588</v>
      </c>
      <c r="D356" s="121" t="s">
        <v>2746</v>
      </c>
      <c r="E356" s="54" t="s">
        <v>581</v>
      </c>
      <c r="F356" s="77">
        <v>43397</v>
      </c>
      <c r="G356" s="121" t="s">
        <v>2746</v>
      </c>
      <c r="H356" s="72">
        <v>0.51000000024171621</v>
      </c>
      <c r="I356" s="70" t="s">
        <v>2635</v>
      </c>
      <c r="J356" s="70" t="s">
        <v>127</v>
      </c>
      <c r="K356" s="71">
        <v>7.7218999999999996E-2</v>
      </c>
      <c r="L356" s="71">
        <v>7.559999999033136E-2</v>
      </c>
      <c r="M356" s="72">
        <v>396.32901800000002</v>
      </c>
      <c r="N356" s="78">
        <v>100.73</v>
      </c>
      <c r="O356" s="72">
        <v>1.4479790149999998</v>
      </c>
      <c r="P356" s="73">
        <f t="shared" si="5"/>
        <v>2.4512130648917096E-4</v>
      </c>
      <c r="Q356" s="73">
        <f>O356/'סכום נכסי הקרן'!$C$41</f>
        <v>1.5771019346477069E-5</v>
      </c>
    </row>
    <row r="357" spans="1:17">
      <c r="A357" s="69" t="s">
        <v>2709</v>
      </c>
      <c r="B357" s="70" t="s">
        <v>2338</v>
      </c>
      <c r="C357" s="54" t="s">
        <v>2538</v>
      </c>
      <c r="D357" s="121" t="s">
        <v>2746</v>
      </c>
      <c r="E357" s="54" t="s">
        <v>581</v>
      </c>
      <c r="F357" s="77">
        <v>44144</v>
      </c>
      <c r="G357" s="121" t="s">
        <v>2746</v>
      </c>
      <c r="H357" s="72">
        <v>1</v>
      </c>
      <c r="I357" s="70" t="s">
        <v>2635</v>
      </c>
      <c r="J357" s="70" t="s">
        <v>127</v>
      </c>
      <c r="K357" s="71">
        <v>7.8763E-2</v>
      </c>
      <c r="L357" s="71">
        <v>0</v>
      </c>
      <c r="M357" s="72">
        <v>493.448868</v>
      </c>
      <c r="N357" s="78">
        <v>78.199742999999998</v>
      </c>
      <c r="O357" s="72">
        <v>1.3995713270000001</v>
      </c>
      <c r="P357" s="73">
        <f t="shared" si="5"/>
        <v>2.369266050440812E-4</v>
      </c>
      <c r="Q357" s="73">
        <f>O357/'סכום נכסי הקרן'!$C$41</f>
        <v>1.5243775114304119E-5</v>
      </c>
    </row>
    <row r="358" spans="1:17">
      <c r="A358" s="69" t="s">
        <v>2710</v>
      </c>
      <c r="B358" s="70" t="s">
        <v>2338</v>
      </c>
      <c r="C358" s="54">
        <v>6826</v>
      </c>
      <c r="D358" s="121" t="s">
        <v>2746</v>
      </c>
      <c r="E358" s="54" t="s">
        <v>581</v>
      </c>
      <c r="F358" s="77">
        <v>43550</v>
      </c>
      <c r="G358" s="121" t="s">
        <v>2746</v>
      </c>
      <c r="H358" s="72">
        <v>1.7599999997241702</v>
      </c>
      <c r="I358" s="70" t="s">
        <v>2636</v>
      </c>
      <c r="J358" s="70" t="s">
        <v>127</v>
      </c>
      <c r="K358" s="71">
        <v>8.4559999999999996E-2</v>
      </c>
      <c r="L358" s="71">
        <v>8.5599999997241702E-2</v>
      </c>
      <c r="M358" s="72">
        <v>198.70101199999996</v>
      </c>
      <c r="N358" s="78">
        <v>100.61</v>
      </c>
      <c r="O358" s="72">
        <v>0.72508474499999997</v>
      </c>
      <c r="P358" s="73">
        <f t="shared" si="5"/>
        <v>1.2274606066011763E-4</v>
      </c>
      <c r="Q358" s="73">
        <f>O358/'סכום נכסי הקרן'!$C$41</f>
        <v>7.8974387216726307E-6</v>
      </c>
    </row>
    <row r="359" spans="1:17">
      <c r="A359" s="69" t="s">
        <v>2711</v>
      </c>
      <c r="B359" s="70" t="s">
        <v>2338</v>
      </c>
      <c r="C359" s="54">
        <v>6528</v>
      </c>
      <c r="D359" s="121" t="s">
        <v>2746</v>
      </c>
      <c r="E359" s="54" t="s">
        <v>581</v>
      </c>
      <c r="F359" s="77">
        <v>43373</v>
      </c>
      <c r="G359" s="121" t="s">
        <v>2746</v>
      </c>
      <c r="H359" s="72">
        <v>4.2699999991458011</v>
      </c>
      <c r="I359" s="70" t="s">
        <v>2636</v>
      </c>
      <c r="J359" s="70" t="s">
        <v>130</v>
      </c>
      <c r="K359" s="71">
        <v>3.032E-2</v>
      </c>
      <c r="L359" s="71">
        <v>6.2999999989690691E-2</v>
      </c>
      <c r="M359" s="72">
        <v>336.21023300000002</v>
      </c>
      <c r="N359" s="78">
        <v>87.41</v>
      </c>
      <c r="O359" s="72">
        <v>1.357996408</v>
      </c>
      <c r="P359" s="73">
        <f t="shared" si="5"/>
        <v>2.2988858974352006E-4</v>
      </c>
      <c r="Q359" s="73">
        <f>O359/'סכום נכסי הקרן'!$C$41</f>
        <v>1.4790951665148525E-5</v>
      </c>
    </row>
    <row r="360" spans="1:17">
      <c r="A360" s="69" t="s">
        <v>2712</v>
      </c>
      <c r="B360" s="70" t="s">
        <v>2338</v>
      </c>
      <c r="C360" s="54">
        <v>8860</v>
      </c>
      <c r="D360" s="121" t="s">
        <v>2746</v>
      </c>
      <c r="E360" s="54" t="s">
        <v>581</v>
      </c>
      <c r="F360" s="77">
        <v>44585</v>
      </c>
      <c r="G360" s="121" t="s">
        <v>2746</v>
      </c>
      <c r="H360" s="72">
        <v>2.1599999985856035</v>
      </c>
      <c r="I360" s="70" t="s">
        <v>2637</v>
      </c>
      <c r="J360" s="70" t="s">
        <v>129</v>
      </c>
      <c r="K360" s="71">
        <v>6.5960000000000005E-2</v>
      </c>
      <c r="L360" s="71">
        <v>7.1300000099007776E-2</v>
      </c>
      <c r="M360" s="72">
        <v>21.121666999999999</v>
      </c>
      <c r="N360" s="78">
        <v>100.13</v>
      </c>
      <c r="O360" s="72">
        <v>8.4841831999999992E-2</v>
      </c>
      <c r="P360" s="73">
        <f t="shared" si="5"/>
        <v>1.4362460014501488E-5</v>
      </c>
      <c r="Q360" s="73">
        <f>O360/'סכום נכסי הקרן'!$C$41</f>
        <v>9.2407566684421699E-7</v>
      </c>
    </row>
    <row r="361" spans="1:17">
      <c r="A361" s="69" t="s">
        <v>2712</v>
      </c>
      <c r="B361" s="70" t="s">
        <v>2338</v>
      </c>
      <c r="C361" s="54">
        <v>8977</v>
      </c>
      <c r="D361" s="121" t="s">
        <v>2746</v>
      </c>
      <c r="E361" s="54" t="s">
        <v>581</v>
      </c>
      <c r="F361" s="77">
        <v>44553</v>
      </c>
      <c r="G361" s="121" t="s">
        <v>2746</v>
      </c>
      <c r="H361" s="72">
        <v>2.1599999391964051</v>
      </c>
      <c r="I361" s="70" t="s">
        <v>2637</v>
      </c>
      <c r="J361" s="70" t="s">
        <v>129</v>
      </c>
      <c r="K361" s="71">
        <v>6.5960000000000005E-2</v>
      </c>
      <c r="L361" s="71">
        <v>7.14999990799456E-2</v>
      </c>
      <c r="M361" s="72">
        <v>3.1126670000000001</v>
      </c>
      <c r="N361" s="78">
        <v>100.1</v>
      </c>
      <c r="O361" s="72">
        <v>1.2499261000000001E-2</v>
      </c>
      <c r="P361" s="73">
        <f t="shared" si="5"/>
        <v>2.1159389429888537E-6</v>
      </c>
      <c r="Q361" s="73">
        <f>O361/'סכום נכסי הקרן'!$C$41</f>
        <v>1.3613877342529468E-7</v>
      </c>
    </row>
    <row r="362" spans="1:17">
      <c r="A362" s="69" t="s">
        <v>2712</v>
      </c>
      <c r="B362" s="70" t="s">
        <v>2338</v>
      </c>
      <c r="C362" s="54">
        <v>8978</v>
      </c>
      <c r="D362" s="121" t="s">
        <v>2746</v>
      </c>
      <c r="E362" s="54" t="s">
        <v>581</v>
      </c>
      <c r="F362" s="77">
        <v>44553</v>
      </c>
      <c r="G362" s="121" t="s">
        <v>2746</v>
      </c>
      <c r="H362" s="72">
        <v>2.1600000449013352</v>
      </c>
      <c r="I362" s="70" t="s">
        <v>2637</v>
      </c>
      <c r="J362" s="70" t="s">
        <v>129</v>
      </c>
      <c r="K362" s="71">
        <v>6.5960000000000005E-2</v>
      </c>
      <c r="L362" s="71">
        <v>7.2600002444628234E-2</v>
      </c>
      <c r="M362" s="72">
        <v>4.0019999999999998</v>
      </c>
      <c r="N362" s="78">
        <v>99.88</v>
      </c>
      <c r="O362" s="72">
        <v>1.6035158000000001E-2</v>
      </c>
      <c r="P362" s="73">
        <f t="shared" si="5"/>
        <v>2.7145137035844971E-6</v>
      </c>
      <c r="Q362" s="73">
        <f>O362/'סכום נכסי הקרן'!$C$41</f>
        <v>1.7465086470318537E-7</v>
      </c>
    </row>
    <row r="363" spans="1:17">
      <c r="A363" s="69" t="s">
        <v>2712</v>
      </c>
      <c r="B363" s="70" t="s">
        <v>2338</v>
      </c>
      <c r="C363" s="54">
        <v>8979</v>
      </c>
      <c r="D363" s="121" t="s">
        <v>2746</v>
      </c>
      <c r="E363" s="54" t="s">
        <v>581</v>
      </c>
      <c r="F363" s="77">
        <v>44553</v>
      </c>
      <c r="G363" s="121" t="s">
        <v>2746</v>
      </c>
      <c r="H363" s="72">
        <v>2.1600000026665578</v>
      </c>
      <c r="I363" s="70" t="s">
        <v>2637</v>
      </c>
      <c r="J363" s="70" t="s">
        <v>129</v>
      </c>
      <c r="K363" s="71">
        <v>6.5960000000000005E-2</v>
      </c>
      <c r="L363" s="71">
        <v>7.1400000306654166E-2</v>
      </c>
      <c r="M363" s="72">
        <v>18.675999999999998</v>
      </c>
      <c r="N363" s="78">
        <v>100.11</v>
      </c>
      <c r="O363" s="72">
        <v>7.5003054999999999E-2</v>
      </c>
      <c r="P363" s="73">
        <f t="shared" si="5"/>
        <v>1.269690143422358E-5</v>
      </c>
      <c r="Q363" s="73">
        <f>O363/'סכום נכסי הקרן'!$C$41</f>
        <v>8.1691420883601955E-7</v>
      </c>
    </row>
    <row r="364" spans="1:17">
      <c r="A364" s="69" t="s">
        <v>2712</v>
      </c>
      <c r="B364" s="70" t="s">
        <v>2338</v>
      </c>
      <c r="C364" s="54">
        <v>8918</v>
      </c>
      <c r="D364" s="121" t="s">
        <v>2746</v>
      </c>
      <c r="E364" s="54" t="s">
        <v>581</v>
      </c>
      <c r="F364" s="77">
        <v>44553</v>
      </c>
      <c r="G364" s="121" t="s">
        <v>2746</v>
      </c>
      <c r="H364" s="72">
        <v>2.1599998954500417</v>
      </c>
      <c r="I364" s="70" t="s">
        <v>2637</v>
      </c>
      <c r="J364" s="70" t="s">
        <v>129</v>
      </c>
      <c r="K364" s="71">
        <v>6.5960000000000005E-2</v>
      </c>
      <c r="L364" s="71">
        <v>7.1499996919510173E-2</v>
      </c>
      <c r="M364" s="72">
        <v>2.6680000000000001</v>
      </c>
      <c r="N364" s="78">
        <v>100.09</v>
      </c>
      <c r="O364" s="72">
        <v>1.0712582E-2</v>
      </c>
      <c r="P364" s="73">
        <f t="shared" si="5"/>
        <v>1.8134807676838992E-6</v>
      </c>
      <c r="Q364" s="73">
        <f>O364/'סכום נכסי הקרן'!$C$41</f>
        <v>1.1667871994175416E-7</v>
      </c>
    </row>
    <row r="365" spans="1:17">
      <c r="A365" s="69" t="s">
        <v>2712</v>
      </c>
      <c r="B365" s="70" t="s">
        <v>2338</v>
      </c>
      <c r="C365" s="54">
        <v>9037</v>
      </c>
      <c r="D365" s="121" t="s">
        <v>2746</v>
      </c>
      <c r="E365" s="54" t="s">
        <v>581</v>
      </c>
      <c r="F365" s="77">
        <v>44671</v>
      </c>
      <c r="G365" s="121" t="s">
        <v>2746</v>
      </c>
      <c r="H365" s="72">
        <v>2.160000113466046</v>
      </c>
      <c r="I365" s="70" t="s">
        <v>2637</v>
      </c>
      <c r="J365" s="70" t="s">
        <v>129</v>
      </c>
      <c r="K365" s="71">
        <v>6.5960000000000005E-2</v>
      </c>
      <c r="L365" s="71">
        <v>7.1300004374414666E-2</v>
      </c>
      <c r="M365" s="72">
        <v>1.6675</v>
      </c>
      <c r="N365" s="78">
        <v>100.13</v>
      </c>
      <c r="O365" s="72">
        <v>6.6980389999999994E-3</v>
      </c>
      <c r="P365" s="73">
        <f t="shared" si="5"/>
        <v>1.1338783598292825E-6</v>
      </c>
      <c r="Q365" s="73">
        <f>O365/'סכום נכסי הקרן'!$C$41</f>
        <v>7.2953338106531837E-8</v>
      </c>
    </row>
    <row r="366" spans="1:17">
      <c r="A366" s="69" t="s">
        <v>2712</v>
      </c>
      <c r="B366" s="70" t="s">
        <v>2338</v>
      </c>
      <c r="C366" s="54">
        <v>9130</v>
      </c>
      <c r="D366" s="121" t="s">
        <v>2746</v>
      </c>
      <c r="E366" s="54" t="s">
        <v>581</v>
      </c>
      <c r="F366" s="77">
        <v>44742</v>
      </c>
      <c r="G366" s="121" t="s">
        <v>2746</v>
      </c>
      <c r="H366" s="72">
        <v>2.1600000059718965</v>
      </c>
      <c r="I366" s="70" t="s">
        <v>2637</v>
      </c>
      <c r="J366" s="70" t="s">
        <v>129</v>
      </c>
      <c r="K366" s="71">
        <v>6.5960000000000005E-2</v>
      </c>
      <c r="L366" s="71">
        <v>7.1300000079625281E-2</v>
      </c>
      <c r="M366" s="72">
        <v>10.005000000000001</v>
      </c>
      <c r="N366" s="78">
        <v>100.13</v>
      </c>
      <c r="O366" s="72">
        <v>4.0188236000000002E-2</v>
      </c>
      <c r="P366" s="73">
        <f t="shared" si="5"/>
        <v>6.803270497545943E-6</v>
      </c>
      <c r="Q366" s="73">
        <f>O366/'סכום נכסי הקרן'!$C$41</f>
        <v>4.3772005042268268E-7</v>
      </c>
    </row>
    <row r="367" spans="1:17">
      <c r="A367" s="69" t="s">
        <v>2712</v>
      </c>
      <c r="B367" s="70" t="s">
        <v>2338</v>
      </c>
      <c r="C367" s="54">
        <v>9313</v>
      </c>
      <c r="D367" s="121" t="s">
        <v>2746</v>
      </c>
      <c r="E367" s="54" t="s">
        <v>581</v>
      </c>
      <c r="F367" s="77">
        <v>44886</v>
      </c>
      <c r="G367" s="121" t="s">
        <v>2746</v>
      </c>
      <c r="H367" s="72">
        <v>2.1600000633603695</v>
      </c>
      <c r="I367" s="70" t="s">
        <v>2637</v>
      </c>
      <c r="J367" s="70" t="s">
        <v>129</v>
      </c>
      <c r="K367" s="71">
        <v>6.5960000000000005E-2</v>
      </c>
      <c r="L367" s="71">
        <v>7.1300001299979987E-2</v>
      </c>
      <c r="M367" s="72">
        <v>4.5578329999999996</v>
      </c>
      <c r="N367" s="78">
        <v>100.13</v>
      </c>
      <c r="O367" s="72">
        <v>1.8307974000000001E-2</v>
      </c>
      <c r="P367" s="73">
        <f t="shared" si="5"/>
        <v>3.0992676410091301E-6</v>
      </c>
      <c r="Q367" s="73">
        <f>O367/'סכום נכסי הקרן'!$C$41</f>
        <v>1.9940579881180063E-7</v>
      </c>
    </row>
    <row r="368" spans="1:17">
      <c r="A368" s="69" t="s">
        <v>2712</v>
      </c>
      <c r="B368" s="70" t="s">
        <v>2338</v>
      </c>
      <c r="C368" s="54">
        <v>9496</v>
      </c>
      <c r="D368" s="121" t="s">
        <v>2746</v>
      </c>
      <c r="E368" s="54" t="s">
        <v>581</v>
      </c>
      <c r="F368" s="77">
        <v>44985</v>
      </c>
      <c r="G368" s="121" t="s">
        <v>2746</v>
      </c>
      <c r="H368" s="72">
        <v>2.1600000293929305</v>
      </c>
      <c r="I368" s="70" t="s">
        <v>2637</v>
      </c>
      <c r="J368" s="70" t="s">
        <v>129</v>
      </c>
      <c r="K368" s="71">
        <v>6.5960000000000005E-2</v>
      </c>
      <c r="L368" s="71">
        <v>7.1300001004258443E-2</v>
      </c>
      <c r="M368" s="72">
        <v>7.1146669999999999</v>
      </c>
      <c r="N368" s="78">
        <v>100.13</v>
      </c>
      <c r="O368" s="72">
        <v>2.8578301E-2</v>
      </c>
      <c r="P368" s="73">
        <f t="shared" si="5"/>
        <v>4.8378812163660956E-6</v>
      </c>
      <c r="Q368" s="73">
        <f>O368/'סכום נכסי הקרן'!$C$41</f>
        <v>3.1126758971741387E-7</v>
      </c>
    </row>
    <row r="369" spans="1:17">
      <c r="A369" s="69" t="s">
        <v>2712</v>
      </c>
      <c r="B369" s="70" t="s">
        <v>2338</v>
      </c>
      <c r="C369" s="54">
        <v>9547</v>
      </c>
      <c r="D369" s="121" t="s">
        <v>2746</v>
      </c>
      <c r="E369" s="54" t="s">
        <v>581</v>
      </c>
      <c r="F369" s="77">
        <v>45036</v>
      </c>
      <c r="G369" s="121" t="s">
        <v>2746</v>
      </c>
      <c r="H369" s="72">
        <v>2.160000113466046</v>
      </c>
      <c r="I369" s="70" t="s">
        <v>2637</v>
      </c>
      <c r="J369" s="70" t="s">
        <v>129</v>
      </c>
      <c r="K369" s="71">
        <v>6.5960000000000005E-2</v>
      </c>
      <c r="L369" s="71">
        <v>7.1300004374414666E-2</v>
      </c>
      <c r="M369" s="72">
        <v>1.6675</v>
      </c>
      <c r="N369" s="78">
        <v>100.13</v>
      </c>
      <c r="O369" s="72">
        <v>6.6980389999999994E-3</v>
      </c>
      <c r="P369" s="73">
        <f t="shared" si="5"/>
        <v>1.1338783598292825E-6</v>
      </c>
      <c r="Q369" s="73">
        <f>O369/'סכום נכסי הקרן'!$C$41</f>
        <v>7.2953338106531837E-8</v>
      </c>
    </row>
    <row r="370" spans="1:17">
      <c r="A370" s="69" t="s">
        <v>2712</v>
      </c>
      <c r="B370" s="70" t="s">
        <v>2338</v>
      </c>
      <c r="C370" s="54">
        <v>9718</v>
      </c>
      <c r="D370" s="121" t="s">
        <v>2746</v>
      </c>
      <c r="E370" s="54" t="s">
        <v>581</v>
      </c>
      <c r="F370" s="77">
        <v>45163</v>
      </c>
      <c r="G370" s="121" t="s">
        <v>2746</v>
      </c>
      <c r="H370" s="72">
        <v>2.1400000103468084</v>
      </c>
      <c r="I370" s="70" t="s">
        <v>2637</v>
      </c>
      <c r="J370" s="70" t="s">
        <v>129</v>
      </c>
      <c r="K370" s="71">
        <v>6.4320000000000002E-2</v>
      </c>
      <c r="L370" s="71">
        <v>7.6000000258670194E-2</v>
      </c>
      <c r="M370" s="72">
        <v>15.394360000000001</v>
      </c>
      <c r="N370" s="78">
        <v>100.16</v>
      </c>
      <c r="O370" s="72">
        <v>6.1854824000000003E-2</v>
      </c>
      <c r="P370" s="73">
        <f t="shared" si="5"/>
        <v>1.047110152458786E-5</v>
      </c>
      <c r="Q370" s="73">
        <f>O370/'סכום נכסי הקרן'!$C$41</f>
        <v>6.737070191427701E-7</v>
      </c>
    </row>
    <row r="371" spans="1:17">
      <c r="A371" s="69" t="s">
        <v>2712</v>
      </c>
      <c r="B371" s="70" t="s">
        <v>2338</v>
      </c>
      <c r="C371" s="54">
        <v>9799</v>
      </c>
      <c r="D371" s="121" t="s">
        <v>2746</v>
      </c>
      <c r="E371" s="54" t="s">
        <v>581</v>
      </c>
      <c r="F371" s="77">
        <v>45208</v>
      </c>
      <c r="G371" s="121" t="s">
        <v>2746</v>
      </c>
      <c r="H371" s="72">
        <v>2.1499998637225572</v>
      </c>
      <c r="I371" s="70" t="s">
        <v>2637</v>
      </c>
      <c r="J371" s="70" t="s">
        <v>129</v>
      </c>
      <c r="K371" s="71">
        <v>6.6130000000000008E-2</v>
      </c>
      <c r="L371" s="71">
        <v>6.9699997403556091E-2</v>
      </c>
      <c r="M371" s="72">
        <v>1.7253069999999999</v>
      </c>
      <c r="N371" s="78">
        <v>100.72</v>
      </c>
      <c r="O371" s="72">
        <v>6.9710730000000004E-3</v>
      </c>
      <c r="P371" s="73">
        <f t="shared" si="5"/>
        <v>1.1800989542596268E-6</v>
      </c>
      <c r="Q371" s="73">
        <f>O371/'סכום נכסי הקרן'!$C$41</f>
        <v>7.5927155027660372E-8</v>
      </c>
    </row>
    <row r="372" spans="1:17">
      <c r="A372" s="69" t="s">
        <v>2712</v>
      </c>
      <c r="B372" s="70" t="s">
        <v>2338</v>
      </c>
      <c r="C372" s="54">
        <v>8829</v>
      </c>
      <c r="D372" s="121" t="s">
        <v>2746</v>
      </c>
      <c r="E372" s="54" t="s">
        <v>581</v>
      </c>
      <c r="F372" s="77">
        <v>44553</v>
      </c>
      <c r="G372" s="121" t="s">
        <v>2746</v>
      </c>
      <c r="H372" s="72">
        <v>2.1600000000988477</v>
      </c>
      <c r="I372" s="70" t="s">
        <v>2637</v>
      </c>
      <c r="J372" s="70" t="s">
        <v>129</v>
      </c>
      <c r="K372" s="71">
        <v>6.6089999999999996E-2</v>
      </c>
      <c r="L372" s="71">
        <v>7.1399999997775937E-2</v>
      </c>
      <c r="M372" s="72">
        <v>201.76750000000001</v>
      </c>
      <c r="N372" s="78">
        <v>99.99</v>
      </c>
      <c r="O372" s="72">
        <v>0.80932953699999999</v>
      </c>
      <c r="P372" s="73">
        <f t="shared" si="5"/>
        <v>1.3700745068443953E-4</v>
      </c>
      <c r="Q372" s="73">
        <f>O372/'סכום נכסי הקרן'!$C$41</f>
        <v>8.8150115806079761E-6</v>
      </c>
    </row>
    <row r="373" spans="1:17">
      <c r="A373" s="69" t="s">
        <v>2713</v>
      </c>
      <c r="B373" s="70" t="s">
        <v>2338</v>
      </c>
      <c r="C373" s="54">
        <v>7382</v>
      </c>
      <c r="D373" s="121" t="s">
        <v>2746</v>
      </c>
      <c r="E373" s="54" t="s">
        <v>581</v>
      </c>
      <c r="F373" s="77">
        <v>43860</v>
      </c>
      <c r="G373" s="121" t="s">
        <v>2746</v>
      </c>
      <c r="H373" s="72">
        <v>2.4800000005071081</v>
      </c>
      <c r="I373" s="70" t="s">
        <v>2636</v>
      </c>
      <c r="J373" s="70" t="s">
        <v>127</v>
      </c>
      <c r="K373" s="71">
        <v>8.1890000000000004E-2</v>
      </c>
      <c r="L373" s="71">
        <v>8.5600000018593969E-2</v>
      </c>
      <c r="M373" s="72">
        <v>325.10924999999997</v>
      </c>
      <c r="N373" s="78">
        <v>100.34</v>
      </c>
      <c r="O373" s="72">
        <v>1.183180455</v>
      </c>
      <c r="P373" s="73">
        <f t="shared" si="5"/>
        <v>2.002948495369263E-4</v>
      </c>
      <c r="Q373" s="73">
        <f>O373/'סכום נכסי הקרן'!$C$41</f>
        <v>1.288690074433057E-5</v>
      </c>
    </row>
    <row r="374" spans="1:17">
      <c r="A374" s="69" t="s">
        <v>2714</v>
      </c>
      <c r="B374" s="70" t="s">
        <v>2338</v>
      </c>
      <c r="C374" s="54">
        <v>9158</v>
      </c>
      <c r="D374" s="121" t="s">
        <v>2746</v>
      </c>
      <c r="E374" s="54" t="s">
        <v>581</v>
      </c>
      <c r="F374" s="77">
        <v>44179</v>
      </c>
      <c r="G374" s="121" t="s">
        <v>2746</v>
      </c>
      <c r="H374" s="72">
        <v>2.2600000021087707</v>
      </c>
      <c r="I374" s="70" t="s">
        <v>2636</v>
      </c>
      <c r="J374" s="70" t="s">
        <v>127</v>
      </c>
      <c r="K374" s="71">
        <v>8.0809999999999993E-2</v>
      </c>
      <c r="L374" s="71">
        <v>9.2200000073416458E-2</v>
      </c>
      <c r="M374" s="72">
        <v>143.26698300000001</v>
      </c>
      <c r="N374" s="78">
        <v>98.56</v>
      </c>
      <c r="O374" s="72">
        <v>0.51214669200000007</v>
      </c>
      <c r="P374" s="73">
        <f t="shared" si="5"/>
        <v>8.6698816044061984E-5</v>
      </c>
      <c r="Q374" s="73">
        <f>O374/'סכום נכסי הקרן'!$C$41</f>
        <v>5.5781715785198972E-6</v>
      </c>
    </row>
    <row r="375" spans="1:17">
      <c r="A375" s="123" t="s">
        <v>2746</v>
      </c>
      <c r="B375" s="123" t="s">
        <v>2746</v>
      </c>
      <c r="C375" s="123" t="s">
        <v>2746</v>
      </c>
      <c r="D375" s="123" t="s">
        <v>2746</v>
      </c>
      <c r="E375" s="124" t="s">
        <v>2746</v>
      </c>
      <c r="F375" s="124" t="s">
        <v>2746</v>
      </c>
      <c r="G375" s="124" t="s">
        <v>2746</v>
      </c>
      <c r="H375" s="124" t="s">
        <v>2746</v>
      </c>
      <c r="I375" s="124" t="s">
        <v>2746</v>
      </c>
      <c r="J375" s="124" t="s">
        <v>2746</v>
      </c>
      <c r="K375" s="124" t="s">
        <v>2746</v>
      </c>
      <c r="L375" s="124" t="s">
        <v>2746</v>
      </c>
      <c r="M375" s="124" t="s">
        <v>2746</v>
      </c>
      <c r="N375" s="124" t="s">
        <v>2746</v>
      </c>
      <c r="O375" s="124" t="s">
        <v>2746</v>
      </c>
      <c r="P375" s="124" t="s">
        <v>2746</v>
      </c>
      <c r="Q375" s="124" t="s">
        <v>2746</v>
      </c>
    </row>
    <row r="376" spans="1:17">
      <c r="A376" s="123" t="s">
        <v>2746</v>
      </c>
      <c r="B376" s="123" t="s">
        <v>2746</v>
      </c>
      <c r="C376" s="123" t="s">
        <v>2746</v>
      </c>
      <c r="D376" s="123" t="s">
        <v>2746</v>
      </c>
      <c r="E376" s="124" t="s">
        <v>2746</v>
      </c>
      <c r="F376" s="124" t="s">
        <v>2746</v>
      </c>
      <c r="G376" s="124" t="s">
        <v>2746</v>
      </c>
      <c r="H376" s="124" t="s">
        <v>2746</v>
      </c>
      <c r="I376" s="124" t="s">
        <v>2746</v>
      </c>
      <c r="J376" s="124" t="s">
        <v>2746</v>
      </c>
      <c r="K376" s="124" t="s">
        <v>2746</v>
      </c>
      <c r="L376" s="124" t="s">
        <v>2746</v>
      </c>
      <c r="M376" s="124" t="s">
        <v>2746</v>
      </c>
      <c r="N376" s="124" t="s">
        <v>2746</v>
      </c>
      <c r="O376" s="124" t="s">
        <v>2746</v>
      </c>
      <c r="P376" s="124" t="s">
        <v>2746</v>
      </c>
      <c r="Q376" s="124" t="s">
        <v>2746</v>
      </c>
    </row>
    <row r="377" spans="1:17">
      <c r="A377" s="123" t="s">
        <v>2746</v>
      </c>
      <c r="B377" s="123" t="s">
        <v>2746</v>
      </c>
      <c r="C377" s="123" t="s">
        <v>2746</v>
      </c>
      <c r="D377" s="123" t="s">
        <v>2746</v>
      </c>
      <c r="E377" s="124" t="s">
        <v>2746</v>
      </c>
      <c r="F377" s="124" t="s">
        <v>2746</v>
      </c>
      <c r="G377" s="124" t="s">
        <v>2746</v>
      </c>
      <c r="H377" s="124" t="s">
        <v>2746</v>
      </c>
      <c r="I377" s="124" t="s">
        <v>2746</v>
      </c>
      <c r="J377" s="124" t="s">
        <v>2746</v>
      </c>
      <c r="K377" s="124" t="s">
        <v>2746</v>
      </c>
      <c r="L377" s="124" t="s">
        <v>2746</v>
      </c>
      <c r="M377" s="124" t="s">
        <v>2746</v>
      </c>
      <c r="N377" s="124" t="s">
        <v>2746</v>
      </c>
      <c r="O377" s="124" t="s">
        <v>2746</v>
      </c>
      <c r="P377" s="124" t="s">
        <v>2746</v>
      </c>
      <c r="Q377" s="124" t="s">
        <v>2746</v>
      </c>
    </row>
    <row r="378" spans="1:17">
      <c r="A378" s="85" t="s">
        <v>202</v>
      </c>
      <c r="B378" s="123" t="s">
        <v>2746</v>
      </c>
      <c r="C378" s="123" t="s">
        <v>2746</v>
      </c>
      <c r="D378" s="123" t="s">
        <v>2746</v>
      </c>
      <c r="E378" s="124" t="s">
        <v>2746</v>
      </c>
      <c r="F378" s="124" t="s">
        <v>2746</v>
      </c>
      <c r="G378" s="124" t="s">
        <v>2746</v>
      </c>
      <c r="H378" s="124" t="s">
        <v>2746</v>
      </c>
      <c r="I378" s="124" t="s">
        <v>2746</v>
      </c>
      <c r="J378" s="124" t="s">
        <v>2746</v>
      </c>
      <c r="K378" s="124" t="s">
        <v>2746</v>
      </c>
      <c r="L378" s="124" t="s">
        <v>2746</v>
      </c>
      <c r="M378" s="124" t="s">
        <v>2746</v>
      </c>
      <c r="N378" s="124" t="s">
        <v>2746</v>
      </c>
      <c r="O378" s="124" t="s">
        <v>2746</v>
      </c>
      <c r="P378" s="124" t="s">
        <v>2746</v>
      </c>
      <c r="Q378" s="124" t="s">
        <v>2746</v>
      </c>
    </row>
    <row r="379" spans="1:17">
      <c r="A379" s="85" t="s">
        <v>108</v>
      </c>
      <c r="B379" s="123" t="s">
        <v>2746</v>
      </c>
      <c r="C379" s="123" t="s">
        <v>2746</v>
      </c>
      <c r="D379" s="123" t="s">
        <v>2746</v>
      </c>
      <c r="E379" s="124" t="s">
        <v>2746</v>
      </c>
      <c r="F379" s="124" t="s">
        <v>2746</v>
      </c>
      <c r="G379" s="124" t="s">
        <v>2746</v>
      </c>
      <c r="H379" s="124" t="s">
        <v>2746</v>
      </c>
      <c r="I379" s="124" t="s">
        <v>2746</v>
      </c>
      <c r="J379" s="124" t="s">
        <v>2746</v>
      </c>
      <c r="K379" s="124" t="s">
        <v>2746</v>
      </c>
      <c r="L379" s="124" t="s">
        <v>2746</v>
      </c>
      <c r="M379" s="124" t="s">
        <v>2746</v>
      </c>
      <c r="N379" s="124" t="s">
        <v>2746</v>
      </c>
      <c r="O379" s="124" t="s">
        <v>2746</v>
      </c>
      <c r="P379" s="124" t="s">
        <v>2746</v>
      </c>
      <c r="Q379" s="124" t="s">
        <v>2746</v>
      </c>
    </row>
    <row r="380" spans="1:17">
      <c r="A380" s="85" t="s">
        <v>185</v>
      </c>
      <c r="B380" s="123" t="s">
        <v>2746</v>
      </c>
      <c r="C380" s="123" t="s">
        <v>2746</v>
      </c>
      <c r="D380" s="123" t="s">
        <v>2746</v>
      </c>
      <c r="E380" s="124" t="s">
        <v>2746</v>
      </c>
      <c r="F380" s="124" t="s">
        <v>2746</v>
      </c>
      <c r="G380" s="124" t="s">
        <v>2746</v>
      </c>
      <c r="H380" s="124" t="s">
        <v>2746</v>
      </c>
      <c r="I380" s="124" t="s">
        <v>2746</v>
      </c>
      <c r="J380" s="124" t="s">
        <v>2746</v>
      </c>
      <c r="K380" s="124" t="s">
        <v>2746</v>
      </c>
      <c r="L380" s="124" t="s">
        <v>2746</v>
      </c>
      <c r="M380" s="124" t="s">
        <v>2746</v>
      </c>
      <c r="N380" s="124" t="s">
        <v>2746</v>
      </c>
      <c r="O380" s="124" t="s">
        <v>2746</v>
      </c>
      <c r="P380" s="124" t="s">
        <v>2746</v>
      </c>
      <c r="Q380" s="124" t="s">
        <v>2746</v>
      </c>
    </row>
    <row r="381" spans="1:17">
      <c r="A381" s="85" t="s">
        <v>193</v>
      </c>
      <c r="B381" s="123" t="s">
        <v>2746</v>
      </c>
      <c r="C381" s="123" t="s">
        <v>2746</v>
      </c>
      <c r="D381" s="123" t="s">
        <v>2746</v>
      </c>
      <c r="E381" s="124" t="s">
        <v>2746</v>
      </c>
      <c r="F381" s="124" t="s">
        <v>2746</v>
      </c>
      <c r="G381" s="124" t="s">
        <v>2746</v>
      </c>
      <c r="H381" s="124" t="s">
        <v>2746</v>
      </c>
      <c r="I381" s="124" t="s">
        <v>2746</v>
      </c>
      <c r="J381" s="124" t="s">
        <v>2746</v>
      </c>
      <c r="K381" s="124" t="s">
        <v>2746</v>
      </c>
      <c r="L381" s="124" t="s">
        <v>2746</v>
      </c>
      <c r="M381" s="124" t="s">
        <v>2746</v>
      </c>
      <c r="N381" s="124" t="s">
        <v>2746</v>
      </c>
      <c r="O381" s="124" t="s">
        <v>2746</v>
      </c>
      <c r="P381" s="124" t="s">
        <v>2746</v>
      </c>
      <c r="Q381" s="124" t="s">
        <v>2746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5" operator="equal">
      <formula>"NR3"</formula>
    </cfRule>
  </conditionalFormatting>
  <conditionalFormatting sqref="A56:A374">
    <cfRule type="cellIs" dxfId="3" priority="6" operator="equal">
      <formula>2958465</formula>
    </cfRule>
    <cfRule type="cellIs" dxfId="2" priority="7" operator="equal">
      <formula>2958465</formula>
    </cfRule>
    <cfRule type="cellIs" dxfId="1" priority="8" operator="equal">
      <formula>"NR3"</formula>
    </cfRule>
    <cfRule type="cellIs" dxfId="0" priority="9" operator="equal">
      <formula>"דירוג פנימי"</formula>
    </cfRule>
  </conditionalFormatting>
  <dataValidations count="1">
    <dataValidation allowBlank="1" showInputMessage="1" showErrorMessage="1" sqref="C1:Q4 B5:Q7 A1:A7 A375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141</v>
      </c>
      <c r="B1" s="36" t="s" vm="1">
        <v>210</v>
      </c>
    </row>
    <row r="2" spans="1:14">
      <c r="A2" s="36" t="s">
        <v>140</v>
      </c>
      <c r="B2" s="36" t="s">
        <v>211</v>
      </c>
    </row>
    <row r="3" spans="1:14">
      <c r="A3" s="36" t="s">
        <v>142</v>
      </c>
      <c r="B3" s="36" t="s">
        <v>212</v>
      </c>
    </row>
    <row r="4" spans="1:14">
      <c r="A4" s="36" t="s">
        <v>143</v>
      </c>
      <c r="B4" s="36">
        <v>2208</v>
      </c>
    </row>
    <row r="5" spans="1:14" s="3" customFormat="1">
      <c r="A5" s="37" t="s">
        <v>112</v>
      </c>
      <c r="B5" s="38" t="s">
        <v>44</v>
      </c>
      <c r="C5" s="38" t="s">
        <v>113</v>
      </c>
      <c r="D5" s="38" t="s">
        <v>14</v>
      </c>
      <c r="E5" s="38" t="s">
        <v>66</v>
      </c>
      <c r="F5" s="38" t="s">
        <v>17</v>
      </c>
      <c r="G5" s="38" t="s">
        <v>99</v>
      </c>
      <c r="H5" s="38" t="s">
        <v>53</v>
      </c>
      <c r="I5" s="38" t="s">
        <v>18</v>
      </c>
      <c r="J5" s="38" t="s">
        <v>187</v>
      </c>
      <c r="K5" s="38" t="s">
        <v>186</v>
      </c>
      <c r="L5" s="38" t="s">
        <v>107</v>
      </c>
      <c r="M5" s="38" t="s">
        <v>144</v>
      </c>
      <c r="N5" s="40" t="s">
        <v>146</v>
      </c>
    </row>
    <row r="6" spans="1:14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17" t="s">
        <v>2746</v>
      </c>
      <c r="F6" s="26" t="s">
        <v>20</v>
      </c>
      <c r="G6" s="117" t="s">
        <v>2746</v>
      </c>
      <c r="H6" s="26" t="s">
        <v>19</v>
      </c>
      <c r="I6" s="26" t="s">
        <v>19</v>
      </c>
      <c r="J6" s="26" t="s">
        <v>194</v>
      </c>
      <c r="K6" s="117" t="s">
        <v>2746</v>
      </c>
      <c r="L6" s="26" t="s">
        <v>190</v>
      </c>
      <c r="M6" s="26" t="s">
        <v>19</v>
      </c>
      <c r="N6" s="13" t="s">
        <v>19</v>
      </c>
    </row>
    <row r="7" spans="1:14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2" t="s">
        <v>2545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121" t="s">
        <v>2746</v>
      </c>
      <c r="I8" s="121" t="s">
        <v>2746</v>
      </c>
      <c r="J8" s="121" t="s">
        <v>2746</v>
      </c>
      <c r="K8" s="121" t="s">
        <v>2746</v>
      </c>
      <c r="L8" s="83">
        <v>0</v>
      </c>
      <c r="M8" s="84">
        <v>0</v>
      </c>
      <c r="N8" s="84">
        <v>0</v>
      </c>
    </row>
    <row r="9" spans="1:14">
      <c r="A9" s="85" t="s">
        <v>202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121" t="s">
        <v>2746</v>
      </c>
      <c r="N9" s="121" t="s">
        <v>2746</v>
      </c>
    </row>
    <row r="10" spans="1:14">
      <c r="A10" s="85" t="s">
        <v>108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</row>
    <row r="11" spans="1:14">
      <c r="A11" s="85" t="s">
        <v>185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</row>
    <row r="12" spans="1:14">
      <c r="A12" s="85" t="s">
        <v>193</v>
      </c>
      <c r="B12" s="121" t="s">
        <v>2746</v>
      </c>
      <c r="C12" s="121" t="s">
        <v>2746</v>
      </c>
      <c r="D12" s="121" t="s">
        <v>2746</v>
      </c>
      <c r="E12" s="121" t="s">
        <v>2746</v>
      </c>
      <c r="F12" s="121" t="s">
        <v>2746</v>
      </c>
      <c r="G12" s="121" t="s">
        <v>2746</v>
      </c>
      <c r="H12" s="121" t="s">
        <v>2746</v>
      </c>
      <c r="I12" s="121" t="s">
        <v>2746</v>
      </c>
      <c r="J12" s="121" t="s">
        <v>2746</v>
      </c>
      <c r="K12" s="121" t="s">
        <v>2746</v>
      </c>
      <c r="L12" s="121" t="s">
        <v>2746</v>
      </c>
      <c r="M12" s="121" t="s">
        <v>2746</v>
      </c>
      <c r="N12" s="121" t="s">
        <v>2746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141</v>
      </c>
      <c r="B1" s="36" t="s" vm="1">
        <v>210</v>
      </c>
    </row>
    <row r="2" spans="1:9">
      <c r="A2" s="36" t="s">
        <v>140</v>
      </c>
      <c r="B2" s="36" t="s">
        <v>211</v>
      </c>
    </row>
    <row r="3" spans="1:9">
      <c r="A3" s="36" t="s">
        <v>142</v>
      </c>
      <c r="B3" s="36" t="s">
        <v>212</v>
      </c>
    </row>
    <row r="4" spans="1:9">
      <c r="A4" s="36" t="s">
        <v>143</v>
      </c>
      <c r="B4" s="36">
        <v>2208</v>
      </c>
    </row>
    <row r="5" spans="1:9" s="3" customFormat="1">
      <c r="A5" s="37" t="s">
        <v>112</v>
      </c>
      <c r="B5" s="39" t="s">
        <v>55</v>
      </c>
      <c r="C5" s="39" t="s">
        <v>84</v>
      </c>
      <c r="D5" s="39" t="s">
        <v>56</v>
      </c>
      <c r="E5" s="39" t="s">
        <v>99</v>
      </c>
      <c r="F5" s="39" t="s">
        <v>171</v>
      </c>
      <c r="G5" s="39" t="s">
        <v>144</v>
      </c>
      <c r="H5" s="39" t="s">
        <v>145</v>
      </c>
      <c r="I5" s="51" t="s">
        <v>197</v>
      </c>
    </row>
    <row r="6" spans="1:9" s="3" customFormat="1">
      <c r="A6" s="116" t="s">
        <v>2746</v>
      </c>
      <c r="B6" s="12" t="s">
        <v>21</v>
      </c>
      <c r="C6" s="117" t="s">
        <v>2746</v>
      </c>
      <c r="D6" s="12" t="s">
        <v>19</v>
      </c>
      <c r="E6" s="117" t="s">
        <v>2746</v>
      </c>
      <c r="F6" s="12" t="s">
        <v>191</v>
      </c>
      <c r="G6" s="26" t="s">
        <v>19</v>
      </c>
      <c r="H6" s="26" t="s">
        <v>19</v>
      </c>
      <c r="I6" s="142" t="s">
        <v>2746</v>
      </c>
    </row>
    <row r="7" spans="1:9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2" t="s">
        <v>2546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83">
        <v>0</v>
      </c>
      <c r="G8" s="84">
        <v>0</v>
      </c>
      <c r="H8" s="84">
        <v>0</v>
      </c>
      <c r="I8" s="121" t="s">
        <v>2746</v>
      </c>
    </row>
    <row r="9" spans="1:9" hidden="1">
      <c r="A9" s="97"/>
      <c r="B9" s="54"/>
      <c r="C9" s="54"/>
      <c r="D9" s="54"/>
      <c r="E9" s="54"/>
      <c r="F9" s="54"/>
      <c r="G9" s="54"/>
      <c r="H9" s="54"/>
      <c r="I9" s="54"/>
    </row>
    <row r="10" spans="1:9" hidden="1">
      <c r="A10" s="97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1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141</v>
      </c>
      <c r="B1" s="36" t="s" vm="1">
        <v>210</v>
      </c>
    </row>
    <row r="2" spans="1:10">
      <c r="A2" s="36" t="s">
        <v>140</v>
      </c>
      <c r="B2" s="36" t="s">
        <v>211</v>
      </c>
    </row>
    <row r="3" spans="1:10">
      <c r="A3" s="36" t="s">
        <v>142</v>
      </c>
      <c r="B3" s="36" t="s">
        <v>212</v>
      </c>
    </row>
    <row r="4" spans="1:10">
      <c r="A4" s="36" t="s">
        <v>143</v>
      </c>
      <c r="B4" s="36">
        <v>2208</v>
      </c>
    </row>
    <row r="5" spans="1:10" s="3" customFormat="1">
      <c r="A5" s="37" t="s">
        <v>112</v>
      </c>
      <c r="B5" s="39" t="s">
        <v>113</v>
      </c>
      <c r="C5" s="39" t="s">
        <v>14</v>
      </c>
      <c r="D5" s="39" t="s">
        <v>15</v>
      </c>
      <c r="E5" s="39" t="s">
        <v>58</v>
      </c>
      <c r="F5" s="39" t="s">
        <v>99</v>
      </c>
      <c r="G5" s="39" t="s">
        <v>54</v>
      </c>
      <c r="H5" s="39" t="s">
        <v>107</v>
      </c>
      <c r="I5" s="39" t="s">
        <v>144</v>
      </c>
      <c r="J5" s="51" t="s">
        <v>145</v>
      </c>
    </row>
    <row r="6" spans="1:10" s="3" customFormat="1">
      <c r="A6" s="116" t="s">
        <v>2746</v>
      </c>
      <c r="B6" s="141" t="s">
        <v>2746</v>
      </c>
      <c r="C6" s="117" t="s">
        <v>2746</v>
      </c>
      <c r="D6" s="117" t="s">
        <v>2746</v>
      </c>
      <c r="E6" s="12" t="s">
        <v>19</v>
      </c>
      <c r="F6" s="117" t="s">
        <v>2746</v>
      </c>
      <c r="G6" s="12" t="s">
        <v>19</v>
      </c>
      <c r="H6" s="12" t="s">
        <v>190</v>
      </c>
      <c r="I6" s="26" t="s">
        <v>19</v>
      </c>
      <c r="J6" s="13" t="s">
        <v>19</v>
      </c>
    </row>
    <row r="7" spans="1:10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2" t="s">
        <v>2547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83">
        <v>0</v>
      </c>
      <c r="I8" s="84">
        <v>0</v>
      </c>
      <c r="J8" s="84">
        <v>0</v>
      </c>
    </row>
    <row r="9" spans="1:10" hidden="1">
      <c r="A9" s="97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7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42578125" style="2" customWidth="1"/>
    <col min="2" max="2" width="37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9" style="1" bestFit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141</v>
      </c>
      <c r="B1" s="36" t="s" vm="1">
        <v>210</v>
      </c>
    </row>
    <row r="2" spans="1:14">
      <c r="A2" s="36" t="s">
        <v>140</v>
      </c>
      <c r="B2" s="36" t="s">
        <v>211</v>
      </c>
    </row>
    <row r="3" spans="1:14">
      <c r="A3" s="36" t="s">
        <v>142</v>
      </c>
      <c r="B3" s="36" t="s">
        <v>212</v>
      </c>
    </row>
    <row r="4" spans="1:14">
      <c r="A4" s="36" t="s">
        <v>143</v>
      </c>
      <c r="B4" s="36">
        <v>2208</v>
      </c>
    </row>
    <row r="5" spans="1:14" s="3" customFormat="1">
      <c r="A5" s="37" t="s">
        <v>112</v>
      </c>
      <c r="B5" s="39" t="s">
        <v>44</v>
      </c>
      <c r="C5" s="39" t="s">
        <v>14</v>
      </c>
      <c r="D5" s="39" t="s">
        <v>15</v>
      </c>
      <c r="E5" s="39" t="s">
        <v>58</v>
      </c>
      <c r="F5" s="39" t="s">
        <v>99</v>
      </c>
      <c r="G5" s="39" t="s">
        <v>54</v>
      </c>
      <c r="H5" s="39" t="s">
        <v>107</v>
      </c>
      <c r="I5" s="39" t="s">
        <v>144</v>
      </c>
      <c r="J5" s="41" t="s">
        <v>145</v>
      </c>
    </row>
    <row r="6" spans="1:14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2" t="s">
        <v>19</v>
      </c>
      <c r="F6" s="117" t="s">
        <v>2746</v>
      </c>
      <c r="G6" s="12" t="s">
        <v>19</v>
      </c>
      <c r="H6" s="12" t="s">
        <v>190</v>
      </c>
      <c r="I6" s="26" t="s">
        <v>19</v>
      </c>
      <c r="J6" s="13" t="s">
        <v>19</v>
      </c>
    </row>
    <row r="7" spans="1:14" s="4" customFormat="1" ht="20.25">
      <c r="A7" s="118" t="s">
        <v>2746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57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72">
        <f>H9+H15</f>
        <v>-4.3992814025082403</v>
      </c>
      <c r="I8" s="73">
        <f>IFERROR(H8/$H$8,0)</f>
        <v>1</v>
      </c>
      <c r="J8" s="73">
        <f>H8/'סכום נכסי הקרן'!$C$41</f>
        <v>-4.7915854712545156E-5</v>
      </c>
      <c r="N8" s="1"/>
    </row>
    <row r="9" spans="1:14">
      <c r="A9" s="88" t="s">
        <v>181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72">
        <f>SUM(H10:H14)</f>
        <v>-4.5009333521071202</v>
      </c>
      <c r="I9" s="73">
        <f t="shared" ref="I9:I12" si="0">IFERROR(H9/$H$8,0)</f>
        <v>1.0231064895146109</v>
      </c>
      <c r="J9" s="73">
        <f>H9/'סכום נכסי הקרן'!$C$41</f>
        <v>-4.9023021907044207E-5</v>
      </c>
    </row>
    <row r="10" spans="1:14">
      <c r="A10" s="74" t="s">
        <v>2539</v>
      </c>
      <c r="B10" s="54" t="s">
        <v>2540</v>
      </c>
      <c r="C10" s="54" t="s">
        <v>581</v>
      </c>
      <c r="D10" s="121" t="s">
        <v>2746</v>
      </c>
      <c r="E10" s="71">
        <v>0</v>
      </c>
      <c r="F10" s="70" t="s">
        <v>128</v>
      </c>
      <c r="G10" s="71">
        <v>0</v>
      </c>
      <c r="H10" s="72">
        <v>-6.0338037839999998</v>
      </c>
      <c r="I10" s="73">
        <f t="shared" si="0"/>
        <v>1.3715430389517342</v>
      </c>
      <c r="J10" s="73">
        <f>H10/'סכום נכסי הקרן'!$C$41</f>
        <v>-6.5718656986413972E-5</v>
      </c>
    </row>
    <row r="11" spans="1:14">
      <c r="A11" s="74" t="s">
        <v>2541</v>
      </c>
      <c r="B11" s="54" t="s">
        <v>2542</v>
      </c>
      <c r="C11" s="54" t="s">
        <v>581</v>
      </c>
      <c r="D11" s="121" t="s">
        <v>2746</v>
      </c>
      <c r="E11" s="71">
        <v>0</v>
      </c>
      <c r="F11" s="70" t="s">
        <v>128</v>
      </c>
      <c r="G11" s="71">
        <v>0</v>
      </c>
      <c r="H11" s="72">
        <v>-0.14595897500000002</v>
      </c>
      <c r="I11" s="73">
        <f t="shared" si="0"/>
        <v>3.317791285567271E-2</v>
      </c>
      <c r="J11" s="73">
        <f>H11/'סכום נכסי הקרן'!$C$41</f>
        <v>-1.5897480520578979E-6</v>
      </c>
    </row>
    <row r="12" spans="1:14">
      <c r="A12" s="74" t="s">
        <v>1630</v>
      </c>
      <c r="B12" s="54">
        <v>9922</v>
      </c>
      <c r="C12" s="54" t="s">
        <v>581</v>
      </c>
      <c r="D12" s="121" t="s">
        <v>2746</v>
      </c>
      <c r="E12" s="71">
        <v>0</v>
      </c>
      <c r="F12" s="70" t="s">
        <v>127</v>
      </c>
      <c r="G12" s="71">
        <v>0</v>
      </c>
      <c r="H12" s="72">
        <v>2.7813300000000001</v>
      </c>
      <c r="I12" s="73">
        <f t="shared" si="0"/>
        <v>-0.6322237078115146</v>
      </c>
      <c r="J12" s="73">
        <f>H12/'סכום נכסי הקרן'!$C$41</f>
        <v>3.0293539329323138E-5</v>
      </c>
    </row>
    <row r="13" spans="1:14">
      <c r="A13" s="74" t="s">
        <v>2715</v>
      </c>
      <c r="B13" s="54">
        <v>7562</v>
      </c>
      <c r="C13" s="54" t="s">
        <v>581</v>
      </c>
      <c r="D13" s="121" t="s">
        <v>2746</v>
      </c>
      <c r="E13" s="71">
        <v>0</v>
      </c>
      <c r="F13" s="70" t="s">
        <v>128</v>
      </c>
      <c r="G13" s="71">
        <v>0</v>
      </c>
      <c r="H13" s="72">
        <v>-2.3368345253386398</v>
      </c>
      <c r="I13" s="73">
        <f t="shared" ref="I13:I14" si="1">IFERROR(H13/$H$8,0)</f>
        <v>0.53118550770730399</v>
      </c>
      <c r="J13" s="73">
        <f>H13/'סכום נכסי הקרן'!$C$41</f>
        <v>-2.5452207612712713E-5</v>
      </c>
    </row>
    <row r="14" spans="1:14">
      <c r="A14" s="74" t="s">
        <v>2716</v>
      </c>
      <c r="B14" s="54">
        <v>9483</v>
      </c>
      <c r="C14" s="54" t="s">
        <v>581</v>
      </c>
      <c r="D14" s="121" t="s">
        <v>2746</v>
      </c>
      <c r="E14" s="71">
        <v>0</v>
      </c>
      <c r="F14" s="70" t="s">
        <v>127</v>
      </c>
      <c r="G14" s="71">
        <v>0</v>
      </c>
      <c r="H14" s="72">
        <v>1.2343339322315201</v>
      </c>
      <c r="I14" s="73">
        <f t="shared" si="1"/>
        <v>-0.2805762621885855</v>
      </c>
      <c r="J14" s="73">
        <f>H14/'סכום נכסי הקרן'!$C$41</f>
        <v>1.344405141481724E-5</v>
      </c>
    </row>
    <row r="15" spans="1:14">
      <c r="A15" s="98" t="s">
        <v>180</v>
      </c>
      <c r="B15" s="143" t="s">
        <v>2746</v>
      </c>
      <c r="C15" s="144" t="s">
        <v>2746</v>
      </c>
      <c r="D15" s="143" t="s">
        <v>2746</v>
      </c>
      <c r="E15" s="143" t="s">
        <v>2746</v>
      </c>
      <c r="F15" s="143" t="s">
        <v>2746</v>
      </c>
      <c r="G15" s="143" t="s">
        <v>2746</v>
      </c>
      <c r="H15" s="72">
        <f>SUM(H16:H21)</f>
        <v>0.10165194959888001</v>
      </c>
      <c r="I15" s="121" t="s">
        <v>2746</v>
      </c>
      <c r="J15" s="121" t="s">
        <v>2746</v>
      </c>
    </row>
    <row r="16" spans="1:14">
      <c r="A16" s="74" t="s">
        <v>2717</v>
      </c>
      <c r="B16" s="54">
        <v>7890</v>
      </c>
      <c r="C16" s="54" t="s">
        <v>581</v>
      </c>
      <c r="D16" s="121" t="s">
        <v>2746</v>
      </c>
      <c r="E16" s="71">
        <v>0</v>
      </c>
      <c r="F16" s="70" t="s">
        <v>127</v>
      </c>
      <c r="G16" s="71">
        <v>0</v>
      </c>
      <c r="H16" s="72">
        <v>6.3765776754900003E-3</v>
      </c>
      <c r="I16" s="73">
        <f t="shared" ref="I16:I17" si="2">IFERROR(H16/$H$8,0)</f>
        <v>-1.4494589211443507E-3</v>
      </c>
      <c r="J16" s="73">
        <f>H16/'סכום נכסי הקרן'!$C$41</f>
        <v>6.9452063077355161E-8</v>
      </c>
    </row>
    <row r="17" spans="1:10">
      <c r="A17" s="74" t="s">
        <v>2718</v>
      </c>
      <c r="B17" s="54">
        <v>8397</v>
      </c>
      <c r="C17" s="54" t="s">
        <v>581</v>
      </c>
      <c r="D17" s="121" t="s">
        <v>2746</v>
      </c>
      <c r="E17" s="71">
        <v>0</v>
      </c>
      <c r="F17" s="70" t="s">
        <v>127</v>
      </c>
      <c r="G17" s="71">
        <v>0</v>
      </c>
      <c r="H17" s="72">
        <v>9.9437832000000004E-2</v>
      </c>
      <c r="I17" s="73">
        <f t="shared" si="2"/>
        <v>-2.2603198773169124E-2</v>
      </c>
      <c r="J17" s="73">
        <f>H17/'סכום נכסי הקרן'!$C$41</f>
        <v>1.0830515884539508E-6</v>
      </c>
    </row>
    <row r="18" spans="1:10">
      <c r="A18" s="74" t="s">
        <v>2717</v>
      </c>
      <c r="B18" s="54">
        <v>7760</v>
      </c>
      <c r="C18" s="54" t="s">
        <v>581</v>
      </c>
      <c r="D18" s="121" t="s">
        <v>2746</v>
      </c>
      <c r="E18" s="71">
        <v>0</v>
      </c>
      <c r="F18" s="70" t="s">
        <v>127</v>
      </c>
      <c r="G18" s="71">
        <v>0</v>
      </c>
      <c r="H18" s="72">
        <v>-1.6377093788000002E-4</v>
      </c>
      <c r="I18" s="73">
        <f t="shared" ref="I18:I21" si="3">IFERROR(H18/$H$8,0)</f>
        <v>3.7226747483492731E-5</v>
      </c>
      <c r="J18" s="73">
        <f>H18/'סכום נכסי הקרן'!$C$41</f>
        <v>-1.7837514238396439E-9</v>
      </c>
    </row>
    <row r="19" spans="1:10">
      <c r="A19" s="74" t="s">
        <v>2743</v>
      </c>
      <c r="B19" s="54">
        <v>8295</v>
      </c>
      <c r="C19" s="54" t="s">
        <v>581</v>
      </c>
      <c r="D19" s="121" t="s">
        <v>2746</v>
      </c>
      <c r="E19" s="71">
        <v>0</v>
      </c>
      <c r="F19" s="70" t="s">
        <v>130</v>
      </c>
      <c r="G19" s="71">
        <v>0</v>
      </c>
      <c r="H19" s="72">
        <v>-2.0763095893100002E-3</v>
      </c>
      <c r="I19" s="73">
        <f t="shared" si="3"/>
        <v>4.7196562332343575E-4</v>
      </c>
      <c r="J19" s="73">
        <f>H19/'סכום נכסי הקרן'!$C$41</f>
        <v>-2.2614636236481561E-8</v>
      </c>
    </row>
    <row r="20" spans="1:10">
      <c r="A20" s="74" t="s">
        <v>2744</v>
      </c>
      <c r="B20" s="54">
        <v>8770</v>
      </c>
      <c r="C20" s="54" t="s">
        <v>581</v>
      </c>
      <c r="D20" s="121" t="s">
        <v>2746</v>
      </c>
      <c r="E20" s="71">
        <v>0</v>
      </c>
      <c r="F20" s="70" t="s">
        <v>2278</v>
      </c>
      <c r="G20" s="71">
        <v>0</v>
      </c>
      <c r="H20" s="72">
        <v>-2.93737616744E-3</v>
      </c>
      <c r="I20" s="73">
        <f t="shared" si="3"/>
        <v>6.6769453887747707E-4</v>
      </c>
      <c r="J20" s="73">
        <f>H20/'סכום נכסי הקרן'!$C$41</f>
        <v>-3.1993154517213025E-8</v>
      </c>
    </row>
    <row r="21" spans="1:10">
      <c r="A21" s="74" t="s">
        <v>2745</v>
      </c>
      <c r="B21" s="54">
        <v>8919</v>
      </c>
      <c r="C21" s="54" t="s">
        <v>581</v>
      </c>
      <c r="D21" s="121" t="s">
        <v>2746</v>
      </c>
      <c r="E21" s="71">
        <v>0</v>
      </c>
      <c r="F21" s="70" t="s">
        <v>129</v>
      </c>
      <c r="G21" s="71">
        <v>0</v>
      </c>
      <c r="H21" s="72">
        <v>1.01499661802E-3</v>
      </c>
      <c r="I21" s="73">
        <f t="shared" si="3"/>
        <v>-2.3071872998196976E-4</v>
      </c>
      <c r="J21" s="73">
        <f>H21/'סכום נכסי הקרן'!$C$41</f>
        <v>1.1055085145279001E-8</v>
      </c>
    </row>
    <row r="22" spans="1:10" hidden="1">
      <c r="A22" s="74"/>
      <c r="B22" s="54"/>
      <c r="C22" s="54"/>
      <c r="D22" s="54"/>
      <c r="E22" s="71"/>
      <c r="F22" s="70"/>
      <c r="G22" s="71"/>
      <c r="H22" s="72"/>
      <c r="I22" s="54"/>
      <c r="J22" s="54"/>
    </row>
    <row r="23" spans="1:10" hidden="1">
      <c r="A23" s="74"/>
      <c r="B23" s="54"/>
      <c r="C23" s="54"/>
      <c r="D23" s="54"/>
      <c r="E23" s="71"/>
      <c r="F23" s="70"/>
      <c r="G23" s="71"/>
      <c r="H23" s="103"/>
      <c r="I23" s="54"/>
      <c r="J23" s="54"/>
    </row>
    <row r="24" spans="1:10" hidden="1">
      <c r="A24" s="74"/>
      <c r="B24" s="54"/>
      <c r="C24" s="54"/>
      <c r="D24" s="54"/>
      <c r="E24" s="71"/>
      <c r="F24" s="70"/>
      <c r="G24" s="71"/>
      <c r="H24" s="103"/>
      <c r="I24" s="54"/>
      <c r="J24" s="54"/>
    </row>
    <row r="25" spans="1:10" hidden="1">
      <c r="A25" s="98"/>
      <c r="B25"/>
      <c r="C25" s="99"/>
      <c r="D25"/>
      <c r="E25"/>
      <c r="F25"/>
      <c r="G25"/>
      <c r="H25" s="100"/>
      <c r="I25" s="54"/>
      <c r="J25" s="54"/>
    </row>
    <row r="26" spans="1:10" hidden="1">
      <c r="A26" s="74"/>
      <c r="B26" s="54"/>
      <c r="C26" s="54"/>
      <c r="D26" s="54"/>
      <c r="E26" s="71"/>
      <c r="F26" s="70"/>
      <c r="G26" s="71"/>
      <c r="H26" s="102"/>
      <c r="I26" s="54"/>
      <c r="J26" s="54"/>
    </row>
    <row r="27" spans="1:10" hidden="1">
      <c r="A27" s="74"/>
      <c r="B27" s="54"/>
      <c r="C27" s="54"/>
      <c r="D27" s="54"/>
      <c r="E27" s="71"/>
      <c r="F27" s="70"/>
      <c r="G27" s="71"/>
      <c r="H27" s="102"/>
      <c r="I27" s="54"/>
      <c r="J27" s="54"/>
    </row>
    <row r="28" spans="1:10" hidden="1">
      <c r="A28" s="74"/>
      <c r="B28" s="54"/>
      <c r="C28" s="54"/>
      <c r="D28" s="54"/>
      <c r="E28" s="71"/>
      <c r="F28" s="70"/>
      <c r="G28" s="71"/>
      <c r="H28" s="102"/>
      <c r="I28" s="54"/>
      <c r="J28" s="54"/>
    </row>
    <row r="29" spans="1:10" hidden="1">
      <c r="A29" s="74"/>
      <c r="B29" s="54"/>
      <c r="C29" s="54"/>
      <c r="D29" s="54"/>
      <c r="E29" s="71"/>
      <c r="F29" s="70"/>
      <c r="G29" s="71"/>
      <c r="H29" s="102"/>
      <c r="I29" s="54"/>
      <c r="J29" s="54"/>
    </row>
    <row r="30" spans="1:10" hidden="1">
      <c r="A30" s="74"/>
      <c r="B30" s="54"/>
      <c r="C30" s="54"/>
      <c r="D30" s="54"/>
      <c r="E30" s="71"/>
      <c r="F30" s="70"/>
      <c r="G30" s="71"/>
      <c r="H30" s="102"/>
      <c r="I30" s="54"/>
      <c r="J30" s="54"/>
    </row>
    <row r="31" spans="1:10" hidden="1">
      <c r="A31" s="74"/>
      <c r="B31" s="54"/>
      <c r="C31" s="54"/>
      <c r="D31" s="54"/>
      <c r="E31" s="71"/>
      <c r="F31" s="70"/>
      <c r="G31" s="71"/>
      <c r="H31" s="102"/>
      <c r="I31" s="54"/>
      <c r="J31" s="54"/>
    </row>
    <row r="32" spans="1:10" hidden="1">
      <c r="A32"/>
      <c r="B32"/>
      <c r="C32"/>
      <c r="D32"/>
      <c r="E32"/>
      <c r="F32"/>
      <c r="G32"/>
      <c r="H32" s="101"/>
      <c r="I32" s="54"/>
      <c r="J32" s="54"/>
    </row>
    <row r="33" spans="1:10" hidden="1">
      <c r="A33"/>
      <c r="B33"/>
      <c r="C33"/>
      <c r="D33"/>
      <c r="E33"/>
      <c r="F33"/>
      <c r="G33"/>
      <c r="H33" s="101"/>
      <c r="I33" s="54"/>
      <c r="J33" s="54"/>
    </row>
    <row r="34" spans="1:10" hidden="1">
      <c r="A34"/>
      <c r="B34"/>
      <c r="C34"/>
      <c r="D34"/>
      <c r="E34"/>
      <c r="F34"/>
      <c r="G34"/>
      <c r="H34" s="101"/>
      <c r="I34" s="54"/>
      <c r="J34" s="54"/>
    </row>
    <row r="35" spans="1:10" hidden="1">
      <c r="A35"/>
      <c r="B35"/>
      <c r="C35"/>
      <c r="D35"/>
      <c r="E35"/>
      <c r="F35"/>
      <c r="G35"/>
      <c r="H35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8:H24 F13:F17 F1:F11 G1:H17 C1:E17 I1:XFD24 B5:B1048576 A1:A1048576 C25:AY1048576 BA25:XFD1048576 AZ2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41.570312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141</v>
      </c>
      <c r="B1" s="36" t="s" vm="1">
        <v>210</v>
      </c>
    </row>
    <row r="2" spans="1:5">
      <c r="A2" s="36" t="s">
        <v>140</v>
      </c>
      <c r="B2" s="36" t="s">
        <v>211</v>
      </c>
    </row>
    <row r="3" spans="1:5">
      <c r="A3" s="36" t="s">
        <v>142</v>
      </c>
      <c r="B3" s="36" t="s">
        <v>212</v>
      </c>
    </row>
    <row r="4" spans="1:5">
      <c r="A4" s="36" t="s">
        <v>143</v>
      </c>
      <c r="B4" s="36">
        <v>2208</v>
      </c>
    </row>
    <row r="5" spans="1:5" s="3" customFormat="1">
      <c r="A5" s="37" t="s">
        <v>112</v>
      </c>
      <c r="B5" s="42" t="s">
        <v>104</v>
      </c>
      <c r="C5" s="43" t="s">
        <v>103</v>
      </c>
    </row>
    <row r="6" spans="1:5" s="3" customFormat="1">
      <c r="A6" s="116" t="s">
        <v>2746</v>
      </c>
      <c r="B6" s="26" t="s">
        <v>190</v>
      </c>
      <c r="C6" s="13" t="s">
        <v>21</v>
      </c>
    </row>
    <row r="7" spans="1:5" s="4" customFormat="1" ht="20.25">
      <c r="A7" s="118" t="s">
        <v>2746</v>
      </c>
      <c r="B7" s="14" t="s">
        <v>0</v>
      </c>
      <c r="C7" s="15" t="s">
        <v>1</v>
      </c>
    </row>
    <row r="8" spans="1:5" s="4" customFormat="1" ht="20.25">
      <c r="A8" s="64" t="s">
        <v>2548</v>
      </c>
      <c r="B8" s="66">
        <v>3334.3688599852758</v>
      </c>
      <c r="C8" s="120" t="s">
        <v>2746</v>
      </c>
    </row>
    <row r="9" spans="1:5">
      <c r="A9" s="63" t="s">
        <v>24</v>
      </c>
      <c r="B9" s="66">
        <v>1912.4905177369781</v>
      </c>
      <c r="C9" s="120" t="s">
        <v>2746</v>
      </c>
    </row>
    <row r="10" spans="1:5">
      <c r="A10" s="69" t="s">
        <v>2563</v>
      </c>
      <c r="B10" s="72">
        <v>2.7012001014405644</v>
      </c>
      <c r="C10" s="77">
        <v>45640</v>
      </c>
      <c r="D10" s="3"/>
      <c r="E10" s="3"/>
    </row>
    <row r="11" spans="1:5">
      <c r="A11" s="69" t="s">
        <v>2564</v>
      </c>
      <c r="B11" s="72">
        <v>25.024365436715435</v>
      </c>
      <c r="C11" s="77">
        <v>46772</v>
      </c>
      <c r="D11" s="3"/>
      <c r="E11" s="3"/>
    </row>
    <row r="12" spans="1:5">
      <c r="A12" s="69" t="s">
        <v>2719</v>
      </c>
      <c r="B12" s="72">
        <v>159.02250760647414</v>
      </c>
      <c r="C12" s="77">
        <v>46338</v>
      </c>
    </row>
    <row r="13" spans="1:5">
      <c r="A13" s="69" t="s">
        <v>1639</v>
      </c>
      <c r="B13" s="72">
        <v>15.397729348620761</v>
      </c>
      <c r="C13" s="77">
        <v>48274</v>
      </c>
      <c r="D13" s="3"/>
      <c r="E13" s="3"/>
    </row>
    <row r="14" spans="1:5">
      <c r="A14" s="69" t="s">
        <v>1640</v>
      </c>
      <c r="B14" s="72">
        <v>8.1061591999945275</v>
      </c>
      <c r="C14" s="77">
        <v>48274</v>
      </c>
      <c r="D14" s="3"/>
      <c r="E14" s="3"/>
    </row>
    <row r="15" spans="1:5">
      <c r="A15" s="69" t="s">
        <v>2565</v>
      </c>
      <c r="B15" s="72">
        <v>3.6178565032540488</v>
      </c>
      <c r="C15" s="77">
        <v>46054</v>
      </c>
    </row>
    <row r="16" spans="1:5">
      <c r="A16" s="69" t="s">
        <v>2566</v>
      </c>
      <c r="B16" s="72">
        <v>3.3891332403417369</v>
      </c>
      <c r="C16" s="77">
        <v>47209</v>
      </c>
    </row>
    <row r="17" spans="1:3">
      <c r="A17" s="69" t="s">
        <v>1647</v>
      </c>
      <c r="B17" s="72">
        <v>40.985507503471396</v>
      </c>
      <c r="C17" s="77">
        <v>48297</v>
      </c>
    </row>
    <row r="18" spans="1:3">
      <c r="A18" s="69" t="s">
        <v>2720</v>
      </c>
      <c r="B18" s="72">
        <v>38.827803605928224</v>
      </c>
      <c r="C18" s="77">
        <v>46022</v>
      </c>
    </row>
    <row r="19" spans="1:3">
      <c r="A19" s="69" t="s">
        <v>2567</v>
      </c>
      <c r="B19" s="72">
        <v>13.021181043674707</v>
      </c>
      <c r="C19" s="77">
        <v>47209</v>
      </c>
    </row>
    <row r="20" spans="1:3">
      <c r="A20" s="69" t="s">
        <v>2568</v>
      </c>
      <c r="B20" s="72">
        <v>35.568385668457793</v>
      </c>
      <c r="C20" s="77">
        <v>47308</v>
      </c>
    </row>
    <row r="21" spans="1:3">
      <c r="A21" s="69" t="s">
        <v>2569</v>
      </c>
      <c r="B21" s="72">
        <v>23.058115175999994</v>
      </c>
      <c r="C21" s="77">
        <v>47467</v>
      </c>
    </row>
    <row r="22" spans="1:3">
      <c r="A22" s="69" t="s">
        <v>2570</v>
      </c>
      <c r="B22" s="72">
        <v>33.456528082780999</v>
      </c>
      <c r="C22" s="77">
        <v>50770</v>
      </c>
    </row>
    <row r="23" spans="1:3">
      <c r="A23" s="69" t="s">
        <v>2571</v>
      </c>
      <c r="B23" s="72">
        <v>20.402128889999997</v>
      </c>
      <c r="C23" s="77">
        <v>46132</v>
      </c>
    </row>
    <row r="24" spans="1:3">
      <c r="A24" s="69" t="s">
        <v>1650</v>
      </c>
      <c r="B24" s="72">
        <v>4.1142025137316338</v>
      </c>
      <c r="C24" s="77">
        <v>46752</v>
      </c>
    </row>
    <row r="25" spans="1:3">
      <c r="A25" s="69" t="s">
        <v>1651</v>
      </c>
      <c r="B25" s="72">
        <v>35.148685425407599</v>
      </c>
      <c r="C25" s="77">
        <v>48233</v>
      </c>
    </row>
    <row r="26" spans="1:3">
      <c r="A26" s="69" t="s">
        <v>1652</v>
      </c>
      <c r="B26" s="72">
        <v>2.3350223511483059</v>
      </c>
      <c r="C26" s="77">
        <v>45322</v>
      </c>
    </row>
    <row r="27" spans="1:3">
      <c r="A27" s="69" t="s">
        <v>2572</v>
      </c>
      <c r="B27" s="72">
        <v>0.23319378536949728</v>
      </c>
      <c r="C27" s="77">
        <v>48944</v>
      </c>
    </row>
    <row r="28" spans="1:3">
      <c r="A28" s="69" t="s">
        <v>2573</v>
      </c>
      <c r="B28" s="72">
        <v>11.77963996396894</v>
      </c>
      <c r="C28" s="77">
        <v>48212</v>
      </c>
    </row>
    <row r="29" spans="1:3">
      <c r="A29" s="69" t="s">
        <v>2574</v>
      </c>
      <c r="B29" s="72">
        <v>8.7271792355878635</v>
      </c>
      <c r="C29" s="77">
        <v>48212</v>
      </c>
    </row>
    <row r="30" spans="1:3">
      <c r="A30" s="69" t="s">
        <v>2575</v>
      </c>
      <c r="B30" s="72">
        <v>31.050773114399998</v>
      </c>
      <c r="C30" s="77">
        <v>46631</v>
      </c>
    </row>
    <row r="31" spans="1:3">
      <c r="A31" s="69" t="s">
        <v>2576</v>
      </c>
      <c r="B31" s="72">
        <v>1.4041665572922572E-2</v>
      </c>
      <c r="C31" s="77">
        <v>46234</v>
      </c>
    </row>
    <row r="32" spans="1:3">
      <c r="A32" s="69" t="s">
        <v>2721</v>
      </c>
      <c r="B32" s="72">
        <v>14.954020360496932</v>
      </c>
      <c r="C32" s="77">
        <v>45383</v>
      </c>
    </row>
    <row r="33" spans="1:3">
      <c r="A33" s="69" t="s">
        <v>2722</v>
      </c>
      <c r="B33" s="72">
        <v>383.86525604570215</v>
      </c>
      <c r="C33" s="77">
        <v>46871</v>
      </c>
    </row>
    <row r="34" spans="1:3">
      <c r="A34" s="69" t="s">
        <v>2723</v>
      </c>
      <c r="B34" s="72">
        <v>13.573603461041142</v>
      </c>
      <c r="C34" s="77">
        <v>48482</v>
      </c>
    </row>
    <row r="35" spans="1:3">
      <c r="A35" s="69" t="s">
        <v>2724</v>
      </c>
      <c r="B35" s="72">
        <v>240.83395061240637</v>
      </c>
      <c r="C35" s="77">
        <v>47525</v>
      </c>
    </row>
    <row r="36" spans="1:3">
      <c r="A36" s="69" t="s">
        <v>2725</v>
      </c>
      <c r="B36" s="72">
        <v>117.88851680128758</v>
      </c>
      <c r="C36" s="77">
        <v>45473</v>
      </c>
    </row>
    <row r="37" spans="1:3">
      <c r="A37" s="69" t="s">
        <v>2726</v>
      </c>
      <c r="B37" s="72">
        <v>40.065324405999881</v>
      </c>
      <c r="C37" s="77">
        <v>46022</v>
      </c>
    </row>
    <row r="38" spans="1:3">
      <c r="A38" s="69" t="s">
        <v>2727</v>
      </c>
      <c r="B38" s="72">
        <v>1.0402936694352001</v>
      </c>
      <c r="C38" s="77">
        <v>48844</v>
      </c>
    </row>
    <row r="39" spans="1:3">
      <c r="A39" s="69" t="s">
        <v>2728</v>
      </c>
      <c r="B39" s="72">
        <v>1.0075149302655999</v>
      </c>
      <c r="C39" s="77">
        <v>48844</v>
      </c>
    </row>
    <row r="40" spans="1:3">
      <c r="A40" s="69" t="s">
        <v>2729</v>
      </c>
      <c r="B40" s="72">
        <v>1.2591780132322001</v>
      </c>
      <c r="C40" s="77">
        <v>48844</v>
      </c>
    </row>
    <row r="41" spans="1:3">
      <c r="A41" s="69" t="s">
        <v>2730</v>
      </c>
      <c r="B41" s="72">
        <v>0.86238274960020012</v>
      </c>
      <c r="C41" s="77">
        <v>48844</v>
      </c>
    </row>
    <row r="42" spans="1:3">
      <c r="A42" s="69" t="s">
        <v>2731</v>
      </c>
      <c r="B42" s="72">
        <v>0.88653550477779997</v>
      </c>
      <c r="C42" s="77">
        <v>48844</v>
      </c>
    </row>
    <row r="43" spans="1:3">
      <c r="A43" s="69" t="s">
        <v>2732</v>
      </c>
      <c r="B43" s="72">
        <v>9.6429675980105909</v>
      </c>
      <c r="C43" s="77">
        <v>45340</v>
      </c>
    </row>
    <row r="44" spans="1:3">
      <c r="A44" s="69" t="s">
        <v>2733</v>
      </c>
      <c r="B44" s="72">
        <v>35.594074754777999</v>
      </c>
      <c r="C44" s="77">
        <v>45838</v>
      </c>
    </row>
    <row r="45" spans="1:3">
      <c r="A45" s="69" t="s">
        <v>2734</v>
      </c>
      <c r="B45" s="72">
        <v>311.09118933744503</v>
      </c>
      <c r="C45" s="77">
        <v>47191</v>
      </c>
    </row>
    <row r="46" spans="1:3">
      <c r="A46" s="69" t="s">
        <v>2735</v>
      </c>
      <c r="B46" s="72">
        <v>48.843861727523901</v>
      </c>
      <c r="C46" s="77">
        <v>45935</v>
      </c>
    </row>
    <row r="47" spans="1:3">
      <c r="A47" s="69" t="s">
        <v>2736</v>
      </c>
      <c r="B47" s="72">
        <v>102.88680529728647</v>
      </c>
      <c r="C47" s="77">
        <v>47391</v>
      </c>
    </row>
    <row r="48" spans="1:3">
      <c r="A48" s="69" t="s">
        <v>2737</v>
      </c>
      <c r="B48" s="72">
        <v>20.60642800534804</v>
      </c>
      <c r="C48" s="77">
        <v>52047</v>
      </c>
    </row>
    <row r="49" spans="1:3">
      <c r="A49" s="69" t="s">
        <v>2738</v>
      </c>
      <c r="B49" s="72">
        <v>51.607275000000001</v>
      </c>
      <c r="C49" s="77">
        <v>45363</v>
      </c>
    </row>
    <row r="50" spans="1:3">
      <c r="A50" s="63" t="s">
        <v>40</v>
      </c>
      <c r="B50" s="66">
        <v>1421.8783422482975</v>
      </c>
      <c r="C50" s="120" t="s">
        <v>2746</v>
      </c>
    </row>
    <row r="51" spans="1:3">
      <c r="A51" s="69" t="s">
        <v>2577</v>
      </c>
      <c r="B51" s="72">
        <v>44.726463726177961</v>
      </c>
      <c r="C51" s="77">
        <v>47201</v>
      </c>
    </row>
    <row r="52" spans="1:3">
      <c r="A52" s="69" t="s">
        <v>1680</v>
      </c>
      <c r="B52" s="72">
        <v>1.124628812579938</v>
      </c>
      <c r="C52" s="77">
        <v>47467</v>
      </c>
    </row>
    <row r="53" spans="1:3">
      <c r="A53" s="69" t="s">
        <v>1681</v>
      </c>
      <c r="B53" s="72">
        <v>15.096115389666915</v>
      </c>
      <c r="C53" s="77">
        <v>47848</v>
      </c>
    </row>
    <row r="54" spans="1:3">
      <c r="A54" s="69" t="s">
        <v>2578</v>
      </c>
      <c r="B54" s="72">
        <v>58.223666276099998</v>
      </c>
      <c r="C54" s="77">
        <v>46601</v>
      </c>
    </row>
    <row r="55" spans="1:3">
      <c r="A55" s="69" t="s">
        <v>1683</v>
      </c>
      <c r="B55" s="72">
        <v>26.298867769199997</v>
      </c>
      <c r="C55" s="77">
        <v>46371</v>
      </c>
    </row>
    <row r="56" spans="1:3">
      <c r="A56" s="69" t="s">
        <v>2579</v>
      </c>
      <c r="B56" s="72">
        <v>4.9279201133817621</v>
      </c>
      <c r="C56" s="77">
        <v>45778</v>
      </c>
    </row>
    <row r="57" spans="1:3">
      <c r="A57" s="69" t="s">
        <v>2580</v>
      </c>
      <c r="B57" s="72">
        <v>11.06048891499516</v>
      </c>
      <c r="C57" s="77">
        <v>46997</v>
      </c>
    </row>
    <row r="58" spans="1:3">
      <c r="A58" s="69" t="s">
        <v>1687</v>
      </c>
      <c r="B58" s="72">
        <v>17.410958037691447</v>
      </c>
      <c r="C58" s="77">
        <v>48304</v>
      </c>
    </row>
    <row r="59" spans="1:3">
      <c r="A59" s="69" t="s">
        <v>2581</v>
      </c>
      <c r="B59" s="72">
        <v>19.774969477935723</v>
      </c>
      <c r="C59" s="77">
        <v>46997</v>
      </c>
    </row>
    <row r="60" spans="1:3">
      <c r="A60" s="69" t="s">
        <v>2582</v>
      </c>
      <c r="B60" s="72">
        <v>8.8416441788110536</v>
      </c>
      <c r="C60" s="77">
        <v>45343</v>
      </c>
    </row>
    <row r="61" spans="1:3">
      <c r="A61" s="69" t="s">
        <v>2583</v>
      </c>
      <c r="B61" s="72">
        <v>11.029904262523107</v>
      </c>
      <c r="C61" s="77">
        <v>47082</v>
      </c>
    </row>
    <row r="62" spans="1:3">
      <c r="A62" s="69" t="s">
        <v>1655</v>
      </c>
      <c r="B62" s="72">
        <v>61.762270746112257</v>
      </c>
      <c r="C62" s="77">
        <v>47398</v>
      </c>
    </row>
    <row r="63" spans="1:3">
      <c r="A63" s="69" t="s">
        <v>1690</v>
      </c>
      <c r="B63" s="72">
        <v>30.173531480180323</v>
      </c>
      <c r="C63" s="77">
        <v>48757</v>
      </c>
    </row>
    <row r="64" spans="1:3">
      <c r="A64" s="69" t="s">
        <v>2584</v>
      </c>
      <c r="B64" s="72">
        <v>0.70646348202176301</v>
      </c>
      <c r="C64" s="77">
        <v>46326</v>
      </c>
    </row>
    <row r="65" spans="1:3">
      <c r="A65" s="69" t="s">
        <v>2585</v>
      </c>
      <c r="B65" s="72">
        <v>13.450471562799423</v>
      </c>
      <c r="C65" s="77">
        <v>47301</v>
      </c>
    </row>
    <row r="66" spans="1:3">
      <c r="A66" s="69" t="s">
        <v>2586</v>
      </c>
      <c r="B66" s="72">
        <v>5.2371216965638459</v>
      </c>
      <c r="C66" s="77">
        <v>47301</v>
      </c>
    </row>
    <row r="67" spans="1:3">
      <c r="A67" s="69" t="s">
        <v>2587</v>
      </c>
      <c r="B67" s="72">
        <v>0.13676052256963778</v>
      </c>
      <c r="C67" s="77">
        <v>48122</v>
      </c>
    </row>
    <row r="68" spans="1:3">
      <c r="A68" s="69" t="s">
        <v>2588</v>
      </c>
      <c r="B68" s="72">
        <v>37.949549428902266</v>
      </c>
      <c r="C68" s="77">
        <v>48395</v>
      </c>
    </row>
    <row r="69" spans="1:3">
      <c r="A69" s="69" t="s">
        <v>2589</v>
      </c>
      <c r="B69" s="72">
        <v>3.2772658555008198</v>
      </c>
      <c r="C69" s="77">
        <v>45494</v>
      </c>
    </row>
    <row r="70" spans="1:3">
      <c r="A70" s="69" t="s">
        <v>1658</v>
      </c>
      <c r="B70" s="72">
        <v>12.283656866505778</v>
      </c>
      <c r="C70" s="77">
        <v>48395</v>
      </c>
    </row>
    <row r="71" spans="1:3">
      <c r="A71" s="69" t="s">
        <v>2590</v>
      </c>
      <c r="B71" s="72">
        <v>54.170702073523003</v>
      </c>
      <c r="C71" s="77">
        <v>48669</v>
      </c>
    </row>
    <row r="72" spans="1:3">
      <c r="A72" s="69" t="s">
        <v>1701</v>
      </c>
      <c r="B72" s="72">
        <v>1.3826303553826176</v>
      </c>
      <c r="C72" s="77">
        <v>46753</v>
      </c>
    </row>
    <row r="73" spans="1:3">
      <c r="A73" s="69" t="s">
        <v>2591</v>
      </c>
      <c r="B73" s="72">
        <v>55.966482049784759</v>
      </c>
      <c r="C73" s="77">
        <v>46933</v>
      </c>
    </row>
    <row r="74" spans="1:3">
      <c r="A74" s="69" t="s">
        <v>2592</v>
      </c>
      <c r="B74" s="72">
        <v>48.584723721299994</v>
      </c>
      <c r="C74" s="77">
        <v>46971</v>
      </c>
    </row>
    <row r="75" spans="1:3">
      <c r="A75" s="69" t="s">
        <v>2593</v>
      </c>
      <c r="B75" s="72">
        <v>17.0517325413362</v>
      </c>
      <c r="C75" s="77">
        <v>45557</v>
      </c>
    </row>
    <row r="76" spans="1:3">
      <c r="A76" s="69" t="s">
        <v>1705</v>
      </c>
      <c r="B76" s="72">
        <v>13.670020311975085</v>
      </c>
      <c r="C76" s="77">
        <v>46149</v>
      </c>
    </row>
    <row r="77" spans="1:3">
      <c r="A77" s="69" t="s">
        <v>2594</v>
      </c>
      <c r="B77" s="72">
        <v>5.6498026365520273</v>
      </c>
      <c r="C77" s="77">
        <v>46012</v>
      </c>
    </row>
    <row r="78" spans="1:3">
      <c r="A78" s="69" t="s">
        <v>2595</v>
      </c>
      <c r="B78" s="72">
        <v>85.938283459573356</v>
      </c>
      <c r="C78" s="77">
        <v>48693</v>
      </c>
    </row>
    <row r="79" spans="1:3">
      <c r="A79" s="69" t="s">
        <v>2739</v>
      </c>
      <c r="B79" s="72">
        <v>9.4485407260750012E-2</v>
      </c>
      <c r="C79" s="77">
        <v>45515</v>
      </c>
    </row>
    <row r="80" spans="1:3">
      <c r="A80" s="69" t="s">
        <v>1708</v>
      </c>
      <c r="B80" s="72">
        <v>14.219028354811996</v>
      </c>
      <c r="C80" s="77">
        <v>47665</v>
      </c>
    </row>
    <row r="81" spans="1:3">
      <c r="A81" s="69" t="s">
        <v>2596</v>
      </c>
      <c r="B81" s="72">
        <v>22.386192569386374</v>
      </c>
      <c r="C81" s="77">
        <v>47665</v>
      </c>
    </row>
    <row r="82" spans="1:3">
      <c r="A82" s="69" t="s">
        <v>2597</v>
      </c>
      <c r="B82" s="72">
        <v>59.317173994950039</v>
      </c>
      <c r="C82" s="77">
        <v>48332</v>
      </c>
    </row>
    <row r="83" spans="1:3">
      <c r="A83" s="69" t="s">
        <v>2598</v>
      </c>
      <c r="B83" s="72">
        <v>28.120811014903968</v>
      </c>
      <c r="C83" s="77">
        <v>47715</v>
      </c>
    </row>
    <row r="84" spans="1:3">
      <c r="A84" s="69" t="s">
        <v>2599</v>
      </c>
      <c r="B84" s="72">
        <v>10.086627355306316</v>
      </c>
      <c r="C84" s="77">
        <v>47715</v>
      </c>
    </row>
    <row r="85" spans="1:3">
      <c r="A85" s="69" t="s">
        <v>2600</v>
      </c>
      <c r="B85" s="72">
        <v>10.527335515749758</v>
      </c>
      <c r="C85" s="77">
        <v>48446</v>
      </c>
    </row>
    <row r="86" spans="1:3">
      <c r="A86" s="69" t="s">
        <v>2740</v>
      </c>
      <c r="B86" s="72">
        <v>0.39165021139541001</v>
      </c>
      <c r="C86" s="77">
        <v>46418</v>
      </c>
    </row>
    <row r="87" spans="1:3">
      <c r="A87" s="69" t="s">
        <v>2601</v>
      </c>
      <c r="B87" s="72">
        <v>0.23463984858709938</v>
      </c>
      <c r="C87" s="77">
        <v>48944</v>
      </c>
    </row>
    <row r="88" spans="1:3">
      <c r="A88" s="69" t="s">
        <v>1660</v>
      </c>
      <c r="B88" s="72">
        <v>35.875105472379381</v>
      </c>
      <c r="C88" s="77">
        <v>48760</v>
      </c>
    </row>
    <row r="89" spans="1:3">
      <c r="A89" s="69" t="s">
        <v>1718</v>
      </c>
      <c r="B89" s="72">
        <v>10.7585506665</v>
      </c>
      <c r="C89" s="77">
        <v>47262</v>
      </c>
    </row>
    <row r="90" spans="1:3">
      <c r="A90" s="69" t="s">
        <v>2602</v>
      </c>
      <c r="B90" s="72">
        <v>35.723809475755608</v>
      </c>
      <c r="C90" s="77">
        <v>47665</v>
      </c>
    </row>
    <row r="91" spans="1:3">
      <c r="A91" s="69" t="s">
        <v>2603</v>
      </c>
      <c r="B91" s="72">
        <v>4.6355727425053672</v>
      </c>
      <c r="C91" s="77">
        <v>45485</v>
      </c>
    </row>
    <row r="92" spans="1:3">
      <c r="A92" s="69" t="s">
        <v>2604</v>
      </c>
      <c r="B92" s="72">
        <v>9.5587632464327097</v>
      </c>
      <c r="C92" s="77">
        <v>46417</v>
      </c>
    </row>
    <row r="93" spans="1:3">
      <c r="A93" s="69" t="s">
        <v>1726</v>
      </c>
      <c r="B93" s="72">
        <v>38.705874792659181</v>
      </c>
      <c r="C93" s="77">
        <v>48180</v>
      </c>
    </row>
    <row r="94" spans="1:3">
      <c r="A94" s="69" t="s">
        <v>2605</v>
      </c>
      <c r="B94" s="72">
        <v>35.555014989449361</v>
      </c>
      <c r="C94" s="77">
        <v>47848</v>
      </c>
    </row>
    <row r="95" spans="1:3">
      <c r="A95" s="69" t="s">
        <v>2606</v>
      </c>
      <c r="B95" s="72">
        <v>1.3552381891202059</v>
      </c>
      <c r="C95" s="77">
        <v>45710</v>
      </c>
    </row>
    <row r="96" spans="1:3">
      <c r="A96" s="69" t="s">
        <v>2607</v>
      </c>
      <c r="B96" s="72">
        <v>11.382922256203342</v>
      </c>
      <c r="C96" s="77">
        <v>46573</v>
      </c>
    </row>
    <row r="97" spans="1:3">
      <c r="A97" s="69" t="s">
        <v>2608</v>
      </c>
      <c r="B97" s="72">
        <v>12.18731359890756</v>
      </c>
      <c r="C97" s="77">
        <v>47832</v>
      </c>
    </row>
    <row r="98" spans="1:3">
      <c r="A98" s="69" t="s">
        <v>2609</v>
      </c>
      <c r="B98" s="72">
        <v>0.57239917254401218</v>
      </c>
      <c r="C98" s="77">
        <v>46524</v>
      </c>
    </row>
    <row r="99" spans="1:3">
      <c r="A99" s="69" t="s">
        <v>2610</v>
      </c>
      <c r="B99" s="72">
        <v>12.197294825247818</v>
      </c>
      <c r="C99" s="77">
        <v>48121</v>
      </c>
    </row>
    <row r="100" spans="1:3">
      <c r="A100" s="69" t="s">
        <v>2611</v>
      </c>
      <c r="B100" s="72">
        <v>2.0667641099707326</v>
      </c>
      <c r="C100" s="77">
        <v>48121</v>
      </c>
    </row>
    <row r="101" spans="1:3">
      <c r="A101" s="69" t="s">
        <v>2612</v>
      </c>
      <c r="B101" s="72">
        <v>2.181934841259813</v>
      </c>
      <c r="C101" s="77">
        <v>47255</v>
      </c>
    </row>
    <row r="102" spans="1:3">
      <c r="A102" s="69" t="s">
        <v>2613</v>
      </c>
      <c r="B102" s="72">
        <v>1.2060951125932589</v>
      </c>
      <c r="C102" s="77">
        <v>48029</v>
      </c>
    </row>
    <row r="103" spans="1:3">
      <c r="A103" s="69" t="s">
        <v>1737</v>
      </c>
      <c r="B103" s="72">
        <v>16.484014838589999</v>
      </c>
      <c r="C103" s="77">
        <v>47937</v>
      </c>
    </row>
    <row r="104" spans="1:3">
      <c r="A104" s="69" t="s">
        <v>2614</v>
      </c>
      <c r="B104" s="72">
        <v>5.0079820775816</v>
      </c>
      <c r="C104" s="77">
        <v>46572</v>
      </c>
    </row>
    <row r="105" spans="1:3">
      <c r="A105" s="69" t="s">
        <v>2741</v>
      </c>
      <c r="B105" s="72">
        <v>0.20373967107274002</v>
      </c>
      <c r="C105" s="77">
        <v>45553</v>
      </c>
    </row>
    <row r="106" spans="1:3">
      <c r="A106" s="69" t="s">
        <v>2742</v>
      </c>
      <c r="B106" s="72">
        <v>0.20692356420372998</v>
      </c>
      <c r="C106" s="77">
        <v>45602</v>
      </c>
    </row>
    <row r="107" spans="1:3">
      <c r="A107" s="69" t="s">
        <v>2615</v>
      </c>
      <c r="B107" s="72">
        <v>2.4068059124382</v>
      </c>
      <c r="C107" s="77">
        <v>45869</v>
      </c>
    </row>
    <row r="108" spans="1:3">
      <c r="A108" s="69" t="s">
        <v>2616</v>
      </c>
      <c r="B108" s="72">
        <v>11.47748185868252</v>
      </c>
      <c r="C108" s="77">
        <v>46938</v>
      </c>
    </row>
    <row r="109" spans="1:3">
      <c r="A109" s="69" t="s">
        <v>2617</v>
      </c>
      <c r="B109" s="72">
        <v>22.356595628101328</v>
      </c>
      <c r="C109" s="77">
        <v>46201</v>
      </c>
    </row>
    <row r="110" spans="1:3">
      <c r="A110" s="69" t="s">
        <v>2618</v>
      </c>
      <c r="B110" s="72">
        <v>7.224641265257465</v>
      </c>
      <c r="C110" s="77">
        <v>46203</v>
      </c>
    </row>
    <row r="111" spans="1:3">
      <c r="A111" s="69" t="s">
        <v>1742</v>
      </c>
      <c r="B111" s="72">
        <v>14.687323692865965</v>
      </c>
      <c r="C111" s="77">
        <v>47312</v>
      </c>
    </row>
    <row r="112" spans="1:3">
      <c r="A112" s="69" t="s">
        <v>2619</v>
      </c>
      <c r="B112" s="72">
        <v>14.464621079999999</v>
      </c>
      <c r="C112" s="77">
        <v>48213</v>
      </c>
    </row>
    <row r="113" spans="1:3">
      <c r="A113" s="69" t="s">
        <v>1749</v>
      </c>
      <c r="B113" s="72">
        <v>70.291311140700003</v>
      </c>
      <c r="C113" s="77">
        <v>47992</v>
      </c>
    </row>
    <row r="114" spans="1:3">
      <c r="A114" s="69" t="s">
        <v>2620</v>
      </c>
      <c r="B114" s="72">
        <v>57.968583459286265</v>
      </c>
      <c r="C114" s="77">
        <v>48944</v>
      </c>
    </row>
    <row r="115" spans="1:3">
      <c r="A115" s="69" t="s">
        <v>2621</v>
      </c>
      <c r="B115" s="72">
        <v>1.9929269769031668</v>
      </c>
      <c r="C115" s="77">
        <v>46722</v>
      </c>
    </row>
    <row r="116" spans="1:3">
      <c r="A116" s="69" t="s">
        <v>2622</v>
      </c>
      <c r="B116" s="72">
        <v>2.8601989196786333</v>
      </c>
      <c r="C116" s="77">
        <v>46794</v>
      </c>
    </row>
    <row r="117" spans="1:3">
      <c r="A117" s="69" t="s">
        <v>1754</v>
      </c>
      <c r="B117" s="72">
        <v>1.986497886463424</v>
      </c>
      <c r="C117" s="77">
        <v>47467</v>
      </c>
    </row>
    <row r="118" spans="1:3">
      <c r="A118" s="69" t="s">
        <v>2623</v>
      </c>
      <c r="B118" s="72">
        <v>0.14341037152483899</v>
      </c>
      <c r="C118" s="77">
        <v>46082</v>
      </c>
    </row>
    <row r="119" spans="1:3">
      <c r="A119" s="69" t="s">
        <v>2624</v>
      </c>
      <c r="B119" s="72">
        <v>19.478196135511304</v>
      </c>
      <c r="C119" s="77">
        <v>47236</v>
      </c>
    </row>
    <row r="120" spans="1:3">
      <c r="A120" s="69" t="s">
        <v>2625</v>
      </c>
      <c r="B120" s="72">
        <v>12.535988904369736</v>
      </c>
      <c r="C120" s="77">
        <v>46465</v>
      </c>
    </row>
    <row r="121" spans="1:3">
      <c r="A121" s="69" t="s">
        <v>2626</v>
      </c>
      <c r="B121" s="72">
        <v>22.414147657200001</v>
      </c>
      <c r="C121" s="77">
        <v>47031</v>
      </c>
    </row>
    <row r="122" spans="1:3">
      <c r="A122" s="69" t="s">
        <v>2627</v>
      </c>
      <c r="B122" s="72">
        <v>36.380514689999998</v>
      </c>
      <c r="C122" s="77">
        <v>46054</v>
      </c>
    </row>
    <row r="123" spans="1:3">
      <c r="A123" s="69" t="s">
        <v>2628</v>
      </c>
      <c r="B123" s="72">
        <v>0.83321328492503377</v>
      </c>
      <c r="C123" s="77">
        <v>45869</v>
      </c>
    </row>
    <row r="124" spans="1:3">
      <c r="A124" s="69" t="s">
        <v>1770</v>
      </c>
      <c r="B124" s="72">
        <v>2.6846805594927643</v>
      </c>
      <c r="C124" s="77">
        <v>47848</v>
      </c>
    </row>
    <row r="125" spans="1:3">
      <c r="A125" s="69" t="s">
        <v>2629</v>
      </c>
      <c r="B125" s="72">
        <v>27.983240594936174</v>
      </c>
      <c r="C125" s="77">
        <v>46933</v>
      </c>
    </row>
    <row r="126" spans="1:3">
      <c r="A126" s="69" t="s">
        <v>2630</v>
      </c>
      <c r="B126" s="72">
        <v>21.42401580628264</v>
      </c>
      <c r="C126" s="77">
        <v>46643</v>
      </c>
    </row>
    <row r="127" spans="1:3">
      <c r="A127" s="69" t="s">
        <v>2631</v>
      </c>
      <c r="B127" s="72">
        <v>1.3839300890999999</v>
      </c>
      <c r="C127" s="77">
        <v>47262</v>
      </c>
    </row>
    <row r="128" spans="1:3">
      <c r="A128" s="69" t="s">
        <v>2632</v>
      </c>
      <c r="B128" s="72">
        <v>0.40198730129999999</v>
      </c>
      <c r="C128" s="77">
        <v>45939</v>
      </c>
    </row>
    <row r="129" spans="1:3">
      <c r="A129" s="69" t="s">
        <v>2633</v>
      </c>
      <c r="B129" s="72">
        <v>21.347675368304454</v>
      </c>
      <c r="C129" s="77">
        <v>47409</v>
      </c>
    </row>
    <row r="130" spans="1:3" hidden="1">
      <c r="A130" s="69"/>
      <c r="B130" s="72"/>
      <c r="C130" s="77"/>
    </row>
    <row r="131" spans="1:3" hidden="1">
      <c r="A131" s="69"/>
      <c r="B131" s="72"/>
      <c r="C131" s="77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2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4.8554687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141</v>
      </c>
      <c r="B1" s="36" t="s" vm="1">
        <v>210</v>
      </c>
    </row>
    <row r="2" spans="1:15">
      <c r="A2" s="36" t="s">
        <v>140</v>
      </c>
      <c r="B2" s="36" t="s">
        <v>211</v>
      </c>
    </row>
    <row r="3" spans="1:15">
      <c r="A3" s="36" t="s">
        <v>142</v>
      </c>
      <c r="B3" s="36" t="s">
        <v>212</v>
      </c>
    </row>
    <row r="4" spans="1:15">
      <c r="A4" s="36" t="s">
        <v>143</v>
      </c>
      <c r="B4" s="36">
        <v>2208</v>
      </c>
    </row>
    <row r="5" spans="1:15" s="3" customFormat="1">
      <c r="A5" s="37" t="s">
        <v>112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167</v>
      </c>
      <c r="K5" s="38" t="s">
        <v>192</v>
      </c>
      <c r="L5" s="38" t="s">
        <v>168</v>
      </c>
      <c r="M5" s="38" t="s">
        <v>59</v>
      </c>
      <c r="N5" s="38" t="s">
        <v>144</v>
      </c>
      <c r="O5" s="40" t="s">
        <v>146</v>
      </c>
    </row>
    <row r="6" spans="1:15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17" t="s">
        <v>2746</v>
      </c>
      <c r="F6" s="26" t="s">
        <v>21</v>
      </c>
      <c r="G6" s="26" t="s">
        <v>20</v>
      </c>
      <c r="H6" s="117" t="s">
        <v>2746</v>
      </c>
      <c r="I6" s="26" t="s">
        <v>19</v>
      </c>
      <c r="J6" s="26" t="s">
        <v>19</v>
      </c>
      <c r="K6" s="26" t="s">
        <v>194</v>
      </c>
      <c r="L6" s="26" t="s">
        <v>190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2549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121" t="s">
        <v>2746</v>
      </c>
      <c r="I8" s="121" t="s">
        <v>2746</v>
      </c>
      <c r="J8" s="121" t="s">
        <v>2746</v>
      </c>
      <c r="K8" s="121" t="s">
        <v>2746</v>
      </c>
      <c r="L8" s="83">
        <v>0</v>
      </c>
      <c r="M8" s="121" t="s">
        <v>2746</v>
      </c>
      <c r="N8" s="84">
        <v>0</v>
      </c>
      <c r="O8" s="84">
        <v>0</v>
      </c>
    </row>
    <row r="9" spans="1:15">
      <c r="A9" s="85" t="s">
        <v>202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121" t="s">
        <v>2746</v>
      </c>
      <c r="N9" s="121" t="s">
        <v>2746</v>
      </c>
      <c r="O9" s="121" t="s">
        <v>2746</v>
      </c>
    </row>
    <row r="10" spans="1:15">
      <c r="A10" s="85" t="s">
        <v>108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</row>
    <row r="11" spans="1:15">
      <c r="A11" s="85" t="s">
        <v>193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1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141</v>
      </c>
      <c r="B1" s="36" t="s" vm="1">
        <v>210</v>
      </c>
    </row>
    <row r="2" spans="1:15">
      <c r="A2" s="36" t="s">
        <v>140</v>
      </c>
      <c r="B2" s="36" t="s">
        <v>211</v>
      </c>
    </row>
    <row r="3" spans="1:15">
      <c r="A3" s="36" t="s">
        <v>142</v>
      </c>
      <c r="B3" s="36" t="s">
        <v>212</v>
      </c>
    </row>
    <row r="4" spans="1:15">
      <c r="A4" s="36" t="s">
        <v>143</v>
      </c>
      <c r="B4" s="36">
        <v>2208</v>
      </c>
    </row>
    <row r="5" spans="1:15" s="3" customFormat="1">
      <c r="A5" s="37" t="s">
        <v>112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167</v>
      </c>
      <c r="K5" s="38" t="s">
        <v>187</v>
      </c>
      <c r="L5" s="38" t="s">
        <v>168</v>
      </c>
      <c r="M5" s="38" t="s">
        <v>59</v>
      </c>
      <c r="N5" s="38" t="s">
        <v>144</v>
      </c>
      <c r="O5" s="40" t="s">
        <v>146</v>
      </c>
    </row>
    <row r="6" spans="1:15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17" t="s">
        <v>2746</v>
      </c>
      <c r="F6" s="26" t="s">
        <v>21</v>
      </c>
      <c r="G6" s="26" t="s">
        <v>20</v>
      </c>
      <c r="H6" s="117" t="s">
        <v>2746</v>
      </c>
      <c r="I6" s="26" t="s">
        <v>19</v>
      </c>
      <c r="J6" s="26" t="s">
        <v>19</v>
      </c>
      <c r="K6" s="26" t="s">
        <v>194</v>
      </c>
      <c r="L6" s="26" t="s">
        <v>190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2550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121" t="s">
        <v>2746</v>
      </c>
      <c r="I8" s="121" t="s">
        <v>2746</v>
      </c>
      <c r="J8" s="121" t="s">
        <v>2746</v>
      </c>
      <c r="K8" s="121" t="s">
        <v>2746</v>
      </c>
      <c r="L8" s="83">
        <v>0</v>
      </c>
      <c r="M8" s="121" t="s">
        <v>2746</v>
      </c>
      <c r="N8" s="84">
        <v>0</v>
      </c>
      <c r="O8" s="84">
        <v>0</v>
      </c>
    </row>
    <row r="9" spans="1:15">
      <c r="A9" s="85" t="s">
        <v>202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121" t="s">
        <v>2746</v>
      </c>
      <c r="N9" s="121" t="s">
        <v>2746</v>
      </c>
      <c r="O9" s="121" t="s">
        <v>2746</v>
      </c>
    </row>
    <row r="10" spans="1:15">
      <c r="A10" s="85" t="s">
        <v>108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</row>
    <row r="11" spans="1:15">
      <c r="A11" s="85" t="s">
        <v>193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1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141</v>
      </c>
      <c r="B1" s="36" t="s" vm="1">
        <v>210</v>
      </c>
    </row>
    <row r="2" spans="1:15">
      <c r="A2" s="36" t="s">
        <v>140</v>
      </c>
      <c r="B2" s="36" t="s">
        <v>211</v>
      </c>
    </row>
    <row r="3" spans="1:15">
      <c r="A3" s="36" t="s">
        <v>142</v>
      </c>
      <c r="B3" s="36" t="s">
        <v>212</v>
      </c>
    </row>
    <row r="4" spans="1:15">
      <c r="A4" s="36" t="s">
        <v>143</v>
      </c>
      <c r="B4" s="36">
        <v>2208</v>
      </c>
    </row>
    <row r="5" spans="1:15" s="3" customFormat="1">
      <c r="A5" s="37" t="s">
        <v>112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167</v>
      </c>
      <c r="K5" s="38" t="s">
        <v>187</v>
      </c>
      <c r="L5" s="38" t="s">
        <v>168</v>
      </c>
      <c r="M5" s="38" t="s">
        <v>59</v>
      </c>
      <c r="N5" s="38" t="s">
        <v>144</v>
      </c>
      <c r="O5" s="40" t="s">
        <v>146</v>
      </c>
    </row>
    <row r="6" spans="1:15" s="3" customFormat="1">
      <c r="A6" s="116" t="s">
        <v>2746</v>
      </c>
      <c r="B6" s="117" t="s">
        <v>2746</v>
      </c>
      <c r="C6" s="117" t="s">
        <v>2746</v>
      </c>
      <c r="D6" s="117" t="s">
        <v>2746</v>
      </c>
      <c r="E6" s="117" t="s">
        <v>2746</v>
      </c>
      <c r="F6" s="26" t="s">
        <v>21</v>
      </c>
      <c r="G6" s="26" t="s">
        <v>20</v>
      </c>
      <c r="H6" s="117" t="s">
        <v>2746</v>
      </c>
      <c r="I6" s="26" t="s">
        <v>19</v>
      </c>
      <c r="J6" s="26" t="s">
        <v>19</v>
      </c>
      <c r="K6" s="26" t="s">
        <v>194</v>
      </c>
      <c r="L6" s="26" t="s">
        <v>190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8" t="s">
        <v>2746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2551</v>
      </c>
      <c r="B8" s="121" t="s">
        <v>2746</v>
      </c>
      <c r="C8" s="121" t="s">
        <v>2746</v>
      </c>
      <c r="D8" s="121" t="s">
        <v>2746</v>
      </c>
      <c r="E8" s="121" t="s">
        <v>2746</v>
      </c>
      <c r="F8" s="121" t="s">
        <v>2746</v>
      </c>
      <c r="G8" s="121" t="s">
        <v>2746</v>
      </c>
      <c r="H8" s="121" t="s">
        <v>2746</v>
      </c>
      <c r="I8" s="121" t="s">
        <v>2746</v>
      </c>
      <c r="J8" s="121" t="s">
        <v>2746</v>
      </c>
      <c r="K8" s="121" t="s">
        <v>2746</v>
      </c>
      <c r="L8" s="83">
        <v>0</v>
      </c>
      <c r="M8" s="121" t="s">
        <v>2746</v>
      </c>
      <c r="N8" s="84">
        <v>0</v>
      </c>
      <c r="O8" s="84">
        <v>0</v>
      </c>
    </row>
    <row r="9" spans="1:15">
      <c r="A9" s="85" t="s">
        <v>202</v>
      </c>
      <c r="B9" s="121" t="s">
        <v>2746</v>
      </c>
      <c r="C9" s="121" t="s">
        <v>2746</v>
      </c>
      <c r="D9" s="121" t="s">
        <v>2746</v>
      </c>
      <c r="E9" s="121" t="s">
        <v>2746</v>
      </c>
      <c r="F9" s="121" t="s">
        <v>2746</v>
      </c>
      <c r="G9" s="121" t="s">
        <v>2746</v>
      </c>
      <c r="H9" s="121" t="s">
        <v>2746</v>
      </c>
      <c r="I9" s="121" t="s">
        <v>2746</v>
      </c>
      <c r="J9" s="121" t="s">
        <v>2746</v>
      </c>
      <c r="K9" s="121" t="s">
        <v>2746</v>
      </c>
      <c r="L9" s="121" t="s">
        <v>2746</v>
      </c>
      <c r="M9" s="121" t="s">
        <v>2746</v>
      </c>
      <c r="N9" s="121" t="s">
        <v>2746</v>
      </c>
      <c r="O9" s="121" t="s">
        <v>2746</v>
      </c>
    </row>
    <row r="10" spans="1:15">
      <c r="A10" s="85" t="s">
        <v>108</v>
      </c>
      <c r="B10" s="121" t="s">
        <v>2746</v>
      </c>
      <c r="C10" s="121" t="s">
        <v>2746</v>
      </c>
      <c r="D10" s="121" t="s">
        <v>2746</v>
      </c>
      <c r="E10" s="121" t="s">
        <v>2746</v>
      </c>
      <c r="F10" s="121" t="s">
        <v>2746</v>
      </c>
      <c r="G10" s="121" t="s">
        <v>2746</v>
      </c>
      <c r="H10" s="121" t="s">
        <v>2746</v>
      </c>
      <c r="I10" s="121" t="s">
        <v>2746</v>
      </c>
      <c r="J10" s="121" t="s">
        <v>2746</v>
      </c>
      <c r="K10" s="121" t="s">
        <v>2746</v>
      </c>
      <c r="L10" s="121" t="s">
        <v>2746</v>
      </c>
      <c r="M10" s="121" t="s">
        <v>2746</v>
      </c>
      <c r="N10" s="121" t="s">
        <v>2746</v>
      </c>
      <c r="O10" s="121" t="s">
        <v>2746</v>
      </c>
    </row>
    <row r="11" spans="1:15">
      <c r="A11" s="85" t="s">
        <v>193</v>
      </c>
      <c r="B11" s="121" t="s">
        <v>2746</v>
      </c>
      <c r="C11" s="121" t="s">
        <v>2746</v>
      </c>
      <c r="D11" s="121" t="s">
        <v>2746</v>
      </c>
      <c r="E11" s="121" t="s">
        <v>2746</v>
      </c>
      <c r="F11" s="121" t="s">
        <v>2746</v>
      </c>
      <c r="G11" s="121" t="s">
        <v>2746</v>
      </c>
      <c r="H11" s="121" t="s">
        <v>2746</v>
      </c>
      <c r="I11" s="121" t="s">
        <v>2746</v>
      </c>
      <c r="J11" s="121" t="s">
        <v>2746</v>
      </c>
      <c r="K11" s="121" t="s">
        <v>2746</v>
      </c>
      <c r="L11" s="121" t="s">
        <v>2746</v>
      </c>
      <c r="M11" s="121" t="s">
        <v>2746</v>
      </c>
      <c r="N11" s="121" t="s">
        <v>2746</v>
      </c>
      <c r="O11" s="121" t="s">
        <v>2746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