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218AB9E1-577D-4E5B-BED8-0F6FA7C6F3DF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4" hidden="1">'אג"ח קונצרני'!$A$6:$T$498</definedName>
    <definedName name="_xlnm._FilterDatabase" localSheetId="9" hidden="1">אופציות!$A$6:$K$13</definedName>
    <definedName name="_xlnm._FilterDatabase" localSheetId="21" hidden="1">הלוואות!$A$5:$Q$997</definedName>
    <definedName name="_xlnm._FilterDatabase" localSheetId="25" hidden="1">'השקעות אחרות '!$A$5:$J$98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אופציה'!$A$6:$K$13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קונצרני'!$A$6:$R$97</definedName>
    <definedName name="_xlnm._FilterDatabase" localSheetId="18" hidden="1">'לא סחיר - אופציות'!$A$6:$K$13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אופציה'!$A$6:$K$572</definedName>
    <definedName name="_xlnm._FilterDatabase" localSheetId="15" hidden="1">'לא סחיר - מניות'!$A$6:$L$195</definedName>
    <definedName name="_xlnm._FilterDatabase" localSheetId="16" hidden="1">'לא סחיר - קרנות השקעה'!$A$6:$J$12</definedName>
    <definedName name="_xlnm._FilterDatabase" localSheetId="1" hidden="1">מזומנים!$A$5:$K$198</definedName>
    <definedName name="_xlnm._FilterDatabase" localSheetId="5" hidden="1">מניות!$A$6:$N$14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מניות'!$A$5:$L$17</definedName>
    <definedName name="Print_Area" localSheetId="16">'לא סחיר - קרנות השקעה'!$A$5:$J$36</definedName>
    <definedName name="Print_Area" localSheetId="13">'לא סחיר - תעודות חוב מסחריות'!$A$5:$R$22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אופציות!$A$1:$AZ$13</definedName>
    <definedName name="_xlnm.Print_Area" localSheetId="21">הלוואות!$A$1:$AZ$387</definedName>
    <definedName name="_xlnm.Print_Area" localSheetId="24">'השקעה בחברות מוחזקות'!$A$1:$AZ$8</definedName>
    <definedName name="_xlnm.Print_Area" localSheetId="25">'השקעות אחרות '!$A$1:$AZ$18</definedName>
    <definedName name="_xlnm.Print_Area" localSheetId="23">'זכויות מקרקעין'!$A$1:$AZ$8</definedName>
    <definedName name="_xlnm.Print_Area" localSheetId="10">'חוזים עתידיים'!$A$1:$AZ$19</definedName>
    <definedName name="_xlnm.Print_Area" localSheetId="26">'יתרת התחייבות להשקעה'!$A$1:$AZ$35</definedName>
    <definedName name="_xlnm.Print_Area" localSheetId="8">'כתבי אופציה'!$A$1:$AZ$13</definedName>
    <definedName name="_xlnm.Print_Area" localSheetId="12">'לא סחיר- תעודות התחייבות ממשלתי'!$A$1:$AZ$12</definedName>
    <definedName name="_xlnm.Print_Area" localSheetId="14">'לא סחיר - אג"ח קונצרני'!$A$1:$AZ$45</definedName>
    <definedName name="_xlnm.Print_Area" localSheetId="18">'לא סחיר - אופציות'!$A$1:$AZ$13</definedName>
    <definedName name="_xlnm.Print_Area" localSheetId="19">'לא סחיר - חוזים עתידיים'!$A$1:$AZ$123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מניות'!$A$1:$AZ$16</definedName>
    <definedName name="_xlnm.Print_Area" localSheetId="16">'לא סחיר - קרנות השקעה'!$A$1:$AZ$12</definedName>
    <definedName name="_xlnm.Print_Area" localSheetId="13">'לא סחיר - תעודות חוב מסחריות'!$A$1:$AZ$18</definedName>
    <definedName name="_xlnm.Print_Area" localSheetId="11">'מוצרים מובנים'!$A$1:$AZ$13</definedName>
    <definedName name="_xlnm.Print_Area" localSheetId="1">מזומנים!$A$1:$AZ$47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נאמנות'!$A$1:$AZ$24</definedName>
    <definedName name="_xlnm.Print_Area" localSheetId="6">'קרנות סל'!$A$1:$AZ$29</definedName>
    <definedName name="_xlnm.Print_Area" localSheetId="2">'תעודות התחייבות ממשלתיות'!$A$1:$AZ$67</definedName>
    <definedName name="_xlnm.Print_Area" localSheetId="3">'תעודות חוב מסחריות '!$A$1:$AZ$15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78" l="1"/>
  <c r="O10" i="78"/>
  <c r="H9" i="81"/>
  <c r="P154" i="61" l="1"/>
  <c r="P11" i="61"/>
  <c r="C11" i="88"/>
  <c r="C22" i="88"/>
  <c r="C42" i="88"/>
  <c r="I18" i="58"/>
  <c r="I10" i="58"/>
  <c r="I116" i="76"/>
  <c r="I115" i="76"/>
  <c r="I114" i="76"/>
  <c r="I113" i="76"/>
  <c r="I111" i="76"/>
  <c r="I110" i="76"/>
  <c r="I109" i="76"/>
  <c r="I108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I9" i="76"/>
  <c r="Q38" i="71"/>
  <c r="Q39" i="71"/>
  <c r="Q37" i="71"/>
  <c r="Q36" i="71"/>
  <c r="Q34" i="71"/>
  <c r="Q33" i="71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I11" i="67"/>
  <c r="I10" i="67"/>
  <c r="I9" i="67"/>
  <c r="M17" i="64"/>
  <c r="M16" i="64"/>
  <c r="M15" i="64"/>
  <c r="M14" i="64"/>
  <c r="M13" i="64"/>
  <c r="M12" i="64"/>
  <c r="M11" i="64"/>
  <c r="M10" i="64"/>
  <c r="M9" i="64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S312" i="61"/>
  <c r="S311" i="61"/>
  <c r="S310" i="61"/>
  <c r="S309" i="61"/>
  <c r="S308" i="61"/>
  <c r="S307" i="61"/>
  <c r="S306" i="61"/>
  <c r="S305" i="61"/>
  <c r="S304" i="61"/>
  <c r="S303" i="61"/>
  <c r="S302" i="61"/>
  <c r="S301" i="61"/>
  <c r="S300" i="61"/>
  <c r="S299" i="61"/>
  <c r="S298" i="61"/>
  <c r="S297" i="61"/>
  <c r="S296" i="61"/>
  <c r="S295" i="61"/>
  <c r="S294" i="61"/>
  <c r="S293" i="61"/>
  <c r="S292" i="61"/>
  <c r="S291" i="61"/>
  <c r="S290" i="61"/>
  <c r="S289" i="61"/>
  <c r="S288" i="61"/>
  <c r="S287" i="61"/>
  <c r="S286" i="61"/>
  <c r="S285" i="61"/>
  <c r="S284" i="61"/>
  <c r="S283" i="61"/>
  <c r="S282" i="61"/>
  <c r="S281" i="61"/>
  <c r="S280" i="61"/>
  <c r="S279" i="61"/>
  <c r="S278" i="61"/>
  <c r="S277" i="61"/>
  <c r="S276" i="61"/>
  <c r="S275" i="61"/>
  <c r="S274" i="61"/>
  <c r="S273" i="61"/>
  <c r="S272" i="61"/>
  <c r="S271" i="61"/>
  <c r="S270" i="61"/>
  <c r="S269" i="61"/>
  <c r="S268" i="61"/>
  <c r="S267" i="61"/>
  <c r="S266" i="61"/>
  <c r="S265" i="61"/>
  <c r="S264" i="61"/>
  <c r="S263" i="61"/>
  <c r="S262" i="61"/>
  <c r="S261" i="61"/>
  <c r="S260" i="61"/>
  <c r="S259" i="61"/>
  <c r="S258" i="61"/>
  <c r="S257" i="61"/>
  <c r="S256" i="61"/>
  <c r="S255" i="61"/>
  <c r="S254" i="61"/>
  <c r="S253" i="61"/>
  <c r="S252" i="61"/>
  <c r="S251" i="61"/>
  <c r="S250" i="61"/>
  <c r="S249" i="61"/>
  <c r="S248" i="61"/>
  <c r="S247" i="61"/>
  <c r="S246" i="61"/>
  <c r="S245" i="61"/>
  <c r="S244" i="61"/>
  <c r="S243" i="61"/>
  <c r="S242" i="61"/>
  <c r="S241" i="61"/>
  <c r="S240" i="61"/>
  <c r="S239" i="61"/>
  <c r="S238" i="61"/>
  <c r="S237" i="61"/>
  <c r="S236" i="61"/>
  <c r="S235" i="61"/>
  <c r="S234" i="61"/>
  <c r="S233" i="61"/>
  <c r="S232" i="61"/>
  <c r="S231" i="61"/>
  <c r="S230" i="61"/>
  <c r="S228" i="61"/>
  <c r="S227" i="61"/>
  <c r="S226" i="61"/>
  <c r="S225" i="61"/>
  <c r="S224" i="61"/>
  <c r="S223" i="61"/>
  <c r="S222" i="61"/>
  <c r="S221" i="61"/>
  <c r="S220" i="61"/>
  <c r="S219" i="61"/>
  <c r="S218" i="61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61" i="59"/>
  <c r="P60" i="59"/>
  <c r="P59" i="59"/>
  <c r="P58" i="59"/>
  <c r="P56" i="59"/>
  <c r="P55" i="59"/>
  <c r="P54" i="59"/>
  <c r="P52" i="59"/>
  <c r="P51" i="59"/>
  <c r="P50" i="59"/>
  <c r="P49" i="59"/>
  <c r="P48" i="59"/>
  <c r="P47" i="59"/>
  <c r="P46" i="59"/>
  <c r="P45" i="59"/>
  <c r="P44" i="59"/>
  <c r="P43" i="59"/>
  <c r="P42" i="59"/>
  <c r="P41" i="59"/>
  <c r="P40" i="59"/>
  <c r="P39" i="59"/>
  <c r="P38" i="59"/>
  <c r="P36" i="59"/>
  <c r="P35" i="59"/>
  <c r="P34" i="59"/>
  <c r="P33" i="59"/>
  <c r="P32" i="59"/>
  <c r="P31" i="59"/>
  <c r="P30" i="59"/>
  <c r="P29" i="59"/>
  <c r="P28" i="59"/>
  <c r="P27" i="59"/>
  <c r="P26" i="59"/>
  <c r="P25" i="59"/>
  <c r="P23" i="59"/>
  <c r="P22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I11" i="81" l="1"/>
  <c r="I18" i="81"/>
  <c r="I15" i="81"/>
  <c r="I14" i="81"/>
  <c r="I8" i="81"/>
  <c r="I13" i="81"/>
  <c r="I9" i="81"/>
  <c r="I17" i="81"/>
  <c r="I10" i="81"/>
  <c r="I16" i="81"/>
  <c r="P10" i="61"/>
  <c r="P9" i="61" s="1"/>
  <c r="O9" i="78"/>
  <c r="I9" i="58"/>
  <c r="O8" i="78" l="1"/>
  <c r="C32" i="88" s="1"/>
  <c r="I8" i="58"/>
  <c r="J9" i="58" s="1"/>
  <c r="P376" i="78" l="1"/>
  <c r="P370" i="78"/>
  <c r="P364" i="78"/>
  <c r="P358" i="78"/>
  <c r="P352" i="78"/>
  <c r="P346" i="78"/>
  <c r="P340" i="78"/>
  <c r="P334" i="78"/>
  <c r="P328" i="78"/>
  <c r="P322" i="78"/>
  <c r="P316" i="78"/>
  <c r="P310" i="78"/>
  <c r="P304" i="78"/>
  <c r="P298" i="78"/>
  <c r="P292" i="78"/>
  <c r="P286" i="78"/>
  <c r="P277" i="78"/>
  <c r="P271" i="78"/>
  <c r="P265" i="78"/>
  <c r="P259" i="78"/>
  <c r="P253" i="78"/>
  <c r="P247" i="78"/>
  <c r="P241" i="78"/>
  <c r="P235" i="78"/>
  <c r="P229" i="78"/>
  <c r="P223" i="78"/>
  <c r="P217" i="78"/>
  <c r="P211" i="78"/>
  <c r="P205" i="78"/>
  <c r="P199" i="78"/>
  <c r="P193" i="78"/>
  <c r="P187" i="78"/>
  <c r="P181" i="78"/>
  <c r="P175" i="78"/>
  <c r="P169" i="78"/>
  <c r="P163" i="78"/>
  <c r="P157" i="78"/>
  <c r="P151" i="78"/>
  <c r="P145" i="78"/>
  <c r="P139" i="78"/>
  <c r="P134" i="78"/>
  <c r="P128" i="78"/>
  <c r="P122" i="78"/>
  <c r="P116" i="78"/>
  <c r="P110" i="78"/>
  <c r="P104" i="78"/>
  <c r="P98" i="78"/>
  <c r="P92" i="78"/>
  <c r="P86" i="78"/>
  <c r="P80" i="78"/>
  <c r="P74" i="78"/>
  <c r="P68" i="78"/>
  <c r="P62" i="78"/>
  <c r="P56" i="78"/>
  <c r="P50" i="78"/>
  <c r="P43" i="78"/>
  <c r="P37" i="78"/>
  <c r="P31" i="78"/>
  <c r="P25" i="78"/>
  <c r="P19" i="78"/>
  <c r="P13" i="78"/>
  <c r="P375" i="78"/>
  <c r="P369" i="78"/>
  <c r="P363" i="78"/>
  <c r="P357" i="78"/>
  <c r="P351" i="78"/>
  <c r="P345" i="78"/>
  <c r="P339" i="78"/>
  <c r="P333" i="78"/>
  <c r="P327" i="78"/>
  <c r="P321" i="78"/>
  <c r="P315" i="78"/>
  <c r="P309" i="78"/>
  <c r="P303" i="78"/>
  <c r="P297" i="78"/>
  <c r="P291" i="78"/>
  <c r="P285" i="78"/>
  <c r="P276" i="78"/>
  <c r="P270" i="78"/>
  <c r="P264" i="78"/>
  <c r="P258" i="78"/>
  <c r="P252" i="78"/>
  <c r="P246" i="78"/>
  <c r="P240" i="78"/>
  <c r="P378" i="78"/>
  <c r="P368" i="78"/>
  <c r="P360" i="78"/>
  <c r="P350" i="78"/>
  <c r="P342" i="78"/>
  <c r="P332" i="78"/>
  <c r="P324" i="78"/>
  <c r="P314" i="78"/>
  <c r="P306" i="78"/>
  <c r="P296" i="78"/>
  <c r="P288" i="78"/>
  <c r="P275" i="78"/>
  <c r="P267" i="78"/>
  <c r="P257" i="78"/>
  <c r="P249" i="78"/>
  <c r="P239" i="78"/>
  <c r="P232" i="78"/>
  <c r="P225" i="78"/>
  <c r="P218" i="78"/>
  <c r="P210" i="78"/>
  <c r="P203" i="78"/>
  <c r="P196" i="78"/>
  <c r="P189" i="78"/>
  <c r="P182" i="78"/>
  <c r="P174" i="78"/>
  <c r="P167" i="78"/>
  <c r="P160" i="78"/>
  <c r="P153" i="78"/>
  <c r="P146" i="78"/>
  <c r="P138" i="78"/>
  <c r="P132" i="78"/>
  <c r="P125" i="78"/>
  <c r="P118" i="78"/>
  <c r="P111" i="78"/>
  <c r="P103" i="78"/>
  <c r="P96" i="78"/>
  <c r="P89" i="78"/>
  <c r="P82" i="78"/>
  <c r="P75" i="78"/>
  <c r="P67" i="78"/>
  <c r="P60" i="78"/>
  <c r="P53" i="78"/>
  <c r="P45" i="78"/>
  <c r="P38" i="78"/>
  <c r="P30" i="78"/>
  <c r="P23" i="78"/>
  <c r="P16" i="78"/>
  <c r="P377" i="78"/>
  <c r="P367" i="78"/>
  <c r="P359" i="78"/>
  <c r="P349" i="78"/>
  <c r="P341" i="78"/>
  <c r="P331" i="78"/>
  <c r="P323" i="78"/>
  <c r="P313" i="78"/>
  <c r="P305" i="78"/>
  <c r="P295" i="78"/>
  <c r="P287" i="78"/>
  <c r="P274" i="78"/>
  <c r="P266" i="78"/>
  <c r="P256" i="78"/>
  <c r="P248" i="78"/>
  <c r="P238" i="78"/>
  <c r="P231" i="78"/>
  <c r="P224" i="78"/>
  <c r="P216" i="78"/>
  <c r="P209" i="78"/>
  <c r="P202" i="78"/>
  <c r="P195" i="78"/>
  <c r="P188" i="78"/>
  <c r="P180" i="78"/>
  <c r="P173" i="78"/>
  <c r="P166" i="78"/>
  <c r="P159" i="78"/>
  <c r="P152" i="78"/>
  <c r="P144" i="78"/>
  <c r="P137" i="78"/>
  <c r="P131" i="78"/>
  <c r="P124" i="78"/>
  <c r="P117" i="78"/>
  <c r="P109" i="78"/>
  <c r="P102" i="78"/>
  <c r="P95" i="78"/>
  <c r="P88" i="78"/>
  <c r="P379" i="78"/>
  <c r="P365" i="78"/>
  <c r="P353" i="78"/>
  <c r="P337" i="78"/>
  <c r="P325" i="78"/>
  <c r="P311" i="78"/>
  <c r="P299" i="78"/>
  <c r="P283" i="78"/>
  <c r="P268" i="78"/>
  <c r="P254" i="78"/>
  <c r="P242" i="78"/>
  <c r="P228" i="78"/>
  <c r="P219" i="78"/>
  <c r="P207" i="78"/>
  <c r="P197" i="78"/>
  <c r="P185" i="78"/>
  <c r="P176" i="78"/>
  <c r="P164" i="78"/>
  <c r="P154" i="78"/>
  <c r="P142" i="78"/>
  <c r="P133" i="78"/>
  <c r="P121" i="78"/>
  <c r="P112" i="78"/>
  <c r="P100" i="78"/>
  <c r="P90" i="78"/>
  <c r="P79" i="78"/>
  <c r="P71" i="78"/>
  <c r="P63" i="78"/>
  <c r="P54" i="78"/>
  <c r="P44" i="78"/>
  <c r="P35" i="78"/>
  <c r="P27" i="78"/>
  <c r="P18" i="78"/>
  <c r="P374" i="78"/>
  <c r="P362" i="78"/>
  <c r="P348" i="78"/>
  <c r="P336" i="78"/>
  <c r="P320" i="78"/>
  <c r="P308" i="78"/>
  <c r="P294" i="78"/>
  <c r="P281" i="78"/>
  <c r="P263" i="78"/>
  <c r="P251" i="78"/>
  <c r="P237" i="78"/>
  <c r="P227" i="78"/>
  <c r="P215" i="78"/>
  <c r="P206" i="78"/>
  <c r="P194" i="78"/>
  <c r="P184" i="78"/>
  <c r="P172" i="78"/>
  <c r="P162" i="78"/>
  <c r="P150" i="78"/>
  <c r="P141" i="78"/>
  <c r="P130" i="78"/>
  <c r="P120" i="78"/>
  <c r="P108" i="78"/>
  <c r="P99" i="78"/>
  <c r="P87" i="78"/>
  <c r="P78" i="78"/>
  <c r="P70" i="78"/>
  <c r="P61" i="78"/>
  <c r="P52" i="78"/>
  <c r="P42" i="78"/>
  <c r="P34" i="78"/>
  <c r="P26" i="78"/>
  <c r="P17" i="78"/>
  <c r="P8" i="78"/>
  <c r="P373" i="78"/>
  <c r="P361" i="78"/>
  <c r="P347" i="78"/>
  <c r="P335" i="78"/>
  <c r="P319" i="78"/>
  <c r="P307" i="78"/>
  <c r="P293" i="78"/>
  <c r="P280" i="78"/>
  <c r="P262" i="78"/>
  <c r="P250" i="78"/>
  <c r="P236" i="78"/>
  <c r="P226" i="78"/>
  <c r="P214" i="78"/>
  <c r="P204" i="78"/>
  <c r="P192" i="78"/>
  <c r="P183" i="78"/>
  <c r="P171" i="78"/>
  <c r="P371" i="78"/>
  <c r="P343" i="78"/>
  <c r="P317" i="78"/>
  <c r="P289" i="78"/>
  <c r="P260" i="78"/>
  <c r="P233" i="78"/>
  <c r="P212" i="78"/>
  <c r="P190" i="78"/>
  <c r="P168" i="78"/>
  <c r="P149" i="78"/>
  <c r="P136" i="78"/>
  <c r="P119" i="78"/>
  <c r="P105" i="78"/>
  <c r="P85" i="78"/>
  <c r="P73" i="78"/>
  <c r="P59" i="78"/>
  <c r="P48" i="78"/>
  <c r="P33" i="78"/>
  <c r="P21" i="78"/>
  <c r="P366" i="78"/>
  <c r="P338" i="78"/>
  <c r="P312" i="78"/>
  <c r="P284" i="78"/>
  <c r="P255" i="78"/>
  <c r="P230" i="78"/>
  <c r="P208" i="78"/>
  <c r="P186" i="78"/>
  <c r="P165" i="78"/>
  <c r="P148" i="78"/>
  <c r="P135" i="78"/>
  <c r="P115" i="78"/>
  <c r="P101" i="78"/>
  <c r="P84" i="78"/>
  <c r="P72" i="78"/>
  <c r="P58" i="78"/>
  <c r="P47" i="78"/>
  <c r="P32" i="78"/>
  <c r="P20" i="78"/>
  <c r="P356" i="78"/>
  <c r="P330" i="78"/>
  <c r="P302" i="78"/>
  <c r="P273" i="78"/>
  <c r="P245" i="78"/>
  <c r="P222" i="78"/>
  <c r="P201" i="78"/>
  <c r="P179" i="78"/>
  <c r="P161" i="78"/>
  <c r="P147" i="78"/>
  <c r="P129" i="78"/>
  <c r="P114" i="78"/>
  <c r="P97" i="78"/>
  <c r="P83" i="78"/>
  <c r="P69" i="78"/>
  <c r="P57" i="78"/>
  <c r="P41" i="78"/>
  <c r="P29" i="78"/>
  <c r="P15" i="78"/>
  <c r="P355" i="78"/>
  <c r="P329" i="78"/>
  <c r="P301" i="78"/>
  <c r="P272" i="78"/>
  <c r="P244" i="78"/>
  <c r="P221" i="78"/>
  <c r="P200" i="78"/>
  <c r="P178" i="78"/>
  <c r="P158" i="78"/>
  <c r="P143" i="78"/>
  <c r="P127" i="78"/>
  <c r="P113" i="78"/>
  <c r="P94" i="78"/>
  <c r="P81" i="78"/>
  <c r="P66" i="78"/>
  <c r="P55" i="78"/>
  <c r="P40" i="78"/>
  <c r="P28" i="78"/>
  <c r="P14" i="78"/>
  <c r="P380" i="78"/>
  <c r="P354" i="78"/>
  <c r="P326" i="78"/>
  <c r="P300" i="78"/>
  <c r="P269" i="78"/>
  <c r="P243" i="78"/>
  <c r="P220" i="78"/>
  <c r="P198" i="78"/>
  <c r="P177" i="78"/>
  <c r="P156" i="78"/>
  <c r="P140" i="78"/>
  <c r="P126" i="78"/>
  <c r="P107" i="78"/>
  <c r="P93" i="78"/>
  <c r="P77" i="78"/>
  <c r="P65" i="78"/>
  <c r="P51" i="78"/>
  <c r="P39" i="78"/>
  <c r="P24" i="78"/>
  <c r="P12" i="78"/>
  <c r="P372" i="78"/>
  <c r="P344" i="78"/>
  <c r="P318" i="78"/>
  <c r="P290" i="78"/>
  <c r="P261" i="78"/>
  <c r="P234" i="78"/>
  <c r="P213" i="78"/>
  <c r="P191" i="78"/>
  <c r="P170" i="78"/>
  <c r="P155" i="78"/>
  <c r="P278" i="78"/>
  <c r="P123" i="78"/>
  <c r="P106" i="78"/>
  <c r="P91" i="78"/>
  <c r="P76" i="78"/>
  <c r="P64" i="78"/>
  <c r="P49" i="78"/>
  <c r="P36" i="78"/>
  <c r="P22" i="78"/>
  <c r="P11" i="78"/>
  <c r="P10" i="78"/>
  <c r="P9" i="78"/>
  <c r="J34" i="58"/>
  <c r="J28" i="58"/>
  <c r="J22" i="58"/>
  <c r="J15" i="58"/>
  <c r="J8" i="58"/>
  <c r="J33" i="58"/>
  <c r="J27" i="58"/>
  <c r="J21" i="58"/>
  <c r="J14" i="58"/>
  <c r="C10" i="88"/>
  <c r="J32" i="58"/>
  <c r="J26" i="58"/>
  <c r="J20" i="58"/>
  <c r="J13" i="58"/>
  <c r="J31" i="58"/>
  <c r="J25" i="58"/>
  <c r="J19" i="58"/>
  <c r="J12" i="58"/>
  <c r="J30" i="58"/>
  <c r="J24" i="58"/>
  <c r="J11" i="58"/>
  <c r="J29" i="58"/>
  <c r="J23" i="58"/>
  <c r="J16" i="58"/>
  <c r="J10" i="58"/>
  <c r="J18" i="58"/>
  <c r="C9" i="88" l="1"/>
  <c r="C41" i="88" l="1"/>
  <c r="D9" i="88" l="1"/>
  <c r="Q369" i="78"/>
  <c r="Q351" i="78"/>
  <c r="Q333" i="78"/>
  <c r="Q315" i="78"/>
  <c r="Q297" i="78"/>
  <c r="Q276" i="78"/>
  <c r="Q258" i="78"/>
  <c r="Q241" i="78"/>
  <c r="Q223" i="78"/>
  <c r="Q205" i="78"/>
  <c r="Q187" i="78"/>
  <c r="Q169" i="78"/>
  <c r="Q151" i="78"/>
  <c r="Q134" i="78"/>
  <c r="Q349" i="78"/>
  <c r="Q295" i="78"/>
  <c r="Q239" i="78"/>
  <c r="Q185" i="78"/>
  <c r="Q132" i="78"/>
  <c r="Q110" i="78"/>
  <c r="Q92" i="78"/>
  <c r="Q74" i="78"/>
  <c r="Q56" i="78"/>
  <c r="Q37" i="78"/>
  <c r="Q19" i="78"/>
  <c r="J109" i="76"/>
  <c r="J90" i="76"/>
  <c r="J72" i="76"/>
  <c r="Q359" i="78"/>
  <c r="Q305" i="78"/>
  <c r="Q249" i="78"/>
  <c r="Q195" i="78"/>
  <c r="Q141" i="78"/>
  <c r="Q344" i="78"/>
  <c r="Q290" i="78"/>
  <c r="Q234" i="78"/>
  <c r="Q180" i="78"/>
  <c r="Q127" i="78"/>
  <c r="Q109" i="78"/>
  <c r="Q91" i="78"/>
  <c r="Q73" i="78"/>
  <c r="Q55" i="78"/>
  <c r="Q36" i="78"/>
  <c r="Q18" i="78"/>
  <c r="J108" i="76"/>
  <c r="J89" i="76"/>
  <c r="J71" i="76"/>
  <c r="J52" i="76"/>
  <c r="J34" i="76"/>
  <c r="J26" i="76"/>
  <c r="R38" i="71"/>
  <c r="R18" i="71"/>
  <c r="N12" i="64"/>
  <c r="T311" i="61"/>
  <c r="T293" i="61"/>
  <c r="J24" i="76"/>
  <c r="R37" i="71"/>
  <c r="R16" i="71"/>
  <c r="N10" i="64"/>
  <c r="T309" i="61"/>
  <c r="T291" i="61"/>
  <c r="T273" i="61"/>
  <c r="T255" i="61"/>
  <c r="T237" i="61"/>
  <c r="T218" i="61"/>
  <c r="T198" i="61"/>
  <c r="T180" i="61"/>
  <c r="T162" i="61"/>
  <c r="T143" i="61"/>
  <c r="J16" i="76"/>
  <c r="M15" i="63"/>
  <c r="T266" i="61"/>
  <c r="T209" i="61"/>
  <c r="T155" i="61"/>
  <c r="T124" i="61"/>
  <c r="T106" i="61"/>
  <c r="J36" i="76"/>
  <c r="R11" i="71"/>
  <c r="T283" i="61"/>
  <c r="T228" i="61"/>
  <c r="T172" i="61"/>
  <c r="T129" i="61"/>
  <c r="Q378" i="78"/>
  <c r="Q360" i="78"/>
  <c r="Q342" i="78"/>
  <c r="Q324" i="78"/>
  <c r="Q306" i="78"/>
  <c r="Q288" i="78"/>
  <c r="Q267" i="78"/>
  <c r="Q250" i="78"/>
  <c r="Q232" i="78"/>
  <c r="Q214" i="78"/>
  <c r="Q196" i="78"/>
  <c r="Q178" i="78"/>
  <c r="Q160" i="78"/>
  <c r="Q142" i="78"/>
  <c r="Q374" i="78"/>
  <c r="Q320" i="78"/>
  <c r="Q263" i="78"/>
  <c r="Q210" i="78"/>
  <c r="Q156" i="78"/>
  <c r="Q119" i="78"/>
  <c r="Q101" i="78"/>
  <c r="Q83" i="78"/>
  <c r="Q65" i="78"/>
  <c r="Q47" i="78"/>
  <c r="Q28" i="78"/>
  <c r="Q10" i="78"/>
  <c r="J99" i="76"/>
  <c r="J81" i="76"/>
  <c r="J62" i="76"/>
  <c r="Q334" i="78"/>
  <c r="Q277" i="78"/>
  <c r="Q224" i="78"/>
  <c r="Q170" i="78"/>
  <c r="Q373" i="78"/>
  <c r="Q319" i="78"/>
  <c r="Q262" i="78"/>
  <c r="Q209" i="78"/>
  <c r="Q155" i="78"/>
  <c r="Q118" i="78"/>
  <c r="Q100" i="78"/>
  <c r="Q82" i="78"/>
  <c r="Q64" i="78"/>
  <c r="Q45" i="78"/>
  <c r="Q27" i="78"/>
  <c r="Q9" i="78"/>
  <c r="J98" i="76"/>
  <c r="J80" i="76"/>
  <c r="J61" i="76"/>
  <c r="J43" i="76"/>
  <c r="J51" i="76"/>
  <c r="J17" i="76"/>
  <c r="R27" i="71"/>
  <c r="R9" i="71"/>
  <c r="M16" i="63"/>
  <c r="T302" i="61"/>
  <c r="J45" i="76"/>
  <c r="J15" i="76"/>
  <c r="R25" i="71"/>
  <c r="J10" i="67"/>
  <c r="M14" i="63"/>
  <c r="T300" i="61"/>
  <c r="T282" i="61"/>
  <c r="T264" i="61"/>
  <c r="T246" i="61"/>
  <c r="T227" i="61"/>
  <c r="T207" i="61"/>
  <c r="T189" i="61"/>
  <c r="T171" i="61"/>
  <c r="T152" i="61"/>
  <c r="J54" i="76"/>
  <c r="R17" i="71"/>
  <c r="T292" i="61"/>
  <c r="T241" i="61"/>
  <c r="T184" i="61"/>
  <c r="T133" i="61"/>
  <c r="T115" i="61"/>
  <c r="T97" i="61"/>
  <c r="J10" i="76"/>
  <c r="M9" i="63"/>
  <c r="T254" i="61"/>
  <c r="T197" i="61"/>
  <c r="T142" i="61"/>
  <c r="T120" i="61"/>
  <c r="T102" i="61"/>
  <c r="T84" i="61"/>
  <c r="Q363" i="78"/>
  <c r="Q336" i="78"/>
  <c r="Q309" i="78"/>
  <c r="Q281" i="78"/>
  <c r="Q253" i="78"/>
  <c r="Q357" i="78"/>
  <c r="Q330" i="78"/>
  <c r="Q303" i="78"/>
  <c r="Q273" i="78"/>
  <c r="Q247" i="78"/>
  <c r="Q220" i="78"/>
  <c r="Q193" i="78"/>
  <c r="Q166" i="78"/>
  <c r="Q139" i="78"/>
  <c r="Q338" i="78"/>
  <c r="Q256" i="78"/>
  <c r="Q174" i="78"/>
  <c r="Q116" i="78"/>
  <c r="Q89" i="78"/>
  <c r="Q62" i="78"/>
  <c r="Q34" i="78"/>
  <c r="J116" i="76"/>
  <c r="J87" i="76"/>
  <c r="Q377" i="78"/>
  <c r="Q298" i="78"/>
  <c r="Q213" i="78"/>
  <c r="Q135" i="78"/>
  <c r="Q308" i="78"/>
  <c r="Q227" i="78"/>
  <c r="Q144" i="78"/>
  <c r="Q106" i="78"/>
  <c r="Q79" i="78"/>
  <c r="Q52" i="78"/>
  <c r="Q24" i="78"/>
  <c r="J104" i="76"/>
  <c r="J77" i="76"/>
  <c r="J49" i="76"/>
  <c r="J44" i="76"/>
  <c r="R36" i="71"/>
  <c r="J9" i="67"/>
  <c r="T308" i="61"/>
  <c r="J38" i="76"/>
  <c r="R33" i="71"/>
  <c r="N16" i="64"/>
  <c r="T306" i="61"/>
  <c r="T279" i="61"/>
  <c r="T252" i="61"/>
  <c r="T224" i="61"/>
  <c r="T195" i="61"/>
  <c r="T168" i="61"/>
  <c r="T140" i="61"/>
  <c r="J11" i="67"/>
  <c r="T259" i="61"/>
  <c r="T173" i="61"/>
  <c r="T121" i="61"/>
  <c r="J57" i="76"/>
  <c r="N14" i="64"/>
  <c r="T247" i="61"/>
  <c r="T161" i="61"/>
  <c r="T117" i="61"/>
  <c r="T96" i="61"/>
  <c r="T75" i="61"/>
  <c r="T57" i="61"/>
  <c r="T39" i="61"/>
  <c r="T21" i="61"/>
  <c r="Q56" i="59"/>
  <c r="Q36" i="59"/>
  <c r="T286" i="61"/>
  <c r="T212" i="61"/>
  <c r="T85" i="61"/>
  <c r="T31" i="61"/>
  <c r="Q28" i="59"/>
  <c r="Q371" i="78"/>
  <c r="Q317" i="78"/>
  <c r="Q260" i="78"/>
  <c r="Q194" i="78"/>
  <c r="Q140" i="78"/>
  <c r="Q87" i="78"/>
  <c r="J47" i="76"/>
  <c r="T268" i="61"/>
  <c r="T44" i="61"/>
  <c r="Q16" i="59"/>
  <c r="T233" i="61"/>
  <c r="T138" i="61"/>
  <c r="T43" i="61"/>
  <c r="Q41" i="59"/>
  <c r="Q9" i="59"/>
  <c r="Q332" i="78"/>
  <c r="Q275" i="78"/>
  <c r="Q222" i="78"/>
  <c r="Q354" i="78"/>
  <c r="Q318" i="78"/>
  <c r="Q270" i="78"/>
  <c r="Q235" i="78"/>
  <c r="Q202" i="78"/>
  <c r="Q172" i="78"/>
  <c r="Q278" i="78"/>
  <c r="Q313" i="78"/>
  <c r="Q221" i="78"/>
  <c r="Q125" i="78"/>
  <c r="Q95" i="78"/>
  <c r="Q59" i="78"/>
  <c r="Q25" i="78"/>
  <c r="J102" i="76"/>
  <c r="J68" i="76"/>
  <c r="Q316" i="78"/>
  <c r="Q206" i="78"/>
  <c r="Q362" i="78"/>
  <c r="Q269" i="78"/>
  <c r="Q173" i="78"/>
  <c r="Q112" i="78"/>
  <c r="Q76" i="78"/>
  <c r="Q42" i="78"/>
  <c r="Q12" i="78"/>
  <c r="J86" i="76"/>
  <c r="J55" i="76"/>
  <c r="J33" i="76"/>
  <c r="R24" i="71"/>
  <c r="M19" i="63"/>
  <c r="T290" i="61"/>
  <c r="J9" i="76"/>
  <c r="N13" i="64"/>
  <c r="T297" i="61"/>
  <c r="T267" i="61"/>
  <c r="T234" i="61"/>
  <c r="T201" i="61"/>
  <c r="T165" i="61"/>
  <c r="J50" i="76"/>
  <c r="T301" i="61"/>
  <c r="T202" i="61"/>
  <c r="T127" i="61"/>
  <c r="J53" i="76"/>
  <c r="T304" i="61"/>
  <c r="T208" i="61"/>
  <c r="T126" i="61"/>
  <c r="T99" i="61"/>
  <c r="T72" i="61"/>
  <c r="T51" i="61"/>
  <c r="T30" i="61"/>
  <c r="T9" i="61"/>
  <c r="Q40" i="59"/>
  <c r="T281" i="61"/>
  <c r="T175" i="61"/>
  <c r="T56" i="61"/>
  <c r="Q47" i="59"/>
  <c r="Q376" i="78"/>
  <c r="Q304" i="78"/>
  <c r="Q243" i="78"/>
  <c r="Q171" i="78"/>
  <c r="Q105" i="78"/>
  <c r="J114" i="76"/>
  <c r="T251" i="61"/>
  <c r="T19" i="61"/>
  <c r="T262" i="61"/>
  <c r="T176" i="61"/>
  <c r="T50" i="61"/>
  <c r="Q29" i="59"/>
  <c r="Q368" i="78"/>
  <c r="Q310" i="78"/>
  <c r="Q240" i="78"/>
  <c r="Q182" i="78"/>
  <c r="Q129" i="78"/>
  <c r="Q75" i="78"/>
  <c r="Q20" i="78"/>
  <c r="J73" i="76"/>
  <c r="R34" i="71"/>
  <c r="T253" i="61"/>
  <c r="T163" i="61"/>
  <c r="T101" i="61"/>
  <c r="T46" i="61"/>
  <c r="Q44" i="59"/>
  <c r="Q32" i="78"/>
  <c r="J66" i="76"/>
  <c r="T289" i="61"/>
  <c r="T178" i="61"/>
  <c r="Q348" i="78"/>
  <c r="Q312" i="78"/>
  <c r="Q264" i="78"/>
  <c r="Q229" i="78"/>
  <c r="Q199" i="78"/>
  <c r="Q163" i="78"/>
  <c r="Q131" i="78"/>
  <c r="Q302" i="78"/>
  <c r="Q203" i="78"/>
  <c r="Q122" i="78"/>
  <c r="Q86" i="78"/>
  <c r="Q53" i="78"/>
  <c r="Q22" i="78"/>
  <c r="J96" i="76"/>
  <c r="J65" i="76"/>
  <c r="Q287" i="78"/>
  <c r="Q188" i="78"/>
  <c r="Q355" i="78"/>
  <c r="Q252" i="78"/>
  <c r="Q162" i="78"/>
  <c r="Q103" i="78"/>
  <c r="Q70" i="78"/>
  <c r="Q39" i="78"/>
  <c r="J115" i="76"/>
  <c r="J83" i="76"/>
  <c r="J46" i="76"/>
  <c r="J23" i="76"/>
  <c r="R22" i="71"/>
  <c r="M13" i="63"/>
  <c r="J56" i="76"/>
  <c r="R28" i="71"/>
  <c r="M20" i="63"/>
  <c r="T294" i="61"/>
  <c r="T261" i="61"/>
  <c r="T231" i="61"/>
  <c r="T192" i="61"/>
  <c r="T159" i="61"/>
  <c r="J25" i="76"/>
  <c r="T284" i="61"/>
  <c r="T191" i="61"/>
  <c r="T118" i="61"/>
  <c r="J32" i="76"/>
  <c r="T295" i="61"/>
  <c r="T190" i="61"/>
  <c r="T123" i="61"/>
  <c r="T93" i="61"/>
  <c r="T69" i="61"/>
  <c r="T48" i="61"/>
  <c r="T27" i="61"/>
  <c r="Q59" i="59"/>
  <c r="Q33" i="59"/>
  <c r="T269" i="61"/>
  <c r="T170" i="61"/>
  <c r="T49" i="61"/>
  <c r="Q35" i="59"/>
  <c r="Q358" i="78"/>
  <c r="Q299" i="78"/>
  <c r="Q230" i="78"/>
  <c r="Q158" i="78"/>
  <c r="Q96" i="78"/>
  <c r="T256" i="61"/>
  <c r="T206" i="61"/>
  <c r="Q54" i="59"/>
  <c r="T250" i="61"/>
  <c r="T150" i="61"/>
  <c r="T32" i="61"/>
  <c r="Q21" i="59"/>
  <c r="Q364" i="78"/>
  <c r="Q296" i="78"/>
  <c r="Q236" i="78"/>
  <c r="Q168" i="78"/>
  <c r="Q120" i="78"/>
  <c r="Q66" i="78"/>
  <c r="Q11" i="78"/>
  <c r="J63" i="76"/>
  <c r="N17" i="64"/>
  <c r="T223" i="61"/>
  <c r="T145" i="61"/>
  <c r="T89" i="61"/>
  <c r="T35" i="61"/>
  <c r="Q32" i="59"/>
  <c r="Q14" i="78"/>
  <c r="J42" i="76"/>
  <c r="T260" i="61"/>
  <c r="T148" i="61"/>
  <c r="T95" i="61"/>
  <c r="T34" i="61"/>
  <c r="T263" i="61"/>
  <c r="T91" i="61"/>
  <c r="Q34" i="59"/>
  <c r="Q179" i="78"/>
  <c r="J97" i="76"/>
  <c r="T58" i="61"/>
  <c r="Q237" i="78"/>
  <c r="Q379" i="78"/>
  <c r="Q81" i="78"/>
  <c r="T298" i="61"/>
  <c r="Q38" i="59"/>
  <c r="Q165" i="78"/>
  <c r="Q251" i="78"/>
  <c r="Q35" i="78"/>
  <c r="T164" i="61"/>
  <c r="Q311" i="78"/>
  <c r="T134" i="61"/>
  <c r="K29" i="58"/>
  <c r="K8" i="58"/>
  <c r="K25" i="58"/>
  <c r="D16" i="88"/>
  <c r="K27" i="58"/>
  <c r="K19" i="58"/>
  <c r="D25" i="88"/>
  <c r="Q345" i="78"/>
  <c r="Q291" i="78"/>
  <c r="Q226" i="78"/>
  <c r="Q181" i="78"/>
  <c r="Q128" i="78"/>
  <c r="Q246" i="78"/>
  <c r="Q113" i="78"/>
  <c r="Q71" i="78"/>
  <c r="Q16" i="78"/>
  <c r="J78" i="76"/>
  <c r="Q266" i="78"/>
  <c r="Q152" i="78"/>
  <c r="Q245" i="78"/>
  <c r="Q121" i="78"/>
  <c r="Q67" i="78"/>
  <c r="Q21" i="78"/>
  <c r="J74" i="76"/>
  <c r="J31" i="76"/>
  <c r="R15" i="71"/>
  <c r="T299" i="61"/>
  <c r="R31" i="71"/>
  <c r="T312" i="61"/>
  <c r="T258" i="61"/>
  <c r="T210" i="61"/>
  <c r="T156" i="61"/>
  <c r="N11" i="64"/>
  <c r="T166" i="61"/>
  <c r="T103" i="61"/>
  <c r="T272" i="61"/>
  <c r="T135" i="61"/>
  <c r="T90" i="61"/>
  <c r="T60" i="61"/>
  <c r="T24" i="61"/>
  <c r="Q46" i="59"/>
  <c r="T244" i="61"/>
  <c r="T74" i="61"/>
  <c r="Q20" i="59"/>
  <c r="Q335" i="78"/>
  <c r="Q225" i="78"/>
  <c r="Q123" i="78"/>
  <c r="T199" i="61"/>
  <c r="T80" i="61"/>
  <c r="T245" i="61"/>
  <c r="T68" i="61"/>
  <c r="Q18" i="59"/>
  <c r="Q328" i="78"/>
  <c r="Q218" i="78"/>
  <c r="Q146" i="78"/>
  <c r="Q57" i="78"/>
  <c r="J91" i="76"/>
  <c r="T307" i="61"/>
  <c r="T196" i="61"/>
  <c r="T82" i="61"/>
  <c r="T10" i="61"/>
  <c r="J103" i="76"/>
  <c r="R14" i="71"/>
  <c r="T144" i="61"/>
  <c r="T70" i="61"/>
  <c r="Q39" i="59"/>
  <c r="T157" i="61"/>
  <c r="Q61" i="59"/>
  <c r="Q126" i="78"/>
  <c r="J41" i="76"/>
  <c r="Q45" i="59"/>
  <c r="T242" i="61"/>
  <c r="Q108" i="78"/>
  <c r="T275" i="61"/>
  <c r="T98" i="61"/>
  <c r="Q90" i="78"/>
  <c r="T181" i="61"/>
  <c r="D41" i="88"/>
  <c r="K20" i="58"/>
  <c r="D36" i="88"/>
  <c r="K10" i="58"/>
  <c r="K16" i="58"/>
  <c r="D30" i="88"/>
  <c r="Q99" i="78"/>
  <c r="T116" i="61"/>
  <c r="T94" i="61"/>
  <c r="Q329" i="78"/>
  <c r="Q63" i="78"/>
  <c r="T76" i="61"/>
  <c r="D24" i="88"/>
  <c r="D20" i="88"/>
  <c r="K31" i="58"/>
  <c r="K33" i="58"/>
  <c r="J113" i="76"/>
  <c r="Q337" i="78"/>
  <c r="Q58" i="78"/>
  <c r="J64" i="76"/>
  <c r="N15" i="64"/>
  <c r="R13" i="71"/>
  <c r="T243" i="61"/>
  <c r="T146" i="61"/>
  <c r="T136" i="61"/>
  <c r="T236" i="61"/>
  <c r="T81" i="61"/>
  <c r="T15" i="61"/>
  <c r="Q30" i="59"/>
  <c r="Q14" i="59"/>
  <c r="Q78" i="78"/>
  <c r="Q42" i="59"/>
  <c r="T25" i="61"/>
  <c r="Q292" i="78"/>
  <c r="T238" i="61"/>
  <c r="T83" i="61"/>
  <c r="Q8" i="78"/>
  <c r="Q147" i="78"/>
  <c r="K11" i="58"/>
  <c r="K18" i="58"/>
  <c r="D32" i="88"/>
  <c r="Q375" i="78"/>
  <c r="Q255" i="78"/>
  <c r="Q208" i="78"/>
  <c r="Q154" i="78"/>
  <c r="Q331" i="78"/>
  <c r="Q167" i="78"/>
  <c r="Q98" i="78"/>
  <c r="J105" i="76"/>
  <c r="Q352" i="78"/>
  <c r="Q326" i="78"/>
  <c r="Q191" i="78"/>
  <c r="Q49" i="78"/>
  <c r="J58" i="76"/>
  <c r="J14" i="76"/>
  <c r="J21" i="76"/>
  <c r="T285" i="61"/>
  <c r="T183" i="61"/>
  <c r="T130" i="61"/>
  <c r="T216" i="61"/>
  <c r="T111" i="61"/>
  <c r="T42" i="61"/>
  <c r="Q27" i="59"/>
  <c r="T187" i="61"/>
  <c r="Q11" i="59"/>
  <c r="Q69" i="78"/>
  <c r="T188" i="61"/>
  <c r="Q186" i="78"/>
  <c r="Q102" i="78"/>
  <c r="J48" i="76"/>
  <c r="T128" i="61"/>
  <c r="T53" i="61"/>
  <c r="J76" i="76"/>
  <c r="T113" i="61"/>
  <c r="T225" i="61"/>
  <c r="Q343" i="78"/>
  <c r="T220" i="61"/>
  <c r="Q268" i="78"/>
  <c r="T40" i="61"/>
  <c r="Q219" i="78"/>
  <c r="J88" i="76"/>
  <c r="T215" i="61"/>
  <c r="D37" i="88"/>
  <c r="D17" i="88"/>
  <c r="Q372" i="78"/>
  <c r="Q190" i="78"/>
  <c r="Q284" i="78"/>
  <c r="Q80" i="78"/>
  <c r="J93" i="76"/>
  <c r="Q177" i="78"/>
  <c r="Q137" i="78"/>
  <c r="Q33" i="78"/>
  <c r="J40" i="76"/>
  <c r="J11" i="76"/>
  <c r="Q339" i="78"/>
  <c r="Q285" i="78"/>
  <c r="Q217" i="78"/>
  <c r="Q175" i="78"/>
  <c r="Q367" i="78"/>
  <c r="Q228" i="78"/>
  <c r="Q107" i="78"/>
  <c r="Q68" i="78"/>
  <c r="Q13" i="78"/>
  <c r="J75" i="76"/>
  <c r="Q259" i="78"/>
  <c r="Q380" i="78"/>
  <c r="Q216" i="78"/>
  <c r="Q115" i="78"/>
  <c r="Q61" i="78"/>
  <c r="Q15" i="78"/>
  <c r="J67" i="76"/>
  <c r="J28" i="76"/>
  <c r="R12" i="71"/>
  <c r="T296" i="61"/>
  <c r="R19" i="71"/>
  <c r="T303" i="61"/>
  <c r="T249" i="61"/>
  <c r="T204" i="61"/>
  <c r="T149" i="61"/>
  <c r="T310" i="61"/>
  <c r="T147" i="61"/>
  <c r="T100" i="61"/>
  <c r="T265" i="61"/>
  <c r="T132" i="61"/>
  <c r="T87" i="61"/>
  <c r="T54" i="61"/>
  <c r="T18" i="61"/>
  <c r="Q43" i="59"/>
  <c r="T232" i="61"/>
  <c r="T67" i="61"/>
  <c r="Q17" i="59"/>
  <c r="Q322" i="78"/>
  <c r="Q212" i="78"/>
  <c r="Q114" i="78"/>
  <c r="T77" i="61"/>
  <c r="T37" i="61"/>
  <c r="T205" i="61"/>
  <c r="T61" i="61"/>
  <c r="Q15" i="59"/>
  <c r="Q314" i="78"/>
  <c r="Q204" i="78"/>
  <c r="Q133" i="78"/>
  <c r="Q48" i="78"/>
  <c r="J82" i="76"/>
  <c r="T278" i="61"/>
  <c r="T167" i="61"/>
  <c r="T71" i="61"/>
  <c r="Q51" i="59"/>
  <c r="J94" i="76"/>
  <c r="M12" i="63"/>
  <c r="T131" i="61"/>
  <c r="T59" i="61"/>
  <c r="Q31" i="59"/>
  <c r="T139" i="61"/>
  <c r="Q22" i="59"/>
  <c r="R23" i="71"/>
  <c r="Q347" i="78"/>
  <c r="Q54" i="78"/>
  <c r="Q361" i="78"/>
  <c r="Q201" i="78"/>
  <c r="K14" i="58"/>
  <c r="K9" i="58"/>
  <c r="Q327" i="78"/>
  <c r="Q261" i="78"/>
  <c r="Q211" i="78"/>
  <c r="Q157" i="78"/>
  <c r="Q356" i="78"/>
  <c r="Q192" i="78"/>
  <c r="Q104" i="78"/>
  <c r="Q50" i="78"/>
  <c r="Q370" i="78"/>
  <c r="Q242" i="78"/>
  <c r="Q198" i="78"/>
  <c r="Q97" i="78"/>
  <c r="J111" i="76"/>
  <c r="J20" i="76"/>
  <c r="J27" i="76"/>
  <c r="T288" i="61"/>
  <c r="T186" i="61"/>
  <c r="T277" i="61"/>
  <c r="J19" i="76"/>
  <c r="T114" i="61"/>
  <c r="T45" i="61"/>
  <c r="T226" i="61"/>
  <c r="T38" i="61"/>
  <c r="Q286" i="78"/>
  <c r="Q189" i="78"/>
  <c r="T23" i="61"/>
  <c r="T193" i="61"/>
  <c r="Q12" i="59"/>
  <c r="Q200" i="78"/>
  <c r="Q111" i="78"/>
  <c r="Q38" i="78"/>
  <c r="J59" i="76"/>
  <c r="T274" i="61"/>
  <c r="T141" i="61"/>
  <c r="T64" i="61"/>
  <c r="Q25" i="59"/>
  <c r="J85" i="76"/>
  <c r="T239" i="61"/>
  <c r="T122" i="61"/>
  <c r="T52" i="61"/>
  <c r="T280" i="61"/>
  <c r="T73" i="61"/>
  <c r="Q13" i="59"/>
  <c r="Q72" i="78"/>
  <c r="Q293" i="78"/>
  <c r="Q325" i="78"/>
  <c r="Q26" i="78"/>
  <c r="Q272" i="78"/>
  <c r="Q307" i="78"/>
  <c r="T65" i="61"/>
  <c r="D12" i="88"/>
  <c r="K24" i="58"/>
  <c r="K22" i="58"/>
  <c r="Q321" i="78"/>
  <c r="Q43" i="78"/>
  <c r="Q231" i="78"/>
  <c r="Q94" i="78"/>
  <c r="J101" i="76"/>
  <c r="N9" i="64"/>
  <c r="R10" i="71"/>
  <c r="T240" i="61"/>
  <c r="T137" i="61"/>
  <c r="T248" i="61"/>
  <c r="R29" i="71"/>
  <c r="T78" i="61"/>
  <c r="T12" i="61"/>
  <c r="T20" i="61"/>
  <c r="Q280" i="78"/>
  <c r="Q176" i="78"/>
  <c r="Q19" i="59"/>
  <c r="T14" i="61"/>
  <c r="Q271" i="78"/>
  <c r="Q29" i="78"/>
  <c r="T257" i="61"/>
  <c r="Q207" i="78"/>
  <c r="T235" i="61"/>
  <c r="T41" i="61"/>
  <c r="T62" i="61"/>
  <c r="Q44" i="78"/>
  <c r="Q183" i="78"/>
  <c r="J106" i="76"/>
  <c r="Q197" i="78"/>
  <c r="T22" i="61"/>
  <c r="K32" i="58"/>
  <c r="K13" i="58"/>
  <c r="K15" i="58"/>
  <c r="Q300" i="78"/>
  <c r="Q244" i="78"/>
  <c r="Q148" i="78"/>
  <c r="Q149" i="78"/>
  <c r="Q40" i="78"/>
  <c r="Q341" i="78"/>
  <c r="Q301" i="78"/>
  <c r="Q88" i="78"/>
  <c r="J95" i="76"/>
  <c r="M10" i="63"/>
  <c r="Q145" i="78"/>
  <c r="Q323" i="78"/>
  <c r="J92" i="76"/>
  <c r="M17" i="63"/>
  <c r="T177" i="61"/>
  <c r="T112" i="61"/>
  <c r="T108" i="61"/>
  <c r="Q52" i="59"/>
  <c r="T13" i="61"/>
  <c r="Q153" i="78"/>
  <c r="Q10" i="59"/>
  <c r="Q350" i="78"/>
  <c r="Q93" i="78"/>
  <c r="T219" i="61"/>
  <c r="Q60" i="78"/>
  <c r="T104" i="61"/>
  <c r="T55" i="61"/>
  <c r="T47" i="61"/>
  <c r="J79" i="76"/>
  <c r="Q143" i="78"/>
  <c r="T185" i="61"/>
  <c r="K28" i="58"/>
  <c r="R30" i="71"/>
  <c r="T66" i="61"/>
  <c r="Q353" i="78"/>
  <c r="Q41" i="78"/>
  <c r="Q257" i="78"/>
  <c r="T119" i="61"/>
  <c r="T16" i="61"/>
  <c r="T29" i="61"/>
  <c r="K26" i="58"/>
  <c r="Q294" i="78"/>
  <c r="Q124" i="78"/>
  <c r="T305" i="61"/>
  <c r="R26" i="71"/>
  <c r="T63" i="61"/>
  <c r="Q340" i="78"/>
  <c r="Q23" i="78"/>
  <c r="Q254" i="78"/>
  <c r="T110" i="61"/>
  <c r="Q50" i="59"/>
  <c r="Q233" i="78"/>
  <c r="Q26" i="59"/>
  <c r="K23" i="58"/>
  <c r="Q238" i="78"/>
  <c r="Q85" i="78"/>
  <c r="T221" i="61"/>
  <c r="T179" i="61"/>
  <c r="T36" i="61"/>
  <c r="Q265" i="78"/>
  <c r="Q164" i="78"/>
  <c r="J35" i="76"/>
  <c r="T203" i="61"/>
  <c r="T211" i="61"/>
  <c r="Q215" i="78"/>
  <c r="T160" i="61"/>
  <c r="D22" i="88"/>
  <c r="Q184" i="78"/>
  <c r="Q30" i="78"/>
  <c r="T213" i="61"/>
  <c r="T154" i="61"/>
  <c r="T92" i="61"/>
  <c r="T151" i="61"/>
  <c r="Q48" i="59"/>
  <c r="J30" i="76"/>
  <c r="T182" i="61"/>
  <c r="J69" i="76"/>
  <c r="T125" i="61"/>
  <c r="D11" i="88"/>
  <c r="Q274" i="78"/>
  <c r="Q159" i="78"/>
  <c r="J37" i="76"/>
  <c r="M11" i="63"/>
  <c r="T174" i="61"/>
  <c r="T109" i="61"/>
  <c r="T105" i="61"/>
  <c r="Q49" i="59"/>
  <c r="Q55" i="59"/>
  <c r="Q136" i="78"/>
  <c r="T287" i="61"/>
  <c r="Q346" i="78"/>
  <c r="Q84" i="78"/>
  <c r="T200" i="61"/>
  <c r="Q51" i="78"/>
  <c r="T88" i="61"/>
  <c r="T26" i="61"/>
  <c r="Q58" i="59"/>
  <c r="J22" i="76"/>
  <c r="Q117" i="78"/>
  <c r="T107" i="61"/>
  <c r="K21" i="58"/>
  <c r="Q366" i="78"/>
  <c r="Q138" i="78"/>
  <c r="Q283" i="78"/>
  <c r="T276" i="61"/>
  <c r="R39" i="71"/>
  <c r="R20" i="71"/>
  <c r="Q23" i="59"/>
  <c r="T86" i="61"/>
  <c r="J110" i="76"/>
  <c r="J29" i="76"/>
  <c r="Q289" i="78"/>
  <c r="Q130" i="78"/>
  <c r="J60" i="76"/>
  <c r="D14" i="88"/>
  <c r="Q77" i="78"/>
  <c r="T270" i="61"/>
  <c r="M18" i="63"/>
  <c r="J39" i="76"/>
  <c r="T79" i="61"/>
  <c r="J100" i="76"/>
  <c r="J13" i="76"/>
  <c r="T271" i="61"/>
  <c r="M21" i="63"/>
  <c r="K34" i="58"/>
  <c r="Q31" i="78"/>
  <c r="J18" i="76"/>
  <c r="T230" i="61"/>
  <c r="T158" i="61"/>
  <c r="T169" i="61"/>
  <c r="Q60" i="59"/>
  <c r="T28" i="61"/>
  <c r="Q17" i="78"/>
  <c r="T11" i="61"/>
  <c r="K30" i="58"/>
  <c r="J84" i="76"/>
  <c r="J12" i="76"/>
  <c r="T222" i="61"/>
  <c r="T33" i="61"/>
  <c r="Q248" i="78"/>
  <c r="Q150" i="78"/>
  <c r="T17" i="61"/>
  <c r="T194" i="61"/>
  <c r="Q161" i="78"/>
  <c r="Q365" i="78"/>
  <c r="K12" i="5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6">
    <s v="Migdal Hashkaot Neches Boded"/>
    <s v="{[Time].[Hie Time].[Yom].&amp;[20231231]}"/>
    <s v="{[Medida].[Medida].&amp;[2]}"/>
    <s v="{[Keren].[Keren].[All]}"/>
    <s v="{[Cheshbon KM].[Hie Peilut].[Peilut 7].&amp;[Kod_Peilut_L7_628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53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7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3" si="36">
        <n x="1" s="1"/>
        <n x="34"/>
        <n x="35"/>
      </t>
    </mdx>
    <mdx n="0" f="v">
      <t c="3" si="36">
        <n x="1" s="1"/>
        <n x="37"/>
        <n x="35"/>
      </t>
    </mdx>
    <mdx n="0" f="v">
      <t c="3" si="36">
        <n x="1" s="1"/>
        <n x="38"/>
        <n x="35"/>
      </t>
    </mdx>
    <mdx n="0" f="v">
      <t c="3" si="36">
        <n x="1" s="1"/>
        <n x="39"/>
        <n x="35"/>
      </t>
    </mdx>
    <mdx n="0" f="v">
      <t c="3" si="36">
        <n x="1" s="1"/>
        <n x="40"/>
        <n x="35"/>
      </t>
    </mdx>
    <mdx n="0" f="v">
      <t c="3" si="36">
        <n x="1" s="1"/>
        <n x="41"/>
        <n x="35"/>
      </t>
    </mdx>
    <mdx n="0" f="v">
      <t c="3" si="36">
        <n x="1" s="1"/>
        <n x="42"/>
        <n x="35"/>
      </t>
    </mdx>
    <mdx n="0" f="v">
      <t c="3" si="36">
        <n x="1" s="1"/>
        <n x="43"/>
        <n x="35"/>
      </t>
    </mdx>
    <mdx n="0" f="v">
      <t c="3" si="36">
        <n x="1" s="1"/>
        <n x="44"/>
        <n x="35"/>
      </t>
    </mdx>
    <mdx n="0" f="v">
      <t c="3" si="36">
        <n x="1" s="1"/>
        <n x="45"/>
        <n x="35"/>
      </t>
    </mdx>
  </mdxMetadata>
  <valueMetadata count="5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</valueMetadata>
</metadata>
</file>

<file path=xl/sharedStrings.xml><?xml version="1.0" encoding="utf-8"?>
<sst xmlns="http://schemas.openxmlformats.org/spreadsheetml/2006/main" count="11741" uniqueCount="1665">
  <si>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</si>
  <si>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</si>
  <si>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</si>
  <si>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</si>
  <si>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</si>
  <si>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</si>
  <si>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</si>
  <si>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</si>
  <si>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</si>
  <si>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</si>
  <si>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</si>
  <si>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</si>
  <si>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</si>
  <si>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</si>
  <si>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</si>
  <si>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</si>
  <si>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</si>
  <si>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</si>
  <si>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</si>
  <si>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</si>
  <si>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</si>
  <si>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</si>
  <si>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</si>
  <si>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</si>
  <si>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</si>
  <si>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</si>
  <si>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</si>
  <si>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</si>
  <si>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</si>
  <si>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</si>
  <si>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</si>
  <si>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</si>
  <si>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</si>
  <si>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</si>
  <si>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</si>
  <si>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</si>
  <si>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</si>
  <si>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</si>
  <si>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</si>
  <si>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</si>
  <si>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</si>
  <si>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</si>
  <si>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</si>
  <si>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</si>
  <si>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</si>
  <si>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</si>
  <si>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</si>
  <si>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</si>
  <si>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</si>
  <si>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</si>
  <si>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</si>
  <si>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</si>
  <si>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</si>
  <si>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</si>
  <si>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</si>
  <si>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</si>
  <si>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</si>
  <si>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</si>
  <si>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</si>
  <si>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</si>
  <si>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</si>
  <si>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</si>
  <si>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</si>
  <si>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</si>
  <si>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</si>
  <si>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</si>
  <si>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</si>
  <si>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</si>
  <si>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</si>
  <si>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</si>
  <si>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</si>
  <si>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</si>
  <si>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</si>
  <si>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</si>
  <si>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</si>
  <si>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</si>
  <si>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</si>
  <si>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</si>
  <si>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</si>
  <si>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</si>
  <si>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</si>
  <si>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</si>
  <si>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</si>
  <si>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</si>
  <si>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</si>
  <si>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</si>
  <si>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</si>
  <si>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</si>
  <si>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</si>
  <si>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</si>
  <si>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</si>
  <si>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</si>
  <si>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</si>
  <si>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</si>
  <si>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</si>
  <si>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</si>
  <si>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</si>
  <si>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</si>
  <si>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</si>
  <si>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</si>
  <si>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</si>
  <si>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</si>
  <si>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</si>
  <si>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</si>
  <si>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</si>
  <si>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</si>
  <si>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</si>
  <si>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</si>
  <si>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</si>
  <si>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</si>
  <si>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</si>
  <si>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</si>
  <si>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</si>
  <si>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</si>
  <si>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</si>
  <si>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</si>
  <si>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</si>
  <si>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</si>
  <si>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</si>
  <si>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</si>
  <si>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</si>
  <si>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</si>
  <si>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</si>
  <si>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</si>
  <si>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</si>
  <si>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</si>
  <si>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</si>
  <si>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</si>
  <si>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</si>
  <si>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</si>
  <si>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</si>
  <si>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</si>
  <si>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</si>
  <si>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</si>
  <si>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</si>
  <si>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</si>
  <si>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</si>
  <si>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</si>
  <si>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</si>
  <si>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</si>
  <si>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</si>
  <si>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</si>
  <si>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</si>
  <si>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</si>
  <si>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</si>
  <si>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</si>
  <si>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</si>
  <si>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</si>
  <si>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</si>
  <si>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</si>
  <si>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</si>
  <si>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</si>
  <si>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</si>
  <si>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</si>
  <si>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</si>
  <si>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</si>
  <si>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</si>
  <si>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</si>
  <si>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</si>
  <si>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</si>
  <si>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</si>
  <si>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</si>
  <si>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</si>
  <si>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</si>
  <si>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</si>
  <si>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</si>
  <si>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</si>
  <si>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</si>
  <si>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</si>
  <si>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</si>
  <si>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</si>
  <si>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</si>
  <si>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</si>
  <si>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</si>
  <si>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</si>
  <si>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</si>
  <si>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</si>
  <si>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</si>
  <si>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</si>
  <si>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</si>
  <si>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</si>
  <si>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</si>
  <si>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</si>
  <si>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</si>
  <si>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</si>
  <si>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</si>
  <si>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</si>
  <si>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</si>
  <si>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</si>
  <si>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</si>
  <si>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</si>
  <si>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</si>
  <si>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5. קרנות סל</t>
  </si>
  <si>
    <t>ענף משק</t>
  </si>
  <si>
    <t>31/12/2023</t>
  </si>
  <si>
    <t>מגדל מקפת קרנות פנסיה וקופות גמל בע"מ</t>
  </si>
  <si>
    <t>מגדל מקפת משלימה (מספר אוצר 659) -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</si>
  <si>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</si>
  <si>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</si>
  <si>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</si>
  <si>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</si>
  <si>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</si>
  <si>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</si>
  <si>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</si>
  <si>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</si>
  <si>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</si>
  <si>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</si>
  <si>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</si>
  <si>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</si>
  <si>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</si>
  <si>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</si>
  <si>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</si>
  <si>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</si>
  <si>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</si>
  <si>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</si>
  <si>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</si>
  <si>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</si>
  <si>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</si>
  <si>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</si>
  <si>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</si>
  <si>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1114</t>
  </si>
  <si>
    <t>8241119</t>
  </si>
  <si>
    <t>מ.ק.מ. 114</t>
  </si>
  <si>
    <t>8240111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</si>
  <si>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</si>
  <si>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</si>
  <si>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</si>
  <si>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</si>
  <si>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</si>
  <si>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</si>
  <si>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</si>
  <si>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</si>
  <si>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</si>
  <si>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</si>
  <si>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</si>
  <si>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</si>
  <si>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814</t>
  </si>
  <si>
    <t>8240814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</si>
  <si>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</si>
  <si>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</si>
  <si>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</si>
  <si>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</si>
  <si>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</si>
  <si>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</si>
  <si>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</si>
  <si>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</si>
  <si>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</si>
  <si>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</si>
  <si>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</si>
  <si>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</si>
  <si>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</si>
  <si>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</si>
  <si>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</si>
  <si>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</si>
  <si>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</si>
  <si>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</si>
  <si>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</si>
  <si>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</si>
  <si>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</si>
  <si>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</si>
  <si>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</si>
  <si>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</si>
  <si>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</si>
  <si>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</si>
  <si>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</si>
  <si>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</si>
  <si>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</si>
  <si>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</si>
  <si>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</si>
  <si>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</si>
  <si>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</si>
  <si>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</si>
  <si>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</si>
  <si>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</si>
  <si>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</si>
  <si>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</si>
  <si>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</si>
  <si>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</si>
  <si>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</si>
  <si>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</si>
  <si>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</si>
  <si>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</si>
  <si>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</si>
  <si>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</si>
  <si>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</si>
  <si>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</si>
  <si>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</si>
  <si>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</si>
  <si>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</si>
  <si>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</si>
  <si>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</si>
  <si>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</si>
  <si>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</si>
  <si>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</si>
  <si>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</si>
  <si>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</si>
  <si>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</si>
  <si>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</si>
  <si>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</si>
  <si>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</si>
  <si>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</si>
  <si>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</si>
  <si>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</si>
  <si>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</si>
  <si>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</si>
  <si>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</si>
  <si>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</si>
  <si>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</si>
  <si>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</si>
  <si>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</si>
  <si>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</si>
  <si>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</si>
  <si>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</si>
  <si>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</si>
  <si>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</si>
  <si>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</si>
  <si>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</si>
  <si>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</si>
  <si>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</si>
  <si>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</si>
  <si>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</si>
  <si>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</si>
  <si>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</si>
  <si>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</si>
  <si>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</si>
  <si>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</si>
  <si>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</si>
  <si>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</si>
  <si>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</si>
  <si>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</si>
  <si>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</si>
  <si>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</si>
  <si>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</si>
  <si>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</si>
  <si>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</si>
  <si>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</si>
  <si>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</si>
  <si>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</si>
  <si>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</si>
  <si>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</si>
  <si>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</si>
  <si>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</si>
  <si>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</si>
  <si>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</si>
  <si>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</si>
  <si>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</si>
  <si>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</si>
  <si>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</si>
  <si>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</si>
  <si>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</si>
  <si>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</si>
  <si>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</si>
  <si>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</si>
  <si>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</si>
  <si>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</si>
  <si>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</si>
  <si>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</si>
  <si>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</si>
  <si>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</si>
  <si>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</si>
  <si>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</si>
  <si>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</si>
  <si>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</si>
  <si>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</si>
  <si>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</si>
  <si>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</si>
  <si>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</si>
  <si>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</si>
  <si>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</si>
  <si>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</si>
  <si>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</si>
  <si>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</si>
  <si>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</si>
  <si>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</si>
  <si>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</si>
  <si>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</si>
  <si>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</si>
  <si>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</si>
  <si>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</si>
  <si>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</si>
  <si>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</si>
  <si>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</si>
  <si>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</si>
  <si>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</si>
  <si>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</si>
  <si>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</si>
  <si>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</si>
  <si>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</si>
  <si>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</si>
  <si>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</si>
  <si>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</si>
  <si>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</si>
  <si>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</si>
  <si>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</si>
  <si>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</si>
  <si>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</si>
  <si>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</si>
  <si>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</si>
  <si>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</si>
  <si>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</si>
  <si>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</si>
  <si>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</si>
  <si>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</si>
  <si>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</si>
  <si>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</si>
  <si>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</si>
  <si>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</si>
  <si>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</si>
  <si>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</si>
  <si>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</si>
  <si>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</si>
  <si>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</si>
  <si>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</si>
  <si>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</si>
  <si>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</si>
  <si>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</si>
  <si>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</si>
  <si>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</si>
  <si>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</si>
  <si>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</si>
  <si>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</si>
  <si>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</si>
  <si>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</si>
  <si>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</si>
  <si>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</si>
  <si>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</si>
  <si>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</si>
  <si>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</si>
  <si>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</si>
  <si>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</si>
  <si>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</si>
  <si>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</si>
  <si>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</si>
  <si>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</si>
  <si>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</si>
  <si>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</si>
  <si>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</si>
  <si>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</si>
  <si>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</si>
  <si>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</si>
  <si>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</si>
  <si>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</si>
  <si>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</si>
  <si>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</si>
  <si>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</si>
  <si>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</si>
  <si>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</si>
  <si>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</si>
  <si>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</si>
  <si>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</si>
  <si>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</si>
  <si>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</si>
  <si>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</si>
  <si>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</si>
  <si>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</si>
  <si>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</si>
  <si>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</si>
  <si>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</si>
  <si>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</si>
  <si>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</si>
  <si>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</si>
  <si>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</si>
  <si>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</si>
  <si>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</si>
  <si>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</si>
  <si>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</si>
  <si>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</si>
  <si>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</si>
  <si>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</si>
  <si>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</si>
  <si>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</si>
  <si>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</si>
  <si>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</si>
  <si>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</si>
  <si>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</si>
  <si>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</si>
  <si>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</si>
  <si>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</si>
  <si>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</si>
  <si>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</si>
  <si>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</si>
  <si>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</si>
  <si>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</si>
  <si>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</si>
  <si>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</si>
  <si>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</si>
  <si>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</si>
  <si>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</si>
  <si>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</si>
  <si>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</si>
  <si>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</si>
  <si>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</si>
  <si>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</si>
  <si>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</si>
  <si>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</si>
  <si>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</si>
  <si>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</si>
  <si>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</si>
  <si>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</si>
  <si>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</si>
  <si>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</si>
  <si>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</si>
  <si>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</si>
  <si>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</si>
  <si>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</si>
  <si>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</si>
  <si>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</si>
  <si>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</si>
  <si>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</si>
  <si>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</si>
  <si>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</si>
  <si>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</si>
  <si>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</si>
  <si>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</si>
  <si>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</si>
  <si>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</si>
  <si>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</si>
  <si>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</si>
  <si>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</si>
  <si>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</si>
  <si>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</si>
  <si>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</si>
  <si>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</si>
  <si>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</si>
  <si>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</si>
  <si>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</si>
  <si>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</si>
  <si>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</si>
  <si>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</si>
  <si>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</si>
  <si>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</si>
  <si>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</si>
  <si>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</si>
  <si>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</si>
  <si>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</si>
  <si>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</si>
  <si>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</si>
  <si>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</si>
  <si>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</si>
  <si>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</si>
  <si>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</si>
  <si>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</si>
  <si>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</si>
  <si>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</si>
  <si>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</si>
  <si>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</si>
  <si>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</si>
  <si>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</si>
  <si>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</si>
  <si>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</si>
  <si>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</si>
  <si>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</si>
  <si>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</si>
  <si>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</si>
  <si>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</si>
  <si>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</si>
  <si>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</si>
  <si>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</si>
  <si>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</si>
  <si>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</si>
  <si>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</si>
  <si>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</si>
  <si>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</si>
  <si>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</si>
  <si>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</si>
  <si>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</si>
  <si>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</si>
  <si>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</si>
  <si>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</si>
  <si>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</si>
  <si>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</si>
  <si>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</si>
  <si>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</si>
  <si>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</si>
  <si>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</si>
  <si>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</si>
  <si>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</si>
  <si>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</si>
  <si>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</si>
  <si>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</si>
  <si>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</si>
  <si>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</si>
  <si>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</si>
  <si>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</si>
  <si>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</si>
  <si>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</si>
  <si>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</si>
  <si>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</si>
  <si>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</si>
  <si>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</si>
  <si>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</si>
  <si>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</si>
  <si>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</si>
  <si>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</si>
  <si>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</si>
  <si>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</si>
  <si>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</si>
  <si>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</si>
  <si>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</si>
  <si>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</si>
  <si>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</si>
  <si>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</si>
  <si>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</si>
  <si>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</si>
  <si>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</si>
  <si>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</si>
  <si>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</si>
  <si>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</si>
  <si>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</si>
  <si>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</si>
  <si>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</si>
  <si>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</si>
  <si>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</si>
  <si>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</si>
  <si>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</si>
  <si>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</si>
  <si>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</si>
  <si>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</si>
  <si>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</si>
  <si>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</si>
  <si>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</si>
  <si>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</si>
  <si>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</si>
  <si>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</si>
  <si>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</si>
  <si>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</si>
  <si>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</si>
  <si>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</si>
  <si>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</si>
  <si>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</si>
  <si>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</si>
  <si>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</si>
  <si>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</si>
  <si>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</si>
  <si>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</si>
  <si>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</si>
  <si>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</si>
  <si>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</si>
  <si>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</si>
  <si>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</si>
  <si>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</si>
  <si>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</si>
  <si>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</si>
  <si>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</si>
  <si>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</si>
  <si>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</si>
  <si>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</si>
  <si>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</si>
  <si>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</si>
  <si>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</si>
  <si>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</si>
  <si>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</si>
  <si>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</si>
  <si>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</si>
  <si>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</si>
  <si>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</si>
  <si>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</si>
  <si>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</si>
  <si>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</si>
  <si>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</si>
  <si>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</si>
  <si>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</si>
  <si>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</si>
  <si>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</si>
  <si>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</si>
  <si>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</si>
  <si>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</si>
  <si>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</si>
  <si>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</si>
  <si>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</si>
  <si>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</si>
  <si>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</si>
  <si>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</si>
  <si>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</si>
  <si>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</si>
  <si>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</si>
  <si>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</si>
  <si>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</si>
  <si>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</si>
  <si>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</si>
  <si>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</si>
  <si>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</si>
  <si>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</si>
  <si>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</si>
  <si>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</si>
  <si>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</si>
  <si>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</si>
  <si>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</si>
  <si>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</si>
  <si>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</si>
  <si>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</si>
  <si>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</si>
  <si>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</si>
  <si>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</si>
  <si>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</si>
  <si>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</si>
  <si>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</si>
  <si>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</si>
  <si>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</si>
  <si>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</si>
  <si>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</si>
  <si>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</si>
  <si>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</si>
  <si>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</si>
  <si>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</si>
  <si>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</si>
  <si>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</si>
  <si>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</si>
  <si>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</si>
  <si>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</si>
  <si>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</si>
  <si>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</si>
  <si>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</si>
  <si>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</si>
  <si>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</si>
  <si>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</si>
  <si>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</si>
  <si>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</si>
  <si>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</si>
  <si>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</si>
  <si>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</si>
  <si>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</si>
  <si>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</si>
  <si>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</si>
  <si>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</si>
  <si>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</si>
  <si>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</si>
  <si>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</si>
  <si>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</si>
  <si>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</si>
  <si>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</si>
  <si>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</si>
  <si>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</si>
  <si>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</si>
  <si>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</si>
  <si>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</si>
  <si>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</si>
  <si>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</si>
  <si>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</si>
  <si>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</si>
  <si>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</si>
  <si>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</si>
  <si>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</si>
  <si>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</si>
  <si>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</si>
  <si>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</si>
  <si>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</si>
  <si>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</si>
  <si>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</si>
  <si>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</si>
  <si>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</si>
  <si>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</si>
  <si>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</si>
  <si>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</si>
  <si>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</si>
  <si>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</si>
  <si>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</si>
  <si>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</si>
  <si>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</si>
  <si>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</si>
  <si>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</si>
  <si>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</si>
  <si>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</si>
  <si>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</si>
  <si>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</si>
  <si>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</si>
  <si>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</si>
  <si>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</si>
  <si>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</si>
  <si>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</si>
  <si>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</si>
  <si>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</si>
  <si>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</si>
  <si>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</si>
  <si>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</si>
  <si>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</si>
  <si>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</si>
  <si>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</si>
  <si>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</si>
  <si>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</si>
  <si>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</si>
  <si>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</si>
  <si>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</si>
  <si>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</si>
  <si>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</si>
  <si>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</si>
  <si>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</si>
  <si>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</si>
  <si>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</si>
  <si>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</si>
  <si>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</si>
  <si>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</si>
  <si>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</si>
  <si>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</si>
  <si>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</si>
  <si>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</si>
  <si>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</si>
  <si>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</si>
  <si>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</si>
  <si>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</si>
  <si>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</si>
  <si>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</si>
  <si>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</si>
  <si>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</si>
  <si>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</si>
  <si>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</si>
  <si>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</si>
  <si>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</si>
  <si>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</si>
  <si>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</si>
  <si>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</si>
  <si>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</si>
  <si>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</si>
  <si>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</si>
  <si>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</si>
  <si>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</si>
  <si>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</si>
  <si>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</si>
  <si>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</si>
  <si>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</si>
  <si>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</si>
  <si>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</si>
  <si>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</si>
  <si>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</si>
  <si>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</si>
  <si>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</si>
  <si>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</si>
  <si>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</si>
  <si>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</si>
  <si>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</si>
  <si>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</si>
  <si>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</si>
  <si>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</si>
  <si>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</si>
  <si>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</si>
  <si>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</si>
  <si>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</si>
  <si>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</si>
  <si>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</si>
  <si>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</si>
  <si>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</si>
  <si>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</si>
  <si>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</si>
  <si>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</si>
  <si>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</si>
  <si>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</si>
  <si>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</si>
  <si>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</si>
  <si>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</si>
  <si>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</si>
  <si>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</si>
  <si>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</si>
  <si>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</si>
  <si>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</si>
  <si>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</si>
  <si>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</si>
  <si>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</si>
  <si>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</si>
  <si>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</si>
  <si>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</si>
  <si>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</si>
  <si>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</si>
  <si>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</si>
  <si>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</si>
  <si>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</si>
  <si>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</si>
  <si>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</si>
  <si>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</si>
  <si>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</si>
  <si>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</si>
  <si>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</si>
  <si>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</si>
  <si>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</si>
  <si>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</si>
  <si>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</si>
  <si>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</si>
  <si>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</si>
  <si>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</si>
  <si>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</si>
  <si>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</si>
  <si>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</si>
  <si>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</si>
  <si>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</si>
  <si>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</si>
  <si>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</si>
  <si>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</si>
  <si>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</si>
  <si>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</si>
  <si>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</si>
  <si>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</si>
  <si>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</si>
  <si>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</si>
  <si>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</si>
  <si>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</si>
  <si>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</si>
  <si>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</si>
  <si>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</si>
  <si>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</si>
  <si>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</si>
  <si>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</si>
  <si>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</si>
  <si>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</si>
  <si>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</si>
  <si>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</si>
  <si>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</si>
  <si>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</si>
  <si>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</si>
  <si>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</si>
  <si>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</si>
  <si>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</si>
  <si>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Independent Power and Renewabl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</si>
  <si>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</si>
  <si>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</si>
  <si>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</si>
  <si>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</si>
  <si>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</si>
  <si>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</si>
  <si>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</si>
  <si>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</si>
  <si>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</si>
  <si>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</si>
  <si>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</si>
  <si>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</si>
  <si>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</si>
  <si>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</si>
  <si>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</si>
  <si>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</si>
  <si>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</si>
  <si>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</si>
  <si>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</si>
  <si>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</si>
  <si>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</si>
  <si>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</si>
  <si>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</si>
  <si>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</si>
  <si>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</si>
  <si>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</si>
  <si>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</si>
  <si>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</si>
  <si>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</si>
  <si>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</si>
  <si>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</si>
  <si>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</si>
  <si>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</si>
  <si>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</si>
  <si>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</si>
  <si>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</si>
  <si>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</si>
  <si>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</si>
  <si>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</si>
  <si>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</si>
  <si>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</si>
  <si>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</si>
  <si>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</si>
  <si>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</si>
  <si>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</si>
  <si>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</si>
  <si>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</si>
  <si>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</si>
  <si>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</si>
  <si>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</si>
  <si>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</si>
  <si>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</si>
  <si>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</si>
  <si>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</si>
  <si>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</si>
  <si>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</si>
  <si>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</si>
  <si>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</si>
  <si>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</si>
  <si>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</si>
  <si>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</si>
  <si>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</si>
  <si>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</si>
  <si>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</si>
  <si>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</si>
  <si>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</si>
  <si>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</si>
  <si>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</si>
  <si>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</si>
  <si>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</si>
  <si>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</si>
  <si>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</si>
  <si>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</si>
  <si>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</si>
  <si>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</si>
  <si>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</si>
  <si>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</si>
  <si>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</si>
  <si>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הראל סל תל בונד תשואות</t>
  </si>
  <si>
    <t>1150622</t>
  </si>
  <si>
    <t>511776783</t>
  </si>
  <si>
    <t>אג"ח</t>
  </si>
  <si>
    <t>הראל סל תלבונד 60</t>
  </si>
  <si>
    <t>1150473</t>
  </si>
  <si>
    <t>פסגות ETF תל בונד 60</t>
  </si>
  <si>
    <t>1148006</t>
  </si>
  <si>
    <t>513765339</t>
  </si>
  <si>
    <t>קסם ETF תלבונד 60</t>
  </si>
  <si>
    <t>1146232</t>
  </si>
  <si>
    <t>510938608</t>
  </si>
  <si>
    <t>קסם ETF תלבונד שקלי</t>
  </si>
  <si>
    <t>1146414</t>
  </si>
  <si>
    <t>קסם תשואות</t>
  </si>
  <si>
    <t>1146950</t>
  </si>
  <si>
    <t>תכלית סל תל בונד תשואות</t>
  </si>
  <si>
    <t>1145259</t>
  </si>
  <si>
    <t>513534974</t>
  </si>
  <si>
    <t>תכלית סל תלבונד 40</t>
  </si>
  <si>
    <t>1145093</t>
  </si>
  <si>
    <t>תכלית סל תלבונד 60</t>
  </si>
  <si>
    <t>1145101</t>
  </si>
  <si>
    <t>תכלית סל תלבונד שקלי</t>
  </si>
  <si>
    <t>1145184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</si>
  <si>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</si>
  <si>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</si>
  <si>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</si>
  <si>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</si>
  <si>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</si>
  <si>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</si>
  <si>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</si>
  <si>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</si>
  <si>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</si>
  <si>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</si>
  <si>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</si>
  <si>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</si>
  <si>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</si>
  <si>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</si>
  <si>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US 10YR ULTRA FUT MAR24</t>
  </si>
  <si>
    <t>UXYH4</t>
  </si>
  <si>
    <t>ל.ר.</t>
  </si>
  <si>
    <t>אלביט מערכות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</si>
  <si>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</si>
  <si>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</si>
  <si>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</si>
  <si>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</si>
  <si>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</si>
  <si>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</si>
  <si>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</si>
  <si>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</si>
  <si>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</si>
  <si>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</si>
  <si>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</si>
  <si>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</si>
  <si>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</si>
  <si>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</si>
  <si>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</si>
  <si>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</si>
  <si>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</si>
  <si>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</si>
  <si>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</si>
  <si>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</si>
  <si>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</si>
  <si>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</si>
  <si>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</si>
  <si>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</si>
  <si>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</si>
  <si>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</si>
  <si>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</si>
  <si>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</si>
  <si>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</si>
  <si>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</si>
  <si>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</si>
  <si>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</si>
  <si>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</si>
  <si>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</si>
  <si>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</si>
  <si>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</si>
  <si>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</si>
  <si>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</si>
  <si>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</si>
  <si>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</si>
  <si>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</si>
  <si>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</si>
  <si>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</si>
  <si>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</si>
  <si>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</si>
  <si>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</si>
  <si>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</si>
  <si>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</si>
  <si>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</si>
  <si>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</si>
  <si>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</si>
  <si>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TRANSED PARTNERS 3.951 09/50 12/37</t>
  </si>
  <si>
    <t>CA89366TAA57</t>
  </si>
  <si>
    <t>DBRS</t>
  </si>
  <si>
    <t>₪ / מט"ח</t>
  </si>
  <si>
    <t>+ILS/-USD 3.56 22-01-24 (11) -320</t>
  </si>
  <si>
    <t>10001003</t>
  </si>
  <si>
    <t>+ILS/-USD 3.563 22-01-24 (20) -320</t>
  </si>
  <si>
    <t>10001005</t>
  </si>
  <si>
    <t>+ILS/-USD 3.6536 28-05-24 (10) -344</t>
  </si>
  <si>
    <t>10000416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</si>
  <si>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</si>
  <si>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</si>
  <si>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</si>
  <si>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</si>
  <si>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</si>
  <si>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</si>
  <si>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3.67 23-05-24 (11) -365</t>
  </si>
  <si>
    <t>10001159</t>
  </si>
  <si>
    <t>+ILS/-USD 3.67 23-05-24 (20) -368</t>
  </si>
  <si>
    <t>10001161</t>
  </si>
  <si>
    <t>+ILS/-USD 3.6725 16-05-24 (12) -375</t>
  </si>
  <si>
    <t>10001144</t>
  </si>
  <si>
    <t>+ILS/-USD 3.678 22-01-24 (10) -358</t>
  </si>
  <si>
    <t>10001010</t>
  </si>
  <si>
    <t>+ILS/-USD 3.69 21-05-24 (12) -371</t>
  </si>
  <si>
    <t>10001148</t>
  </si>
  <si>
    <t>+ILS/-USD 3.69 21-05-24 (20) -370</t>
  </si>
  <si>
    <t>10001150</t>
  </si>
  <si>
    <t>+ILS/-USD 3.6902 21-05-24 (10) -368</t>
  </si>
  <si>
    <t>10000131</t>
  </si>
  <si>
    <t>+ILS/-USD 3.693 13-05-24 (20) -312</t>
  </si>
  <si>
    <t>10001173</t>
  </si>
  <si>
    <t>+ILS/-USD 3.71 22-05-24 (20) -364</t>
  </si>
  <si>
    <t>10001157</t>
  </si>
  <si>
    <t>+ILS/-USD 3.7158 22-05-24 (11) -362</t>
  </si>
  <si>
    <t>10001153</t>
  </si>
  <si>
    <t>+ILS/-USD 3.716 22-05-24 (12) -360</t>
  </si>
  <si>
    <t>10001155</t>
  </si>
  <si>
    <t>+ILS/-USD 3.769 21-02-24 (10) -324</t>
  </si>
  <si>
    <t>10000274</t>
  </si>
  <si>
    <t>+ILS/-USD 3.7697 25-01-24 (10) -308</t>
  </si>
  <si>
    <t>10000265</t>
  </si>
  <si>
    <t>+ILS/-USD 3.7705 28-02-24 (10) -340</t>
  </si>
  <si>
    <t>10000286</t>
  </si>
  <si>
    <t>+ILS/-USD 3.776 21-02-24 (20) -327</t>
  </si>
  <si>
    <t>10001036</t>
  </si>
  <si>
    <t>+ILS/-USD 3.78 12-03-24 (11) -330</t>
  </si>
  <si>
    <t>10001063</t>
  </si>
  <si>
    <t>+ILS/-USD 3.784 29-02-24 (20) -349</t>
  </si>
  <si>
    <t>10001047</t>
  </si>
  <si>
    <t>+ILS/-USD 3.7847 29-02-24 (11) -353</t>
  </si>
  <si>
    <t>10001045</t>
  </si>
  <si>
    <t>+ILS/-USD 3.7918 17-04-24 (12) -382</t>
  </si>
  <si>
    <t>10001132</t>
  </si>
  <si>
    <t>+ILS/-USD 3.7925 05-03-24 (12) -335</t>
  </si>
  <si>
    <t>10001053</t>
  </si>
  <si>
    <t>+ILS/-USD 3.793 17-04-24 (20) -383</t>
  </si>
  <si>
    <t>10001134</t>
  </si>
  <si>
    <t>+ILS/-USD 3.7943 22-02-24 (10) -337</t>
  </si>
  <si>
    <t>10000279</t>
  </si>
  <si>
    <t>+ILS/-USD 3.806 07-05-24 (12) -400</t>
  </si>
  <si>
    <t>10001139</t>
  </si>
  <si>
    <t>+ILS/-USD 3.81 07-05-24 (20) -397</t>
  </si>
  <si>
    <t>10001141</t>
  </si>
  <si>
    <t>+ILS/-USD 3.8135 26-02-24 (10) -330</t>
  </si>
  <si>
    <t>10000282</t>
  </si>
  <si>
    <t>+ILS/-USD 3.824 06-05-24 (11) -410</t>
  </si>
  <si>
    <t>10001136</t>
  </si>
  <si>
    <t>+ILS/-USD 3.8652 08-02-24 (12) -248</t>
  </si>
  <si>
    <t>10001125</t>
  </si>
  <si>
    <t>+ILS/-USD 3.9368 11-01-24 (20) -252</t>
  </si>
  <si>
    <t>10001082</t>
  </si>
  <si>
    <t>+ILS/-USD 3.9835 28-02-24 (11) -315</t>
  </si>
  <si>
    <t>10001121</t>
  </si>
  <si>
    <t>+ILS/-USD 3.99 14-02-24 (20) -324</t>
  </si>
  <si>
    <t>10001094</t>
  </si>
  <si>
    <t>+ILS/-USD 4 24-01-24 (12) -277</t>
  </si>
  <si>
    <t>10001092</t>
  </si>
  <si>
    <t>+ILS/-USD 4.0083 14-03-24 (11) -417</t>
  </si>
  <si>
    <t>10001104</t>
  </si>
  <si>
    <t>+ILS/-USD 4.02 14-03-24 (12) -415</t>
  </si>
  <si>
    <t>10001114</t>
  </si>
  <si>
    <t>+ILS/-USD 4.021 07-02-24 (10) -306</t>
  </si>
  <si>
    <t>10000301</t>
  </si>
  <si>
    <t>+ILS/-USD 4.0235 07-02-24 (20) -305</t>
  </si>
  <si>
    <t>10000129</t>
  </si>
  <si>
    <t>+ILS/-USD 4.03 07-02-24 (10) -310</t>
  </si>
  <si>
    <t>10000299</t>
  </si>
  <si>
    <t>+ILS/-USD 4.0322 06-02-24 (11) -298</t>
  </si>
  <si>
    <t>10001112</t>
  </si>
  <si>
    <t>+ILS/-USD 4.0342 06-02-24 (20) -298</t>
  </si>
  <si>
    <t>10001117</t>
  </si>
  <si>
    <t>+USD/-ILS 3.6215 08-02-24 (12) -35</t>
  </si>
  <si>
    <t>10001178</t>
  </si>
  <si>
    <t>+USD/-ILS 3.623 24-01-24 (12) -20</t>
  </si>
  <si>
    <t>10001176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</si>
  <si>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</si>
  <si>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</si>
  <si>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</si>
  <si>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</si>
  <si>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</si>
  <si>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</si>
  <si>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</si>
  <si>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</si>
  <si>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</si>
  <si>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</si>
  <si>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</si>
  <si>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</si>
  <si>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</si>
  <si>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</si>
  <si>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</si>
  <si>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</si>
  <si>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</si>
  <si>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</si>
  <si>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</si>
  <si>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</si>
  <si>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</si>
  <si>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</si>
  <si>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</si>
  <si>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</si>
  <si>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+AUD/-USD 0.641715 16-01-24 (10) +30.15</t>
  </si>
  <si>
    <t>10000405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</si>
  <si>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</si>
  <si>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</si>
  <si>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</si>
  <si>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</si>
  <si>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</si>
  <si>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</si>
  <si>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</si>
  <si>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</si>
  <si>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</si>
  <si>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</si>
  <si>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</si>
  <si>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</si>
  <si>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</si>
  <si>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</si>
  <si>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+USD/-AUD 0.651 16-01-24 (10) +32</t>
  </si>
  <si>
    <t>10000402</t>
  </si>
  <si>
    <t>+USD/-AUD 0.68695 16-01-24 (10) +34.5</t>
  </si>
  <si>
    <t>10000398</t>
  </si>
  <si>
    <t>+USD/-CAD 1.3424 22-01-24 (10) -32</t>
  </si>
  <si>
    <t>10000403</t>
  </si>
  <si>
    <t>+USD/-EUR 1.05772 13-02-24 (10) +68.2</t>
  </si>
  <si>
    <t>10000412</t>
  </si>
  <si>
    <t>+USD/-EUR 1.0682 25-03-24 (12) +82</t>
  </si>
  <si>
    <t>10001079</t>
  </si>
  <si>
    <t>+USD/-EUR 1.0688 03-04-24 (10) +73</t>
  </si>
  <si>
    <t>10001123</t>
  </si>
  <si>
    <t>+USD/-EUR 1.07355 13-02-24 (10) +72.5</t>
  </si>
  <si>
    <t>10000410</t>
  </si>
  <si>
    <t>+USD/-EUR 1.08165 04-03-24 (10) +95.5</t>
  </si>
  <si>
    <t>10000284</t>
  </si>
  <si>
    <t>10001043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</si>
  <si>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</si>
  <si>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</si>
  <si>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</si>
  <si>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</si>
  <si>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</si>
  <si>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</si>
  <si>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+USD/-EUR 1.08345 25-03-24 (20) +98.5</t>
  </si>
  <si>
    <t>10001051</t>
  </si>
  <si>
    <t>+USD/-EUR 1.0845 03-04-24 (10) +55</t>
  </si>
  <si>
    <t>10001174</t>
  </si>
  <si>
    <t>+USD/-EUR 1.1099 13-02-24 (10) +109</t>
  </si>
  <si>
    <t>10000401</t>
  </si>
  <si>
    <t>+USD/-EUR 1.11079 10-01-24 (10) +112.9</t>
  </si>
  <si>
    <t>10000979</t>
  </si>
  <si>
    <t>10000253</t>
  </si>
  <si>
    <t>+USD/-EUR 1.11352 27-02-24 (10) +111</t>
  </si>
  <si>
    <t>10001019</t>
  </si>
  <si>
    <t>+USD/-EUR 1.11501 27-02-24 (20) +110.1</t>
  </si>
  <si>
    <t>10001021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</si>
  <si>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</si>
  <si>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</si>
  <si>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</si>
  <si>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</si>
  <si>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</si>
  <si>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</si>
  <si>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+USD/-GBP 1.21621 11-01-24 (10) +9.1</t>
  </si>
  <si>
    <t>10000413</t>
  </si>
  <si>
    <t>+USD/-GBP 1.2692 11-03-24 (10) +1</t>
  </si>
  <si>
    <t>10001023</t>
  </si>
  <si>
    <t>+USD/-GBP 1.27056 11-01-24 (10) -12.4</t>
  </si>
  <si>
    <t>10000993</t>
  </si>
  <si>
    <t>10000396</t>
  </si>
  <si>
    <t>SW1228__3.2/TELBOR3M_2</t>
  </si>
  <si>
    <t>10000046</t>
  </si>
  <si>
    <t>SW1228__3.205/TELBOR3M</t>
  </si>
  <si>
    <t>10000045</t>
  </si>
  <si>
    <t>SW1228__3.28/TELBOR3M</t>
  </si>
  <si>
    <t>10000044</t>
  </si>
  <si>
    <t>ISHARES IBOXX INV GR CORP BD</t>
  </si>
  <si>
    <t>10001151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</si>
  <si>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</si>
  <si>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</si>
  <si>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</si>
  <si>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</si>
  <si>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</si>
  <si>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</si>
  <si>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</si>
  <si>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</si>
  <si>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</si>
  <si>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</si>
  <si>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</si>
  <si>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</si>
  <si>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</si>
  <si>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</si>
  <si>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</si>
  <si>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יו בנק</t>
  </si>
  <si>
    <t>30026000</t>
  </si>
  <si>
    <t>30211000</t>
  </si>
  <si>
    <t>30311000</t>
  </si>
  <si>
    <t>32012000</t>
  </si>
  <si>
    <t>30312000</t>
  </si>
  <si>
    <t>30212000</t>
  </si>
  <si>
    <t>34510000</t>
  </si>
  <si>
    <t>33810000</t>
  </si>
  <si>
    <t>34610000</t>
  </si>
  <si>
    <t>34710000</t>
  </si>
  <si>
    <t>30910000</t>
  </si>
  <si>
    <t>34010000</t>
  </si>
  <si>
    <t>30810000</t>
  </si>
  <si>
    <t>33820000</t>
  </si>
  <si>
    <t>32020000</t>
  </si>
  <si>
    <t>34020000</t>
  </si>
  <si>
    <t>30326000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</si>
  <si>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</si>
  <si>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</si>
  <si>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</si>
  <si>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</si>
  <si>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</si>
  <si>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</si>
  <si>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</si>
  <si>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</si>
  <si>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</si>
  <si>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</si>
  <si>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</si>
  <si>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</si>
  <si>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</si>
  <si>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</si>
  <si>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</si>
  <si>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</si>
  <si>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</si>
  <si>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</si>
  <si>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</si>
  <si>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</si>
  <si>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</si>
  <si>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</si>
  <si>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</si>
  <si>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</si>
  <si>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</si>
  <si>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</si>
  <si>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</si>
  <si>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</si>
  <si>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</si>
  <si>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</si>
  <si>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</si>
  <si>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</si>
  <si>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</si>
  <si>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</si>
  <si>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</si>
  <si>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</si>
  <si>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</si>
  <si>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</si>
  <si>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</si>
  <si>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</si>
  <si>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</si>
  <si>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</si>
  <si>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</si>
  <si>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</si>
  <si>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</si>
  <si>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</si>
  <si>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</si>
  <si>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</si>
  <si>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</si>
  <si>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</si>
  <si>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</si>
  <si>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</si>
  <si>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</si>
  <si>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</si>
  <si>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</si>
  <si>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</si>
  <si>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</si>
  <si>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</si>
  <si>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</si>
  <si>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</si>
  <si>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</si>
  <si>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</si>
  <si>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</si>
  <si>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</si>
  <si>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</si>
  <si>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</si>
  <si>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</si>
  <si>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</si>
  <si>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</si>
  <si>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</si>
  <si>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</si>
  <si>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</si>
  <si>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</si>
  <si>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</si>
  <si>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</si>
  <si>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</si>
  <si>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</si>
  <si>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</si>
  <si>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</si>
  <si>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</si>
  <si>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</si>
  <si>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</si>
  <si>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</si>
  <si>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</si>
  <si>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</si>
  <si>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</si>
  <si>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</si>
  <si>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</si>
  <si>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</si>
  <si>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</si>
  <si>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</si>
  <si>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</si>
  <si>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</si>
  <si>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</si>
  <si>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</si>
  <si>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</si>
  <si>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</si>
  <si>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</si>
  <si>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</si>
  <si>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</si>
  <si>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</si>
  <si>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</si>
  <si>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</si>
  <si>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</si>
  <si>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</si>
  <si>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</si>
  <si>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</si>
  <si>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</si>
  <si>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</si>
  <si>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</si>
  <si>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</si>
  <si>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</si>
  <si>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</si>
  <si>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</si>
  <si>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</si>
  <si>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</si>
  <si>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</si>
  <si>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</si>
  <si>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</si>
  <si>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</si>
  <si>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</si>
  <si>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</si>
  <si>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</si>
  <si>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</si>
  <si>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</si>
  <si>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</si>
  <si>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</si>
  <si>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</si>
  <si>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</si>
  <si>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</si>
  <si>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</si>
  <si>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</si>
  <si>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</si>
  <si>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</si>
  <si>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</si>
  <si>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</si>
  <si>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</si>
  <si>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</si>
  <si>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</si>
  <si>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</si>
  <si>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</si>
  <si>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</si>
  <si>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</si>
  <si>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</si>
  <si>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</si>
  <si>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</si>
  <si>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</si>
  <si>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</si>
  <si>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</si>
  <si>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</si>
  <si>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</si>
  <si>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</si>
  <si>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</si>
  <si>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</si>
  <si>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</si>
  <si>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</si>
  <si>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</si>
  <si>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</si>
  <si>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</si>
  <si>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</si>
  <si>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</si>
  <si>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</si>
  <si>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</si>
  <si>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</si>
  <si>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</si>
  <si>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</si>
  <si>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</si>
  <si>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</si>
  <si>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</si>
  <si>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</si>
  <si>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</si>
  <si>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</si>
  <si>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</si>
  <si>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</si>
  <si>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</si>
  <si>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</si>
  <si>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</si>
  <si>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</si>
  <si>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</si>
  <si>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</si>
  <si>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</si>
  <si>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</si>
  <si>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</si>
  <si>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</si>
  <si>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</si>
  <si>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</si>
  <si>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</si>
  <si>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</si>
  <si>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</si>
  <si>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</si>
  <si>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</si>
  <si>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</si>
  <si>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</si>
  <si>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</si>
  <si>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</si>
  <si>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</si>
  <si>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</si>
  <si>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</si>
  <si>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</si>
  <si>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</si>
  <si>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</si>
  <si>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</si>
  <si>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</si>
  <si>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</si>
  <si>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</si>
  <si>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95004024</t>
  </si>
  <si>
    <t>אגח הפחתת שווי ניירות חסומים</t>
  </si>
  <si>
    <t>259026600</t>
  </si>
  <si>
    <t>סה"כ כתבי אופציה</t>
  </si>
  <si>
    <t>סה"כ אופציות</t>
  </si>
  <si>
    <t>סה"כ מוצרים מובנים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</si>
  <si>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</si>
  <si>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</si>
  <si>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</si>
  <si>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</si>
  <si>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</si>
  <si>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</si>
  <si>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</si>
  <si>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</si>
  <si>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פארמה</t>
  </si>
  <si>
    <t xml:space="preserve"> </t>
  </si>
  <si>
    <t>Transportation</t>
  </si>
  <si>
    <t>סה"כ בישראל</t>
  </si>
  <si>
    <t>סה"כ בחו"ל</t>
  </si>
  <si>
    <t xml:space="preserve">        8.39 </t>
  </si>
  <si>
    <t xml:space="preserve">        8.28 </t>
  </si>
  <si>
    <t xml:space="preserve">        7.92 </t>
  </si>
  <si>
    <t xml:space="preserve">        8.38 </t>
  </si>
  <si>
    <t xml:space="preserve">        8.88 </t>
  </si>
  <si>
    <t xml:space="preserve">        9.57 </t>
  </si>
  <si>
    <t xml:space="preserve">        9.99 </t>
  </si>
  <si>
    <t xml:space="preserve">        9.58 </t>
  </si>
  <si>
    <t>Real Estate</t>
  </si>
  <si>
    <t>Capital Goods</t>
  </si>
  <si>
    <t>Automobiles &amp; Components</t>
  </si>
  <si>
    <t>Diversified Financials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</si>
  <si>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</si>
  <si>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</si>
  <si>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</si>
  <si>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</si>
  <si>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</si>
  <si>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</si>
  <si>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</si>
  <si>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</si>
  <si>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</si>
  <si>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</si>
  <si>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</si>
  <si>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</si>
  <si>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</si>
  <si>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</si>
  <si>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</si>
  <si>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</si>
  <si>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</si>
  <si>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</si>
  <si>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</si>
  <si>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</si>
  <si>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</si>
  <si>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</si>
  <si>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</si>
  <si>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</si>
  <si>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</si>
  <si>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</si>
  <si>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</si>
  <si>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</si>
  <si>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</si>
  <si>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148</t>
  </si>
  <si>
    <t>גורם 181</t>
  </si>
  <si>
    <t>גורם 112</t>
  </si>
  <si>
    <t>גורם 153</t>
  </si>
  <si>
    <t>זכאים הלוואות בארץ בגין עמלת up-front</t>
  </si>
  <si>
    <t>זכאים הלוואות חול בגין עמלת upfront</t>
  </si>
  <si>
    <t>חייבים בגין עסקה עתידית SPAC-Byte</t>
  </si>
  <si>
    <t>זכאים הלוואות חול בגין עמלת Upfront GBP</t>
  </si>
  <si>
    <t>זכאים הלוואות בגין עמלת upfront</t>
  </si>
  <si>
    <t>זכאים הלוואות חול בגין עמלת Upfront EUR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</si>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</sst>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Font="1" applyFill="1" applyBorder="1" applyAlignment="1">
      <alignment horizontal="right" vertical="center" wrapText="1" readingOrder="2"/>
    </xf>
    <xf numFmtId="0" fontId="15" fillId="2" borderId="5" xfId="7" applyFont="1" applyFill="1" applyBorder="1" applyAlignment="1">
      <alignment horizontal="right" vertical="center" wrapText="1" indent="1" readingOrder="2"/>
    </xf>
    <xf numFmtId="0" fontId="10" fillId="3" borderId="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3" xfId="13" applyFont="1" applyFill="1" applyBorder="1" applyAlignment="1">
      <alignment horizontal="right"/>
    </xf>
    <xf numFmtId="10" fontId="6" fillId="0" borderId="23" xfId="14" applyNumberFormat="1" applyFont="1" applyFill="1" applyBorder="1" applyAlignment="1">
      <alignment horizontal="center"/>
    </xf>
    <xf numFmtId="2" fontId="6" fillId="0" borderId="23" xfId="7" applyNumberFormat="1" applyFont="1" applyBorder="1" applyAlignment="1">
      <alignment horizontal="right"/>
    </xf>
    <xf numFmtId="167" fontId="6" fillId="0" borderId="23" xfId="7" applyNumberFormat="1" applyFont="1" applyBorder="1" applyAlignment="1">
      <alignment horizontal="center"/>
    </xf>
    <xf numFmtId="0" fontId="26" fillId="0" borderId="20" xfId="0" applyFont="1" applyBorder="1" applyAlignment="1">
      <alignment horizontal="right"/>
    </xf>
    <xf numFmtId="166" fontId="26" fillId="0" borderId="20" xfId="0" applyNumberFormat="1" applyFont="1" applyBorder="1" applyAlignment="1">
      <alignment horizontal="right"/>
    </xf>
    <xf numFmtId="4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27" fillId="0" borderId="0" xfId="0" applyFont="1" applyAlignment="1">
      <alignment horizontal="right" indent="3"/>
    </xf>
    <xf numFmtId="49" fontId="27" fillId="0" borderId="0" xfId="0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10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2"/>
    </xf>
    <xf numFmtId="0" fontId="6" fillId="0" borderId="0" xfId="0" applyFont="1" applyAlignment="1">
      <alignment horizontal="right" readingOrder="2"/>
    </xf>
    <xf numFmtId="0" fontId="28" fillId="0" borderId="0" xfId="0" applyFont="1" applyAlignment="1">
      <alignment horizontal="right"/>
    </xf>
    <xf numFmtId="2" fontId="26" fillId="0" borderId="20" xfId="0" applyNumberFormat="1" applyFont="1" applyBorder="1" applyAlignment="1">
      <alignment horizontal="right"/>
    </xf>
    <xf numFmtId="2" fontId="26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0" fontId="27" fillId="0" borderId="0" xfId="0" applyFont="1" applyAlignment="1">
      <alignment horizontal="right" indent="4"/>
    </xf>
    <xf numFmtId="0" fontId="30" fillId="0" borderId="0" xfId="0" applyFont="1"/>
    <xf numFmtId="2" fontId="30" fillId="0" borderId="0" xfId="0" applyNumberFormat="1" applyFont="1"/>
    <xf numFmtId="10" fontId="30" fillId="0" borderId="0" xfId="14" applyNumberFormat="1" applyFont="1" applyFill="1"/>
    <xf numFmtId="0" fontId="29" fillId="0" borderId="0" xfId="0" applyFont="1" applyAlignment="1">
      <alignment horizontal="right" readingOrder="2"/>
    </xf>
    <xf numFmtId="0" fontId="32" fillId="0" borderId="0" xfId="0" applyFont="1"/>
    <xf numFmtId="0" fontId="27" fillId="0" borderId="0" xfId="0" applyFont="1" applyAlignment="1">
      <alignment horizontal="right" indent="1"/>
    </xf>
    <xf numFmtId="0" fontId="27" fillId="0" borderId="0" xfId="0" applyFont="1" applyAlignment="1">
      <alignment horizontal="right" indent="5"/>
    </xf>
    <xf numFmtId="0" fontId="26" fillId="0" borderId="21" xfId="0" applyFont="1" applyBorder="1" applyAlignment="1">
      <alignment horizontal="right"/>
    </xf>
    <xf numFmtId="0" fontId="26" fillId="0" borderId="22" xfId="0" applyFont="1" applyBorder="1" applyAlignment="1">
      <alignment horizontal="right" indent="1"/>
    </xf>
    <xf numFmtId="0" fontId="26" fillId="0" borderId="22" xfId="0" applyFont="1" applyBorder="1" applyAlignment="1">
      <alignment horizontal="right" indent="2"/>
    </xf>
    <xf numFmtId="0" fontId="27" fillId="0" borderId="22" xfId="0" applyFont="1" applyBorder="1" applyAlignment="1">
      <alignment horizontal="right" indent="3"/>
    </xf>
    <xf numFmtId="10" fontId="27" fillId="0" borderId="0" xfId="14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10" fontId="31" fillId="0" borderId="0" xfId="0" applyNumberFormat="1" applyFont="1" applyAlignment="1">
      <alignment horizontal="right" vertical="center" readingOrder="1"/>
    </xf>
    <xf numFmtId="0" fontId="33" fillId="0" borderId="0" xfId="16" applyFont="1" applyAlignment="1">
      <alignment horizontal="right" indent="1"/>
    </xf>
    <xf numFmtId="0" fontId="8" fillId="2" borderId="10" xfId="7" applyFont="1" applyFill="1" applyBorder="1" applyAlignment="1">
      <alignment horizontal="center" vertical="center" wrapText="1"/>
    </xf>
    <xf numFmtId="168" fontId="5" fillId="0" borderId="0" xfId="7" applyNumberFormat="1" applyFont="1" applyAlignment="1">
      <alignment horizontal="center"/>
    </xf>
    <xf numFmtId="168" fontId="8" fillId="2" borderId="11" xfId="7" applyNumberFormat="1" applyFont="1" applyFill="1" applyBorder="1" applyAlignment="1">
      <alignment horizontal="center" vertical="center" wrapText="1"/>
    </xf>
    <xf numFmtId="168" fontId="8" fillId="2" borderId="4" xfId="7" applyNumberFormat="1" applyFont="1" applyFill="1" applyBorder="1" applyAlignment="1">
      <alignment horizontal="center" vertical="center" wrapText="1"/>
    </xf>
    <xf numFmtId="168" fontId="7" fillId="0" borderId="0" xfId="7" applyNumberFormat="1" applyFont="1" applyAlignment="1">
      <alignment horizontal="center" vertical="center" wrapText="1"/>
    </xf>
    <xf numFmtId="168" fontId="15" fillId="2" borderId="1" xfId="7" applyNumberFormat="1" applyFont="1" applyFill="1" applyBorder="1" applyAlignment="1">
      <alignment horizontal="center" vertical="center" wrapText="1" readingOrder="2"/>
    </xf>
    <xf numFmtId="168" fontId="9" fillId="0" borderId="0" xfId="7" applyNumberFormat="1" applyFont="1" applyAlignment="1">
      <alignment horizontal="center" wrapText="1"/>
    </xf>
    <xf numFmtId="168" fontId="15" fillId="2" borderId="5" xfId="7" applyNumberFormat="1" applyFont="1" applyFill="1" applyBorder="1" applyAlignment="1">
      <alignment horizontal="center" vertical="center" wrapText="1" readingOrder="2"/>
    </xf>
    <xf numFmtId="168" fontId="3" fillId="0" borderId="0" xfId="11" applyNumberFormat="1" applyFill="1" applyBorder="1" applyAlignment="1" applyProtection="1">
      <alignment horizontal="center" readingOrder="2"/>
    </xf>
    <xf numFmtId="168" fontId="6" fillId="0" borderId="23" xfId="14" applyNumberFormat="1" applyFont="1" applyFill="1" applyBorder="1" applyAlignment="1">
      <alignment horizontal="center"/>
    </xf>
    <xf numFmtId="168" fontId="5" fillId="0" borderId="0" xfId="7" applyNumberFormat="1" applyFont="1" applyAlignment="1">
      <alignment horizontal="right"/>
    </xf>
    <xf numFmtId="168" fontId="16" fillId="0" borderId="0" xfId="7" applyNumberFormat="1" applyFont="1" applyAlignment="1">
      <alignment horizontal="justify" readingOrder="2"/>
    </xf>
    <xf numFmtId="168" fontId="10" fillId="2" borderId="1" xfId="0" applyNumberFormat="1" applyFont="1" applyFill="1" applyBorder="1" applyAlignment="1">
      <alignment horizontal="center" vertical="center" wrapText="1"/>
    </xf>
    <xf numFmtId="168" fontId="10" fillId="2" borderId="2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wrapText="1"/>
    </xf>
    <xf numFmtId="168" fontId="26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 indent="2"/>
    </xf>
    <xf numFmtId="168" fontId="26" fillId="0" borderId="0" xfId="0" applyNumberFormat="1" applyFont="1" applyAlignment="1">
      <alignment horizontal="right" indent="1"/>
    </xf>
    <xf numFmtId="168" fontId="27" fillId="0" borderId="0" xfId="0" applyNumberFormat="1" applyFont="1" applyAlignment="1">
      <alignment horizontal="right" indent="3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3" fontId="6" fillId="3" borderId="9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readingOrder="2"/>
    </xf>
    <xf numFmtId="49" fontId="15" fillId="2" borderId="24" xfId="7" applyNumberFormat="1" applyFont="1" applyFill="1" applyBorder="1" applyAlignment="1">
      <alignment horizontal="center" vertical="center" wrapText="1" readingOrder="2"/>
    </xf>
    <xf numFmtId="0" fontId="6" fillId="2" borderId="25" xfId="0" applyFont="1" applyFill="1" applyBorder="1" applyAlignment="1">
      <alignment horizontal="center" vertical="center" wrapText="1"/>
    </xf>
    <xf numFmtId="168" fontId="10" fillId="2" borderId="7" xfId="0" applyNumberFormat="1" applyFont="1" applyFill="1" applyBorder="1" applyAlignment="1">
      <alignment horizontal="center" vertical="center" wrapText="1"/>
    </xf>
    <xf numFmtId="168" fontId="6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Alignment="1">
      <alignment horizontal="right" indent="1"/>
    </xf>
    <xf numFmtId="3" fontId="6" fillId="3" borderId="11" xfId="0" applyNumberFormat="1" applyFont="1" applyFill="1" applyBorder="1" applyAlignment="1">
      <alignment horizontal="center" vertical="center" wrapText="1"/>
    </xf>
    <xf numFmtId="168" fontId="27" fillId="0" borderId="22" xfId="0" applyNumberFormat="1" applyFont="1" applyBorder="1" applyAlignment="1">
      <alignment horizontal="right" indent="2"/>
    </xf>
    <xf numFmtId="168" fontId="27" fillId="0" borderId="22" xfId="0" applyNumberFormat="1" applyFont="1" applyBorder="1" applyAlignment="1">
      <alignment horizontal="right" indent="3"/>
    </xf>
    <xf numFmtId="168" fontId="10" fillId="2" borderId="18" xfId="0" applyNumberFormat="1" applyFont="1" applyFill="1" applyBorder="1" applyAlignment="1">
      <alignment horizontal="center" vertical="center" wrapText="1"/>
    </xf>
    <xf numFmtId="168" fontId="10" fillId="2" borderId="3" xfId="0" applyNumberFormat="1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readingOrder="2"/>
    </xf>
    <xf numFmtId="0" fontId="17" fillId="0" borderId="17" xfId="0" applyFont="1" applyBorder="1" applyAlignment="1">
      <alignment horizontal="center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21" fillId="2" borderId="17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8" fillId="2" borderId="26" xfId="0" applyFont="1" applyFill="1" applyBorder="1" applyAlignment="1">
      <alignment horizontal="center" vertical="center" wrapText="1" readingOrder="2"/>
    </xf>
    <xf numFmtId="0" fontId="8" fillId="2" borderId="27" xfId="0" applyFont="1" applyFill="1" applyBorder="1" applyAlignment="1">
      <alignment horizontal="center" vertical="center" wrapText="1" readingOrder="2"/>
    </xf>
    <xf numFmtId="0" fontId="8" fillId="2" borderId="28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0000000}"/>
    <cellStyle name="Comma 3" xfId="15" xr:uid="{23D810B6-5E7F-4B69-9337-8EBC124ED091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Normal_גיליון2" xfId="16" xr:uid="{9B968EA3-6323-4F61-8C77-D969E3B21E77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6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504;&#1499;&#1505;%20&#1489;&#1493;&#1491;&#1491;\&#1491;&#1493;&#1495;%20&#1504;&#1499;&#1505;%20&#1489;&#1493;&#1491;&#1491;%202023\Q4-2023\&#1492;&#1513;&#1511;&#1506;&#1493;&#1514;%20&#1488;&#1495;&#1512;&#1493;&#1514;%20-%20&#1495;&#1493;&#1494;.xlsx" TargetMode="External"/><Relationship Id="rId1" Type="http://schemas.openxmlformats.org/officeDocument/2006/relationships/externalLinkPath" Target="file:///\\migdal-group.co.il\dfs$\&#1504;&#1499;&#1505;%20&#1489;&#1493;&#1491;&#1491;\&#1491;&#1493;&#1495;%20&#1504;&#1499;&#1505;%20&#1489;&#1493;&#1491;&#1491;%202023\Q4-2023\&#1492;&#1513;&#1511;&#1506;&#1493;&#1514;%20&#1488;&#1495;&#1512;&#1493;&#1514;%20-%20&#1495;&#1493;&#14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AS"/>
      <sheetName val="פיצול"/>
      <sheetName val="לדיווח בנכס בודד"/>
      <sheetName val="121"/>
    </sheetNames>
    <sheetDataSet>
      <sheetData sheetId="0">
        <row r="1">
          <cell r="B1" t="str">
            <v>מספר נייר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6B5794-EDD1-43B3-9716-A3B362C28217}" name="RowTitleRegion1.b1.c4.1" displayName="RowTitleRegion1.b1.c4.1" ref="B1:C4" totalsRowShown="0" headerRowDxfId="619" dataDxfId="618" tableBorderDxfId="617" headerRowCellStyle="Normal_2007-16618" dataCellStyle="Normal_2007-16618">
  <autoFilter ref="B1:C4" xr:uid="{BA6B5794-EDD1-43B3-9716-A3B362C28217}">
    <filterColumn colId="0" hiddenButton="1"/>
    <filterColumn colId="1" hiddenButton="1"/>
  </autoFilter>
  <tableColumns count="2">
    <tableColumn id="1" xr3:uid="{E36A271A-E272-44E0-B8E6-45253E330761}" name="תאריך הדיווח" dataDxfId="616" dataCellStyle="Normal_2007-16618"/>
    <tableColumn id="2" xr3:uid="{7C042D15-D757-4585-A8F4-369A0A263062}" name="31/12/2023" dataDxfId="615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CA9CD1-605F-4242-AD83-576D543E3BC6}" name="TitleRegion1.a5.d63.2" displayName="TitleRegion1.a5.d63.2" ref="A5:D63" totalsRowShown="0">
  <autoFilter ref="A5:D63" xr:uid="{79CA9CD1-605F-4242-AD83-576D543E3BC6}">
    <filterColumn colId="0" hiddenButton="1"/>
    <filterColumn colId="1" hiddenButton="1"/>
    <filterColumn colId="2" hiddenButton="1"/>
    <filterColumn colId="3" hiddenButton="1"/>
  </autoFilter>
  <tableColumns count="4">
    <tableColumn id="1" xr3:uid="{6013D4B9-AF97-4357-8FDF-2968744987B8}" name="ריק במקור" dataDxfId="614" dataCellStyle="Normal_2007-16618"/>
    <tableColumn id="2" xr3:uid="{B377BAD2-DF58-4A61-BEFF-133195A98F9C}" name="סכום נכסי ההשקעה:" dataDxfId="613" dataCellStyle="Normal_2007-16618"/>
    <tableColumn id="3" xr3:uid="{9730A676-47E1-4C05-8763-A547ADD8D32F}" name="ריק במקור2" dataDxfId="612" dataCellStyle="Normal_2007-16618"/>
    <tableColumn id="4" xr3:uid="{5C19BBFD-0CF2-4276-A795-AC993FCC0DD3}" name="ריק במקור3" dataDxfId="611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6AE2B1-F29D-44A1-AACA-DA5B4A984F5C}" name="RowTitleRegion1.a1.b4.1" displayName="RowTitleRegion1.a1.b4.1" ref="A1:B4" totalsRowShown="0" headerRowDxfId="610" dataDxfId="609" tableBorderDxfId="608" headerRowCellStyle="Normal_2007-16618" dataCellStyle="Normal_2007-16618">
  <autoFilter ref="A1:B4" xr:uid="{B86AE2B1-F29D-44A1-AACA-DA5B4A984F5C}">
    <filterColumn colId="0" hiddenButton="1"/>
    <filterColumn colId="1" hiddenButton="1"/>
  </autoFilter>
  <tableColumns count="2">
    <tableColumn id="1" xr3:uid="{4FC8A3C9-FF15-4352-AAC5-C1A782C2FC8A}" name="תאריך הדיווח" dataDxfId="607" dataCellStyle="Normal_2007-16618"/>
    <tableColumn id="2" xr3:uid="{DC5028B4-5BBE-4250-BB01-E6A8C9573709}" name="31/12/2023" dataDxfId="606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E59FC8-EAD7-470B-9D32-0827B7D69B29}" name="TitleRegion1.a5.k47.1" displayName="TitleRegion1.a5.k47.1" ref="A5:K47" totalsRowShown="0" headerRowDxfId="605" dataDxfId="603" headerRowBorderDxfId="604">
  <autoFilter ref="A5:K47" xr:uid="{78E59FC8-EAD7-470B-9D32-0827B7D69B2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DFB4AB7-5A4A-460A-AA5B-0CB2B7015A3B}" name="שם המנפיק/שם נייר ערך " dataDxfId="602"/>
    <tableColumn id="2" xr3:uid="{524D58A4-7FED-4EF6-9D25-99CA6B9A276C}" name="מספר ני&quot;ע" dataDxfId="601"/>
    <tableColumn id="3" xr3:uid="{1BE5B814-ACAF-4033-A562-095886AA15AB}" name="מספר מנפיק" dataDxfId="600"/>
    <tableColumn id="4" xr3:uid="{767B9B50-5CBA-4A2B-B30A-16C0F9869997}" name="דירוג" dataDxfId="599"/>
    <tableColumn id="5" xr3:uid="{0D18C531-9263-4F90-9BF2-0FED31710180}" name="שם מדרג" dataDxfId="598"/>
    <tableColumn id="6" xr3:uid="{ADCA2658-F1F4-4E90-8F2D-3A64CBBDD438}" name="סוג מטבע" dataDxfId="597"/>
    <tableColumn id="7" xr3:uid="{2F964262-F9D7-4A24-9835-7FB9B86C3AA2}" name="שיעור ריבית" dataDxfId="596"/>
    <tableColumn id="8" xr3:uid="{3FE4AF18-6A7A-4836-B340-FE99948311ED}" name="תשואה לפידיון" dataDxfId="595"/>
    <tableColumn id="9" xr3:uid="{8C68D261-C513-42F3-B50C-5FC113DC3DFD}" name="שווי שוק" dataDxfId="594"/>
    <tableColumn id="10" xr3:uid="{4D722CC1-E0FE-4B59-8C20-7A1E46EED353}" name="שעור מנכסי אפיק ההשקעה" dataDxfId="593"/>
    <tableColumn id="11" xr3:uid="{CED2D89B-EF59-4487-A4A5-8B1DCBBE3D33}" name="שעור מסך נכסי השקעה" dataDxfId="592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03C1C65-DFBD-4752-AE96-955B2D722554}" name="RowTitleRegion1.a1.b4.1" displayName="RowTitleRegion1.a1.b4.1_" ref="A1:B4" totalsRowShown="0" headerRowDxfId="591" dataDxfId="590" tableBorderDxfId="589" headerRowCellStyle="Normal_2007-16618" dataCellStyle="Normal_2007-16618">
  <autoFilter ref="A1:B4" xr:uid="{103C1C65-DFBD-4752-AE96-955B2D722554}">
    <filterColumn colId="0" hiddenButton="1"/>
    <filterColumn colId="1" hiddenButton="1"/>
  </autoFilter>
  <tableColumns count="2">
    <tableColumn id="1" xr3:uid="{174CB38F-A2C9-407D-BDCF-B3F87FC1CEC1}" name="תאריך הדיווח" dataDxfId="588" dataCellStyle="Normal_2007-16618"/>
    <tableColumn id="2" xr3:uid="{DB519457-F6B4-4CF2-A42F-CB810C735C04}" name="31/12/2023" dataDxfId="587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4FF03B-3539-4C82-98BD-A32B10D494F8}" name="TitleRegion1.a6.q67.1" displayName="TitleRegion1.a6.q67.1" ref="A6:Q67" totalsRowShown="0" headerRowDxfId="586" dataDxfId="584" headerRowBorderDxfId="585" tableBorderDxfId="583">
  <autoFilter ref="A6:Q67" xr:uid="{DE4FF03B-3539-4C82-98BD-A32B10D494F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F646CC0-4F61-425E-BB2F-05165EC0ABAE}" name="שם המנפיק/שם נייר ערך " dataDxfId="582"/>
    <tableColumn id="2" xr3:uid="{A911BDBD-95A9-4F35-8EE3-3740EAFFFB95}" name="מספר ני&quot;ע"/>
    <tableColumn id="3" xr3:uid="{236A894D-CF92-408C-9D8B-1B59F4014C93}" name="זירת מסחר"/>
    <tableColumn id="4" xr3:uid="{D2F4F160-E81B-4FCA-8634-46954F08CA29}" name="דירוג" dataDxfId="581"/>
    <tableColumn id="5" xr3:uid="{2E1295CF-7CAC-4843-B9C2-99AB0E0D2CDE}" name="שם מדרג" dataDxfId="580"/>
    <tableColumn id="6" xr3:uid="{EB949D87-72AA-469D-AF33-7A316CB189A6}" name="תאריך רכישה" dataDxfId="579"/>
    <tableColumn id="7" xr3:uid="{D5C71D2C-BBB6-4D64-B40D-3E76C979470D}" name="מח&quot;מ" dataDxfId="578"/>
    <tableColumn id="8" xr3:uid="{ACF42C8E-E0F4-4567-815B-8D2764528D98}" name="סוג מטבע" dataDxfId="577"/>
    <tableColumn id="9" xr3:uid="{786D3A6C-9D70-4E82-8CB0-BAAA3A6894DA}" name="שיעור ריבית" dataDxfId="576"/>
    <tableColumn id="10" xr3:uid="{FC3F637D-D556-4949-9A32-FAC3AF9E5C8D}" name="תשואה לפידיון" dataDxfId="575"/>
    <tableColumn id="11" xr3:uid="{4B67B4E8-9F64-4ABE-AD64-2685531187E5}" name="ערך נקוב****" dataDxfId="574"/>
    <tableColumn id="12" xr3:uid="{075C5CAE-7B24-4CD2-BB08-4D4D33AD8422}" name="שער***" dataDxfId="573"/>
    <tableColumn id="13" xr3:uid="{52956224-C405-41DA-8CA9-296BAD910B32}" name="פדיון/ ריבית/ דיבידנד לקבל*****  " dataDxfId="572"/>
    <tableColumn id="14" xr3:uid="{6E3BA6AC-2E5E-4D4F-A0EB-C0E28D1B7D4F}" name="שווי שוק" dataDxfId="571"/>
    <tableColumn id="15" xr3:uid="{F8E673F1-A5D3-4F87-9C7B-0E8F22E13494}" name="שעור מערך נקוב**** מונפק" dataDxfId="570"/>
    <tableColumn id="16" xr3:uid="{AE22A2CB-87B9-4CB9-91DE-35AB9DD77021}" name="שעור מנכסי אפיק ההשקעה" dataDxfId="569"/>
    <tableColumn id="17" xr3:uid="{916C1A5F-C73C-48AC-AC98-CF98A12EF7E0}" name="שעור מסך נכסי השקעה**" dataDxfId="568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A9E3E9-D48A-4768-8B71-A38E17D32A3C}" name="RowTitleRegion1.a1.b4.1" displayName="_RowTitleRegion1.a1.b4.1" ref="A1:B4" totalsRowShown="0" headerRowDxfId="567" dataDxfId="566" tableBorderDxfId="565" headerRowCellStyle="Normal_2007-16618" dataCellStyle="Normal_2007-16618">
  <autoFilter ref="A1:B4" xr:uid="{80A9E3E9-D48A-4768-8B71-A38E17D32A3C}">
    <filterColumn colId="0" hiddenButton="1"/>
    <filterColumn colId="1" hiddenButton="1"/>
  </autoFilter>
  <tableColumns count="2">
    <tableColumn id="1" xr3:uid="{53D66E83-85AA-44BC-8037-C2A6B0C30CB3}" name="תאריך הדיווח" dataDxfId="564" dataCellStyle="Normal_2007-16618"/>
    <tableColumn id="2" xr3:uid="{4118F6DA-2BF1-44D6-990E-07A14B6BBB98}" name="31/12/2023" dataDxfId="563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C16E716-DEAF-4C45-942F-E0DC89CF22EB}" name="TitleRegion1.a6.s15.1" displayName="TitleRegion1.a6.s15.1" ref="A6:S15" totalsRowShown="0" headerRowDxfId="562" dataDxfId="560" headerRowBorderDxfId="561" tableBorderDxfId="559">
  <autoFilter ref="A6:S15" xr:uid="{5C16E716-DEAF-4C45-942F-E0DC89CF22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AC09419B-FC44-4C9D-BD3C-72347B89E218}" name="שם המנפיק/שם נייר ערך " dataDxfId="558"/>
    <tableColumn id="2" xr3:uid="{BA070AAB-75B1-417D-91FB-4BF9B6BA6E1E}" name="מספר ני&quot;ע" dataDxfId="557"/>
    <tableColumn id="3" xr3:uid="{8B03C4CD-605A-4C91-83BF-7CE7B079C60A}" name="זירת מסחר" dataDxfId="556"/>
    <tableColumn id="4" xr3:uid="{5107F976-5337-446B-91AA-C073A9FEE49B}" name="ספק מידע" dataDxfId="555"/>
    <tableColumn id="5" xr3:uid="{FE8710CB-D7C8-41BB-80D9-BF4DC9ABCED6}" name="מספר מנפיק" dataDxfId="554"/>
    <tableColumn id="6" xr3:uid="{A213810B-8D89-421C-AC56-230EFCB421AD}" name="ענף מסחר" dataDxfId="553"/>
    <tableColumn id="7" xr3:uid="{43B9B0C8-FE16-49F6-BC38-AC58E544E251}" name="דירוג" dataDxfId="552"/>
    <tableColumn id="8" xr3:uid="{AE1CD73E-2BA0-4283-ABDA-F2C403069E9F}" name="שם מדרג" dataDxfId="551"/>
    <tableColumn id="9" xr3:uid="{F675B0B1-5A56-40B0-A512-295BC7306241}" name="תאריך רכישה" dataDxfId="550"/>
    <tableColumn id="10" xr3:uid="{6674BC75-21DC-4BB3-BF18-4936D046EDFC}" name="מח&quot;מ" dataDxfId="549"/>
    <tableColumn id="11" xr3:uid="{42461F70-75AA-48B2-B798-4A26784F0943}" name="סוג מטבע" dataDxfId="548"/>
    <tableColumn id="12" xr3:uid="{E3CD76F1-BAA3-4114-BF3A-005E83666049}" name="שיעור ריבית" dataDxfId="547"/>
    <tableColumn id="13" xr3:uid="{CB434322-2D5B-4A72-B8B0-CA28C3A07C5A}" name="תשואה לפידיון" dataDxfId="546"/>
    <tableColumn id="14" xr3:uid="{75BA3D54-839B-4C50-AEFC-970EF744B727}" name="ערך נקוב****" dataDxfId="545"/>
    <tableColumn id="15" xr3:uid="{00B75F18-4EE4-478A-A528-9495CA356E6C}" name="שער***" dataDxfId="544"/>
    <tableColumn id="16" xr3:uid="{A56F3062-C0A9-46F4-B07F-68FE1385634C}" name="שווי שוק" dataDxfId="543"/>
    <tableColumn id="17" xr3:uid="{E275E96D-52B8-400E-B8FA-28941CFAB839}" name="שעור מערך נקוב מונפק" dataDxfId="542"/>
    <tableColumn id="18" xr3:uid="{06CC5CAF-A7D3-424E-AC7E-9FA7676BD166}" name="שעור מנכסי אפיק ההשקעה" dataDxfId="541"/>
    <tableColumn id="19" xr3:uid="{173CF091-A863-4AA4-B7B8-BFB4EEBA929C}" name="שעור מסך נכסי השקעה**" dataDxfId="540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5B35652-2481-491D-92E3-3B02029E722C}" name="RowTitleRegion1.a1.b4.1" displayName="_RowTitleRegion1.a1.b4.1_1" ref="A1:B4" totalsRowShown="0" headerRowDxfId="539" dataDxfId="538" tableBorderDxfId="537" headerRowCellStyle="Normal_2007-16618" dataCellStyle="Normal_2007-16618">
  <autoFilter ref="A1:B4" xr:uid="{65B35652-2481-491D-92E3-3B02029E722C}">
    <filterColumn colId="0" hiddenButton="1"/>
    <filterColumn colId="1" hiddenButton="1"/>
  </autoFilter>
  <tableColumns count="2">
    <tableColumn id="1" xr3:uid="{38063552-C656-42F8-9AE2-F16ADD4C8365}" name="תאריך הדיווח" dataDxfId="536" dataCellStyle="Normal_2007-16618"/>
    <tableColumn id="2" xr3:uid="{FFA30BC1-080D-459F-BE38-BF31DECBAE09}" name="31/12/2023" dataDxfId="535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4D5CDB5-8F7C-4F64-A4E8-D73767D1D71C}" name="TitleRegion1.a6.t320.1" displayName="TitleRegion1.a6.t320.1" ref="A6:T320" totalsRowShown="0" headerRowDxfId="534" dataDxfId="532" headerRowBorderDxfId="533" tableBorderDxfId="531">
  <autoFilter ref="A6:T320" xr:uid="{A4D5CDB5-8F7C-4F64-A4E8-D73767D1D7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A3C4A14-D268-41B4-9F1A-1F1188BAF3F6}" name="שם המנפיק/שם נייר ערך " dataDxfId="530"/>
    <tableColumn id="2" xr3:uid="{FDD2D9E4-73AD-42FC-B375-B02810E289D1}" name="מספר ני&quot;ע" dataDxfId="529"/>
    <tableColumn id="3" xr3:uid="{8D195321-024A-41C6-81CF-ED33E79858AB}" name="זירת מסחר" dataDxfId="528"/>
    <tableColumn id="4" xr3:uid="{E5AA81CF-4D57-45EB-A802-96D0C983684E}" name="ספק מידע" dataDxfId="527"/>
    <tableColumn id="5" xr3:uid="{D762BC95-CBC4-4F3C-96B8-E67DAFB38DE4}" name="מספר מנפיק" dataDxfId="526"/>
    <tableColumn id="6" xr3:uid="{9CAEDE3E-95C7-4F70-9DD2-87F9CCC11990}" name="ענף מסחר" dataDxfId="525"/>
    <tableColumn id="7" xr3:uid="{FE7DCC77-3F68-4134-A100-C29E7FCC6EC1}" name="דירוג" dataDxfId="524"/>
    <tableColumn id="8" xr3:uid="{8B0E3369-4E4E-4681-93DB-1CFF76FE2D43}" name="שם מדרג" dataDxfId="523"/>
    <tableColumn id="9" xr3:uid="{318D21B2-9D9D-4840-B165-48E060B728C9}" name="תאריך רכישה" dataDxfId="522"/>
    <tableColumn id="10" xr3:uid="{E77C794C-3378-4CE7-BB7E-5A8BDCE9F414}" name="מח&quot;מ" dataDxfId="521"/>
    <tableColumn id="11" xr3:uid="{FE5C49DE-8869-4D89-A9FB-069248F21C91}" name="סוג מטבע" dataDxfId="520"/>
    <tableColumn id="12" xr3:uid="{BD2234B4-E452-4BB9-A0F9-7631540A9FA7}" name="שיעור ריבית" dataDxfId="519"/>
    <tableColumn id="13" xr3:uid="{60EB7605-C540-4FAC-B004-67EA5898A145}" name="תשואה לפידיון" dataDxfId="518"/>
    <tableColumn id="14" xr3:uid="{3ED0E9FA-1F98-46F9-9B6D-218AD75715F7}" name="ערך נקוב****" dataDxfId="517"/>
    <tableColumn id="15" xr3:uid="{D92422DF-85F9-433A-8200-15DD138E8277}" name="שער***" dataDxfId="516"/>
    <tableColumn id="16" xr3:uid="{90998984-05FC-4EE4-9FF5-A82A72AF67C5}" name="פדיון/ ריבית/ דיבידנד לקבל*****  " dataDxfId="515"/>
    <tableColumn id="17" xr3:uid="{4675D8FC-74F0-4AB1-8BB0-40573BE58D67}" name="שווי שוק" dataDxfId="514"/>
    <tableColumn id="18" xr3:uid="{8B882E20-9A79-4AB5-9602-CCB9C7103BE3}" name="שעור מערך נקוב מונפק" dataDxfId="513"/>
    <tableColumn id="19" xr3:uid="{4FA2226D-85E3-4843-8166-B798809F8975}" name="שעור מנכסי אפיק ההשקעה" dataDxfId="512"/>
    <tableColumn id="20" xr3:uid="{01C4EA50-1661-4423-8A0B-3263A1CC25C0}" name="שעור מסך נכסי השקעה**" dataDxfId="511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86BD97D-C3DA-4F9B-B8DD-35DE14BDC67D}" name="RowTitleRegion1.a1.b4.1" displayName="_RowTitleRegion1.a1.b4.1_2" ref="A1:B4" totalsRowShown="0" headerRowDxfId="510" dataDxfId="509" tableBorderDxfId="508" headerRowCellStyle="Normal_2007-16618" dataCellStyle="Normal_2007-16618">
  <autoFilter ref="A1:B4" xr:uid="{D86BD97D-C3DA-4F9B-B8DD-35DE14BDC67D}">
    <filterColumn colId="0" hiddenButton="1"/>
    <filterColumn colId="1" hiddenButton="1"/>
  </autoFilter>
  <tableColumns count="2">
    <tableColumn id="1" xr3:uid="{B3AD1BC0-62F5-4A74-B782-EB3C4A5CFD43}" name="תאריך הדיווח" dataDxfId="507" dataCellStyle="Normal_2007-16618"/>
    <tableColumn id="2" xr3:uid="{16180425-D264-4364-B718-45BDDD187D6D}" name="31/12/2023" dataDxfId="506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4D49E3A-5106-4C56-9B1C-674E43E549E1}" name="TitleRegion1.a6.n14.1" displayName="TitleRegion1.a6.n14.1" ref="A6:N14" totalsRowShown="0" headerRowDxfId="505" dataDxfId="503" headerRowBorderDxfId="504" tableBorderDxfId="502">
  <autoFilter ref="A6:N14" xr:uid="{14D49E3A-5106-4C56-9B1C-674E43E549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BCFD020-CE64-42CE-B22E-7C402A8432BE}" name="שם המנפיק/שם נייר ערך " dataDxfId="501"/>
    <tableColumn id="2" xr3:uid="{3593DC5A-D090-4AD9-ABAC-400CA8071CFC}" name="מספר ני&quot;ע" dataDxfId="500"/>
    <tableColumn id="3" xr3:uid="{73F52C8A-05D1-4D73-820A-C9AE29BC6B2F}" name="זירת מסחר" dataDxfId="499"/>
    <tableColumn id="4" xr3:uid="{DC5881F1-0578-4473-8A29-9E87E7BDEB0C}" name="ספק מידע" dataDxfId="498"/>
    <tableColumn id="5" xr3:uid="{CF0CF1A4-77C5-405C-B918-54415EBF085A}" name="מספר מנפיק" dataDxfId="497"/>
    <tableColumn id="6" xr3:uid="{1625B134-F725-4756-8108-5BE348B97EB0}" name="ענף מסחר" dataDxfId="496"/>
    <tableColumn id="7" xr3:uid="{87D046FF-9E23-41F4-998A-985C6D087FD8}" name="סוג מטבע" dataDxfId="495"/>
    <tableColumn id="8" xr3:uid="{6FC45BB6-C0A4-4F82-89CC-76540F488009}" name="ערך נקוב****" dataDxfId="494"/>
    <tableColumn id="9" xr3:uid="{A0931622-1636-48D7-B95F-919077DB8891}" name="שער***" dataDxfId="493"/>
    <tableColumn id="10" xr3:uid="{23541220-7519-47AE-8D82-6564C71B4B4F}" name="פדיון/ ריבית/ דיבידנד לקבל*****  " dataDxfId="492"/>
    <tableColumn id="11" xr3:uid="{6AEFB14D-65C8-42DB-B53A-874F3E84AD79}" name="שווי שוק" dataDxfId="491"/>
    <tableColumn id="12" xr3:uid="{DDAB44C5-1B9F-46B0-ACEF-9891CE491C4A}" name="שעור מערך נקוב מונפק" dataDxfId="490"/>
    <tableColumn id="13" xr3:uid="{58989AA6-8B3F-48BF-ABED-F1D505C8499D}" name="שעור מנכסי אפיק ההשקעה" dataDxfId="489"/>
    <tableColumn id="14" xr3:uid="{904B01DE-4BAE-412D-94F4-2270DF9B998C}" name="שעור מסך נכסי השקעה**" dataDxfId="48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A1C5942-6C00-4389-B48E-33FF3FF1CF0F}" name="RowTitleRegion1.a1.b4.1" displayName="_RowTitleRegion1.a1.b4.1_3" ref="A1:B4" totalsRowShown="0" headerRowDxfId="487" dataDxfId="486" tableBorderDxfId="485" headerRowCellStyle="Normal_2007-16618" dataCellStyle="Normal_2007-16618">
  <autoFilter ref="A1:B4" xr:uid="{3A1C5942-6C00-4389-B48E-33FF3FF1CF0F}">
    <filterColumn colId="0" hiddenButton="1"/>
    <filterColumn colId="1" hiddenButton="1"/>
  </autoFilter>
  <tableColumns count="2">
    <tableColumn id="1" xr3:uid="{F7B6011E-1E72-4821-B829-301EA5A16F5F}" name="תאריך הדיווח" dataDxfId="484" dataCellStyle="Normal_2007-16618"/>
    <tableColumn id="2" xr3:uid="{EF816168-1048-4023-81E1-A0D3D8A2DD02}" name="31/12/2023" dataDxfId="483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681D3E2-18D8-4BAE-B1B1-432B6156B5C5}" name="TitleRegion1.a6.m29.1" displayName="TitleRegion1.a6.m29.1" ref="A6:M29" totalsRowShown="0" headerRowDxfId="482" dataDxfId="480" headerRowBorderDxfId="481" tableBorderDxfId="479">
  <autoFilter ref="A6:M29" xr:uid="{B681D3E2-18D8-4BAE-B1B1-432B6156B5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15198151-89D6-402A-B9F4-2B42C4B613CD}" name="שם המנפיק/שם נייר ערך " dataDxfId="478"/>
    <tableColumn id="2" xr3:uid="{A739F648-3C7E-43CA-9202-A67D7D66ED16}" name="מספר ני&quot;ע" dataDxfId="477"/>
    <tableColumn id="3" xr3:uid="{97864959-B066-45D5-91F4-0440448D3000}" name="זירת מסחר" dataDxfId="476"/>
    <tableColumn id="4" xr3:uid="{CB0A642A-A56C-43B6-8D6C-02003A4F16DA}" name="מספר מנפיק" dataDxfId="475"/>
    <tableColumn id="5" xr3:uid="{B425FB23-9A90-4D12-B575-1080388D61B7}" name="ענף מסחר" dataDxfId="474"/>
    <tableColumn id="6" xr3:uid="{46AA3C6D-6A5D-4990-BDBD-C922CBC9C91B}" name="סוג מטבע" dataDxfId="473"/>
    <tableColumn id="7" xr3:uid="{E42A1C75-007D-4EB2-8DEF-B0C5D2A8D36B}" name="ערך נקוב****" dataDxfId="472"/>
    <tableColumn id="8" xr3:uid="{4DF2E77F-8282-4B1B-A2FC-A55B332981BF}" name="שער***" dataDxfId="471"/>
    <tableColumn id="9" xr3:uid="{A9460462-C94F-41B0-A31B-E96D48157EB4}" name="פדיון/ ריבית/ דיבידנד לקבל*****  " dataDxfId="470"/>
    <tableColumn id="10" xr3:uid="{A65AD486-319C-40FC-AFCC-655B65866332}" name="שווי שוק" dataDxfId="469"/>
    <tableColumn id="11" xr3:uid="{A0A36D7D-8042-4F2F-8A67-2A22EBABCCF2}" name="שעור מערך נקוב מונפק" dataDxfId="468"/>
    <tableColumn id="12" xr3:uid="{836AEE50-B10C-4134-B679-129F674FE1D7}" name="שעור מנכסי אפיק ההשקעה" dataDxfId="467"/>
    <tableColumn id="13" xr3:uid="{C5A50813-C79C-4532-9D50-18E3E6C79F20}" name="שעור מסך נכסי השקעה**" dataDxfId="466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89463B6-C732-4735-884C-B5268980156A}" name="RowTitleRegion1.a1.b4.1" displayName="_RowTitleRegion1.a1.b4.1_4" ref="A1:B4" totalsRowShown="0" headerRowDxfId="465" dataDxfId="464" tableBorderDxfId="463" headerRowCellStyle="Normal_2007-16618" dataCellStyle="Normal_2007-16618">
  <autoFilter ref="A1:B4" xr:uid="{789463B6-C732-4735-884C-B5268980156A}">
    <filterColumn colId="0" hiddenButton="1"/>
    <filterColumn colId="1" hiddenButton="1"/>
  </autoFilter>
  <tableColumns count="2">
    <tableColumn id="1" xr3:uid="{ADEC6B0D-EF1E-45ED-A36E-B512B5BD44D9}" name="תאריך הדיווח" dataDxfId="462" dataCellStyle="Normal_2007-16618"/>
    <tableColumn id="2" xr3:uid="{0FF4B615-017D-4088-A3D4-AF44680CEE0C}" name="31/12/2023" dataDxfId="461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AD64737-FADE-4582-977E-072C978D2269}" name="TitleRegion1.a6.n24.1" displayName="TitleRegion1.a6.n24.1" ref="A6:N24" totalsRowShown="0" headerRowDxfId="460" dataDxfId="458" headerRowBorderDxfId="459" tableBorderDxfId="457">
  <autoFilter ref="A6:N24" xr:uid="{9AD64737-FADE-4582-977E-072C978D22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5BA3771-FD1C-4484-B668-DE5EEA546AA7}" name="שם המנפיק/שם נייר ערך " dataDxfId="456"/>
    <tableColumn id="2" xr3:uid="{C053EB59-320D-42D0-B178-1F34344C283E}" name="מספר ני&quot;ע" dataDxfId="455"/>
    <tableColumn id="3" xr3:uid="{C4650D1E-45D3-475B-9915-158DEC765D3F}" name="זירת מסחר" dataDxfId="454"/>
    <tableColumn id="4" xr3:uid="{2000EA4B-EDB5-4E91-9953-1AF8A57E119B}" name="מספר מנפיק" dataDxfId="453"/>
    <tableColumn id="5" xr3:uid="{1F342365-BC00-4718-A325-5A08554B2B40}" name="ענף מסחר" dataDxfId="452"/>
    <tableColumn id="6" xr3:uid="{5DD4E6AD-0369-4DEE-B618-E2547A62EABB}" name="דירוג" dataDxfId="451"/>
    <tableColumn id="7" xr3:uid="{80D71878-D67C-4B2D-99F9-DB267CBDF6EE}" name="שם מדרג" dataDxfId="450"/>
    <tableColumn id="8" xr3:uid="{2AC7615B-4409-4C04-AB71-BD874ABD2228}" name="סוג מטבע" dataDxfId="449"/>
    <tableColumn id="9" xr3:uid="{EA50E619-E86F-492C-8B96-7D599CBD7316}" name="ערך נקוב****" dataDxfId="448"/>
    <tableColumn id="10" xr3:uid="{D01293CD-D381-4AF8-8567-5FB41A5A994B}" name="שער***" dataDxfId="447"/>
    <tableColumn id="11" xr3:uid="{3D6CB387-B0F4-481D-97AF-3A2754555B76}" name="שווי שוק" dataDxfId="446"/>
    <tableColumn id="12" xr3:uid="{C4389B8C-DCEE-4ABB-99CE-9E0C17A46544}" name="שעור מערך נקוב מונפק" dataDxfId="445"/>
    <tableColumn id="13" xr3:uid="{2D876E38-37E7-41A6-BED5-5D232A14DE71}" name="שעור מנכסי אפיק ההשקעה" dataDxfId="444"/>
    <tableColumn id="14" xr3:uid="{ABBDA257-D8B7-4421-A572-94CDEDAEF78A}" name="שעור מסך נכסי השקעה**" dataDxfId="443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FB4DDA0-3522-499B-9A50-B12C8FDA6835}" name="RowTitleRegion1.a1.b4.1" displayName="_RowTitleRegion1.a1.b4.1_5" ref="A1:B4" totalsRowShown="0" headerRowDxfId="442" dataDxfId="441" tableBorderDxfId="440" headerRowCellStyle="Normal_2007-16618" dataCellStyle="Normal_2007-16618">
  <autoFilter ref="A1:B4" xr:uid="{CFB4DDA0-3522-499B-9A50-B12C8FDA6835}">
    <filterColumn colId="0" hiddenButton="1"/>
    <filterColumn colId="1" hiddenButton="1"/>
  </autoFilter>
  <tableColumns count="2">
    <tableColumn id="1" xr3:uid="{CBA84300-FD39-4C85-9317-277C89FD2E0A}" name="תאריך הדיווח" dataDxfId="439" dataCellStyle="Normal_2007-16618"/>
    <tableColumn id="2" xr3:uid="{BB65B8FA-DC04-44A4-908C-01D9D9F2F567}" name="31/12/2023" dataDxfId="438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DFC8530-715B-4934-A3CA-91F6063444BA}" name="TitleRegion1.a6.k13.1" displayName="TitleRegion1.a6.k13.1" ref="A6:K13" totalsRowShown="0" headerRowDxfId="437" dataDxfId="435" headerRowBorderDxfId="436" tableBorderDxfId="434">
  <autoFilter ref="A6:K13" xr:uid="{FDFC8530-715B-4934-A3CA-91F6063444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374B9CE-C657-419E-AF0A-E952DA0E756D}" name="שם המנפיק/שם נייר ערך" dataDxfId="433"/>
    <tableColumn id="2" xr3:uid="{78768E49-4DE7-479F-8334-44FD6CB79997}" name="מספר ני&quot;ע" dataDxfId="432"/>
    <tableColumn id="3" xr3:uid="{3E9B5795-0966-4D9D-8A28-FF18BC6F8FA8}" name="זירת מסחר" dataDxfId="431"/>
    <tableColumn id="4" xr3:uid="{FA19CA0E-E906-4C91-BBFB-EA970CEF21E8}" name="ענף מסחר" dataDxfId="430"/>
    <tableColumn id="5" xr3:uid="{6CC8AF00-DB77-4C51-8B1F-1CD994E11FDD}" name="סוג מטבע" dataDxfId="429"/>
    <tableColumn id="6" xr3:uid="{BAC528CD-576B-456F-ADD5-4CB0377A7F74}" name="ערך נקוב****" dataDxfId="428"/>
    <tableColumn id="7" xr3:uid="{04DCE935-05C6-4774-BDD7-FCCB0330339B}" name="שער***" dataDxfId="427"/>
    <tableColumn id="8" xr3:uid="{D2413942-5B43-4362-A9EC-087469DDF537}" name="שווי שוק" dataDxfId="426"/>
    <tableColumn id="9" xr3:uid="{44148C6B-E3E8-43B5-BDBE-6739F37F3B07}" name="שעור מערך נקוב מונפק" dataDxfId="425"/>
    <tableColumn id="10" xr3:uid="{F3025E99-BA1B-4F4E-A75B-B07D7B51EB4C}" name="שעור מנכסי אפיק ההשקעה" dataDxfId="424"/>
    <tableColumn id="11" xr3:uid="{35F396D3-9170-4183-B04E-711B86F083B8}" name="שעור מסך נכסי השקעה**" dataDxfId="423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94C50AA-159F-49E1-84DF-86D596F37DC1}" name="RowTitleRegion1.a1.b4.1" displayName="_RowTitleRegion1.a1.b4.1_6" ref="A1:B4" totalsRowShown="0" headerRowDxfId="422" dataDxfId="421" tableBorderDxfId="420" headerRowCellStyle="Normal_2007-16618" dataCellStyle="Normal_2007-16618">
  <autoFilter ref="A1:B4" xr:uid="{494C50AA-159F-49E1-84DF-86D596F37DC1}">
    <filterColumn colId="0" hiddenButton="1"/>
    <filterColumn colId="1" hiddenButton="1"/>
  </autoFilter>
  <tableColumns count="2">
    <tableColumn id="1" xr3:uid="{E78EEC01-B2B5-4F93-883B-959DE69CB751}" name="תאריך הדיווח" dataDxfId="419" dataCellStyle="Normal_2007-16618"/>
    <tableColumn id="2" xr3:uid="{0E0874DD-A6A5-4EC9-92B4-B4352AAF4B90}" name="31/12/2023" dataDxfId="418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51E8058C-0F74-4480-AB61-3BA4080D0F24}" name="TitleRegion1.a6.k13.1" displayName="TitleRegion1.a6.k13.1_" ref="A6:K13" totalsRowShown="0" headerRowDxfId="417" dataDxfId="415" headerRowBorderDxfId="416" tableBorderDxfId="414">
  <autoFilter ref="A6:K13" xr:uid="{51E8058C-0F74-4480-AB61-3BA4080D0F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DDD9F778-8806-4E24-ACF8-4A5F4C96316A}" name="שם המנפיק/שם נייר ערך" dataDxfId="413"/>
    <tableColumn id="2" xr3:uid="{06AC9EB9-1F22-4F0D-80B8-4741C54631B1}" name="מספר ני&quot;ע" dataDxfId="412"/>
    <tableColumn id="3" xr3:uid="{0E17A277-0A9F-442F-8F2A-28018937E0FF}" name="זירת מסחר" dataDxfId="411"/>
    <tableColumn id="4" xr3:uid="{7D574F69-56B2-4006-AD64-CDDCE3328350}" name="ענף מסחר" dataDxfId="410"/>
    <tableColumn id="5" xr3:uid="{ADB50401-68C8-47E5-8BCB-D163E638EE99}" name="סוג מטבע" dataDxfId="409"/>
    <tableColumn id="6" xr3:uid="{A4E352B9-7780-4DFE-8310-6C12EAFB78CA}" name="ערך נקוב****" dataDxfId="408"/>
    <tableColumn id="7" xr3:uid="{5611F3B4-A4FA-45E4-BA96-19805B1C1841}" name="שער***" dataDxfId="407"/>
    <tableColumn id="8" xr3:uid="{E2CBC8F9-6E56-49B1-BBE1-A29475CB65BB}" name="שווי שוק" dataDxfId="406"/>
    <tableColumn id="9" xr3:uid="{EE8E2D02-EB8E-402C-9389-228F244EF08F}" name="שעור מערך נקוב מונפק" dataDxfId="405"/>
    <tableColumn id="10" xr3:uid="{62839DA1-AAA5-48F6-AF21-308029D8A59E}" name="שעור מנכסי אפיק ההשקעה" dataDxfId="404"/>
    <tableColumn id="11" xr3:uid="{C4E9CF50-3A5A-4A65-8AED-960194FACC12}" name="שעור מסך נכסי השקעה**" dataDxfId="403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9D400AB-2291-4631-8F4A-3D8D5819EF71}" name="RowTitleRegion1.a1.b4.1" displayName="_RowTitleRegion1.a1.b4.1_7" ref="A1:B4" totalsRowShown="0" headerRowDxfId="402" dataDxfId="401" tableBorderDxfId="400" headerRowCellStyle="Normal_2007-16618" dataCellStyle="Normal_2007-16618">
  <autoFilter ref="A1:B4" xr:uid="{59D400AB-2291-4631-8F4A-3D8D5819EF71}">
    <filterColumn colId="0" hiddenButton="1"/>
    <filterColumn colId="1" hiddenButton="1"/>
  </autoFilter>
  <tableColumns count="2">
    <tableColumn id="1" xr3:uid="{932F8B2C-36CC-46FE-B65F-53BDB0CAE48C}" name="תאריך הדיווח" dataDxfId="399" dataCellStyle="Normal_2007-16618"/>
    <tableColumn id="2" xr3:uid="{21DC629C-3CB7-4646-903A-83CC3C0E5DE6}" name="31/12/2023" dataDxfId="398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5291238-C51D-496E-94DC-678C1DFD7CA9}" name="TitleRegion1.a6.j19.1" displayName="TitleRegion1.a6.j19.1" ref="A6:J19" totalsRowShown="0" headerRowDxfId="397" dataDxfId="395" headerRowBorderDxfId="396" tableBorderDxfId="394">
  <autoFilter ref="A6:J19" xr:uid="{45291238-C51D-496E-94DC-678C1DFD7C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A3D8132-4502-4E4D-89AA-15960AD61559}" name="שם המנפיק/שם נייר ערך" dataDxfId="393"/>
    <tableColumn id="2" xr3:uid="{527E5599-33BC-4796-8F6A-5D76F2FE8C6C}" name="מספר ני&quot;ע" dataDxfId="392"/>
    <tableColumn id="3" xr3:uid="{B26D841A-5FDE-43BE-8B43-B2C0B0D7579D}" name="זירת מסחר" dataDxfId="391"/>
    <tableColumn id="4" xr3:uid="{ABA59DC2-1717-4F13-83F0-663507789F2A}" name="ענף מסחר" dataDxfId="390"/>
    <tableColumn id="5" xr3:uid="{9E515C1C-7C8A-4E38-A11A-188AAC683FF3}" name="סוג מטבע" dataDxfId="389"/>
    <tableColumn id="6" xr3:uid="{C9AA3AE1-2529-4DC3-A7AF-1A63BDF4FFAE}" name="ערך נקוב****" dataDxfId="388"/>
    <tableColumn id="7" xr3:uid="{1F556735-6EF4-469A-90E3-1F986E8A1FD3}" name="שער***" dataDxfId="387"/>
    <tableColumn id="8" xr3:uid="{C3D60C95-6F9F-406F-A288-BDE837DAE2B1}" name="שווי שוק" dataDxfId="386"/>
    <tableColumn id="9" xr3:uid="{F13CCE15-C981-4442-9321-7ABF16A47844}" name="שעור מנכסי אפיק ההשקעה" dataDxfId="385"/>
    <tableColumn id="10" xr3:uid="{6189D807-BEA3-4E68-9052-DB96875E9D1C}" name="שעור מסך נכסי השקעה**" dataDxfId="38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90CDA16-740F-42FA-9BF3-3CD6E5EBE94B}" name="RowTitleRegion1.a1.b4.1" displayName="_RowTitleRegion1.a1.b4.1_8" ref="A1:B4" totalsRowShown="0" headerRowDxfId="383" dataDxfId="382" tableBorderDxfId="381" headerRowCellStyle="Normal_2007-16618" dataCellStyle="Normal_2007-16618">
  <autoFilter ref="A1:B4" xr:uid="{B90CDA16-740F-42FA-9BF3-3CD6E5EBE94B}">
    <filterColumn colId="0" hiddenButton="1"/>
    <filterColumn colId="1" hiddenButton="1"/>
  </autoFilter>
  <tableColumns count="2">
    <tableColumn id="1" xr3:uid="{7B8ED9A8-88A9-43BA-917A-6B97A9D9016C}" name="תאריך הדיווח" dataDxfId="380" dataCellStyle="Normal_2007-16618"/>
    <tableColumn id="2" xr3:uid="{47C8A3F4-3474-45B7-8D66-D8F24389043D}" name="31/12/2023" dataDxfId="379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9CA9917-ED0E-4053-BE48-1418D83C40E5}" name="TitleRegion1.a6.p13.1" displayName="TitleRegion1.a6.p13.1" ref="A6:P13" totalsRowShown="0" headerRowDxfId="378" dataDxfId="376" headerRowBorderDxfId="377" tableBorderDxfId="375">
  <autoFilter ref="A6:P13" xr:uid="{09CA9917-ED0E-4053-BE48-1418D83C40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F748AF0-B037-4114-BA94-8008721C0035}" name="שם המנפיק/שם נייר ערך" dataDxfId="374"/>
    <tableColumn id="2" xr3:uid="{A8133B0C-1F7B-47EC-8482-84474B8428D5}" name="מספר ני&quot;ע" dataDxfId="373"/>
    <tableColumn id="3" xr3:uid="{DCF8196E-7F07-40B3-9931-BEF6A0CDD486}" name="נכס הבסיס" dataDxfId="372"/>
    <tableColumn id="4" xr3:uid="{818E1630-F292-4A06-A043-EA248AD61E6F}" name="דירוג" dataDxfId="371"/>
    <tableColumn id="5" xr3:uid="{DF787FAC-D460-4A27-B56E-E6F0384CF0EB}" name="שם מדרג" dataDxfId="370"/>
    <tableColumn id="6" xr3:uid="{465BA04D-A052-4A8A-9650-5BEEB3AC3406}" name="תאריך רכישה" dataDxfId="369"/>
    <tableColumn id="7" xr3:uid="{63EC2D97-87DA-4FB5-976C-7FC82300B1EB}" name="מח&quot;מ" dataDxfId="368"/>
    <tableColumn id="8" xr3:uid="{BE3DD7D6-45AF-4F40-B2A9-E1AD2A636286}" name="סוג מטבע" dataDxfId="367"/>
    <tableColumn id="9" xr3:uid="{0C5C0AF3-5D69-4C4C-AF21-7ADA5508ED79}" name="שיעור ריבית" dataDxfId="366"/>
    <tableColumn id="10" xr3:uid="{1918403A-AC71-47A3-97D6-1B5DAF9A1F8B}" name="תשואה לפידיון" dataDxfId="365"/>
    <tableColumn id="11" xr3:uid="{2EACC2A0-6E20-443E-B05E-EC5E568DB3A5}" name="ערך נקוב****" dataDxfId="364"/>
    <tableColumn id="12" xr3:uid="{4F751161-58F9-403A-A574-D53935E47B41}" name="שער***" dataDxfId="363"/>
    <tableColumn id="13" xr3:uid="{DE380A45-64DB-4D6E-ACFB-8B094B5F83B6}" name="שווי שוק" dataDxfId="362"/>
    <tableColumn id="14" xr3:uid="{BBAD8E69-75D9-4D3F-8D06-FA5E11B4D0B4}" name="שעור מערך נקוב מונפק" dataDxfId="361"/>
    <tableColumn id="15" xr3:uid="{9A3D66DA-E145-4DBA-9E11-2248B2138D40}" name="שעור מנכסי אפיק ההשקעה" dataDxfId="360"/>
    <tableColumn id="16" xr3:uid="{A64C4F7E-E8A7-4862-AE81-33F295030247}" name="שעור מסך נכסי השקעה**" dataDxfId="359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5599034-24C2-4F60-A360-889E782EE91A}" name="RowTitleRegion1.a1.b4.1" displayName="_RowTitleRegion1.a1.b4.1_9" ref="A1:B4" totalsRowShown="0" headerRowDxfId="358" dataDxfId="357" tableBorderDxfId="356" headerRowCellStyle="Normal_2007-16618" dataCellStyle="Normal_2007-16618">
  <autoFilter ref="A1:B4" xr:uid="{C5599034-24C2-4F60-A360-889E782EE91A}">
    <filterColumn colId="0" hiddenButton="1"/>
    <filterColumn colId="1" hiddenButton="1"/>
  </autoFilter>
  <tableColumns count="2">
    <tableColumn id="1" xr3:uid="{21DAB408-EC77-46EF-8615-43ABC334F5B5}" name="תאריך הדיווח" dataDxfId="355" dataCellStyle="Normal_2007-16618"/>
    <tableColumn id="2" xr3:uid="{85F8B1A9-B6EB-4EAC-AC22-0497D54A8198}" name="31/12/2023" dataDxfId="354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C6DAD23-DE46-4236-8011-DBC673C92200}" name="TitleRegion1.a6.o12.1" displayName="TitleRegion1.a6.o12.1" ref="A6:O12" totalsRowShown="0" headerRowDxfId="353" dataDxfId="351" headerRowBorderDxfId="352" tableBorderDxfId="350">
  <autoFilter ref="A6:O12" xr:uid="{BC6DAD23-DE46-4236-8011-DBC673C922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067E2F3-00B2-4DA2-B6E3-10DEA8A4911A}" name="שם המנפיק/שם נייר ערך" dataDxfId="349"/>
    <tableColumn id="2" xr3:uid="{EE3751A2-8C6E-4207-AFDE-E93C87581F31}" name="מספר ני&quot;ע" dataDxfId="348"/>
    <tableColumn id="3" xr3:uid="{B4995833-4C73-45A0-BCE9-D44BB183AFB8}" name="דירוג" dataDxfId="347"/>
    <tableColumn id="4" xr3:uid="{B2031763-C492-472A-B1F2-114DB5D12757}" name="שם מדרג" dataDxfId="346"/>
    <tableColumn id="5" xr3:uid="{E15F9689-7908-433E-922D-CF5CAAF844E6}" name="תאריך רכישה" dataDxfId="345"/>
    <tableColumn id="6" xr3:uid="{7ED86E98-6A98-41F1-8BFE-2226D6DB130B}" name="מח&quot;מ" dataDxfId="344"/>
    <tableColumn id="7" xr3:uid="{EFF6A008-56EC-487B-9A81-14134C741C91}" name="סוג מטבע" dataDxfId="343"/>
    <tableColumn id="8" xr3:uid="{DD4D0F25-015C-48B7-80C6-1E457C493509}" name="שיעור ריבית" dataDxfId="342"/>
    <tableColumn id="9" xr3:uid="{056CB584-C29F-4E84-BDA7-CC9170345753}" name="תשואה לפידיון" dataDxfId="341"/>
    <tableColumn id="10" xr3:uid="{020BEEA1-5126-4138-A5EA-1735ADCD5F1C}" name="ערך נקוב****" dataDxfId="340"/>
    <tableColumn id="11" xr3:uid="{5F6D9D20-6E6E-4560-82A5-AC57E5DE00B3}" name="שער***" dataDxfId="339"/>
    <tableColumn id="12" xr3:uid="{9ABD5DEC-3248-4C4C-9B0D-B5429B8057FA}" name="שווי הוגן" dataDxfId="338"/>
    <tableColumn id="13" xr3:uid="{739206F1-2111-498E-A260-D0923ABD8C1C}" name="שעור מערך נקוב מונפק" dataDxfId="337"/>
    <tableColumn id="14" xr3:uid="{272FA291-EB18-4FB1-A039-9FB7E9B4487F}" name="שעור מנכסי אפיק ההשקעה" dataDxfId="336"/>
    <tableColumn id="15" xr3:uid="{58167A84-EC14-4809-ACBD-5064B8A81D14}" name="שעור מסך נכסי השקעה**" dataDxfId="335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3627818-A88F-421E-B1AE-2B46EC93AF74}" name="RowTitleRegion1.a1.b4.1" displayName="_RowTitleRegion1.a1.b4.1_10" ref="A1:B4" totalsRowShown="0" headerRowDxfId="334" dataDxfId="333" tableBorderDxfId="332" headerRowCellStyle="Normal_2007-16618" dataCellStyle="Normal_2007-16618">
  <autoFilter ref="A1:B4" xr:uid="{13627818-A88F-421E-B1AE-2B46EC93AF74}">
    <filterColumn colId="0" hiddenButton="1"/>
    <filterColumn colId="1" hiddenButton="1"/>
  </autoFilter>
  <tableColumns count="2">
    <tableColumn id="1" xr3:uid="{11A6B286-C7AE-4306-9C58-869DE6C88CDD}" name="תאריך הדיווח" dataDxfId="331" dataCellStyle="Normal_2007-16618"/>
    <tableColumn id="2" xr3:uid="{1B91AF91-0674-4EFA-AD99-82545A2594C2}" name="31/12/2023" dataDxfId="330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0AFCE0A-1BF9-42D1-8CF1-8DE65305292E}" name="TitleRegion1.a6.r18.1" displayName="TitleRegion1.a6.r18.1" ref="A6:R18" totalsRowShown="0" headerRowDxfId="329" dataDxfId="327" headerRowBorderDxfId="328" tableBorderDxfId="326">
  <autoFilter ref="A6:R18" xr:uid="{80AFCE0A-1BF9-42D1-8CF1-8DE6530529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7A9EC59C-094C-4D36-928F-E13D70956A30}" name="שם המנפיק/שם נייר ערך" dataDxfId="325"/>
    <tableColumn id="2" xr3:uid="{C8883CF8-F44D-4020-893E-EDDD3490E039}" name="מספר ני&quot;ע" dataDxfId="324"/>
    <tableColumn id="3" xr3:uid="{D43F278F-7669-4AA3-B88D-D41266F7FD04}" name="ספק המידע" dataDxfId="323"/>
    <tableColumn id="4" xr3:uid="{93320BD6-0952-4A8E-A6BD-DBFF461568D7}" name="מספר מנפיק" dataDxfId="322"/>
    <tableColumn id="5" xr3:uid="{057A02E9-362A-4243-91D7-4CBAFEE9C378}" name="ענף מסחר" dataDxfId="321"/>
    <tableColumn id="6" xr3:uid="{5FF6F414-21C4-4C3A-9F4C-D22665104F47}" name="דירוג" dataDxfId="320"/>
    <tableColumn id="7" xr3:uid="{F1F38FCB-8072-4C19-91F0-9FCAFA492652}" name="שם מדרג" dataDxfId="319"/>
    <tableColumn id="8" xr3:uid="{17058167-AED4-46F0-AEEC-301730020B8A}" name="תאריך רכישה" dataDxfId="318"/>
    <tableColumn id="9" xr3:uid="{3E292B6E-EFC9-4E7D-ACCD-920EA84F29E1}" name="מח&quot;מ" dataDxfId="317"/>
    <tableColumn id="10" xr3:uid="{63281D9B-479B-471E-A893-7399C8B522FA}" name="סוג מטבע" dataDxfId="316"/>
    <tableColumn id="11" xr3:uid="{ACCA5746-9CA8-4F22-9BAC-AFF62C363186}" name="שיעור ריבית" dataDxfId="315"/>
    <tableColumn id="12" xr3:uid="{EA699D6D-202B-4452-BE46-D4C804F79837}" name="תשואה לפידיון" dataDxfId="314"/>
    <tableColumn id="13" xr3:uid="{CE594694-317E-47D1-B602-F7ADEB8715B5}" name="ערך נקוב****" dataDxfId="313"/>
    <tableColumn id="14" xr3:uid="{7E43E9B5-4D98-4A76-BFA0-42E9B2C8E480}" name="שער***" dataDxfId="312"/>
    <tableColumn id="15" xr3:uid="{CB18AA60-0647-48C6-9970-C772056A6493}" name="שווי הוגן" dataDxfId="311"/>
    <tableColumn id="16" xr3:uid="{92F22D31-87E9-48A6-99EE-59809FD3C1EB}" name="שעור מערך נקוב מונפק" dataDxfId="310"/>
    <tableColumn id="17" xr3:uid="{3AF93D0A-AF2C-4894-BC18-719ED108DBF4}" name="שעור מנכסי אפיק ההשקעה" dataDxfId="309"/>
    <tableColumn id="18" xr3:uid="{1823F42D-4649-4DDB-AE2E-C4E090F2D273}" name="שעור מסך נכסי השקעה**" dataDxfId="308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8CDDBBD-324D-45AD-8C2A-C64BA2A31EB4}" name="RowTitleRegion1.a1.b4.1" displayName="_RowTitleRegion1.a1.b4.1_11" ref="A1:B4" totalsRowShown="0" headerRowDxfId="307" dataDxfId="306" tableBorderDxfId="305" headerRowCellStyle="Normal_2007-16618" dataCellStyle="Normal_2007-16618">
  <autoFilter ref="A1:B4" xr:uid="{B8CDDBBD-324D-45AD-8C2A-C64BA2A31EB4}">
    <filterColumn colId="0" hiddenButton="1"/>
    <filterColumn colId="1" hiddenButton="1"/>
  </autoFilter>
  <tableColumns count="2">
    <tableColumn id="1" xr3:uid="{6923BE3F-E016-4602-A811-8409DAAE02FD}" name="תאריך הדיווח" dataDxfId="304" dataCellStyle="Normal_2007-16618"/>
    <tableColumn id="2" xr3:uid="{4E97C313-A6A6-4CEF-A3DA-16A861C4A9D1}" name="31/12/2023" dataDxfId="303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3970E47-C585-4438-8471-55F8954DCFFF}" name="TitleRegion1.a6.r45.1" displayName="TitleRegion1.a6.r45.1" ref="A6:R45" totalsRowShown="0" headerRowDxfId="302" dataDxfId="300" headerRowBorderDxfId="301" tableBorderDxfId="299">
  <autoFilter ref="A6:R45" xr:uid="{73970E47-C585-4438-8471-55F8954DCF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D0A0160-AD76-4EC1-AB12-C2DAA29854A1}" name="שם המנפיק/שם נייר ערך" dataDxfId="298"/>
    <tableColumn id="2" xr3:uid="{B3C02739-6591-4CBC-B214-4C3E7458CB20}" name="מספר ני&quot;ע" dataDxfId="297"/>
    <tableColumn id="3" xr3:uid="{7FB0AFC8-9076-4B92-99CA-827161095FBB}" name="ספק המידע" dataDxfId="296"/>
    <tableColumn id="4" xr3:uid="{89D7331D-C5C7-40EF-A9F1-17E691A6F3F1}" name="מספר מנפיק" dataDxfId="295"/>
    <tableColumn id="5" xr3:uid="{B0C09DFD-B7FB-45CF-BF52-A24A9156CA49}" name="ענף מסחר" dataDxfId="294"/>
    <tableColumn id="6" xr3:uid="{B751E504-2B59-4AC6-82FB-00B10AF05B7E}" name="דירוג" dataDxfId="293"/>
    <tableColumn id="7" xr3:uid="{8B8CD3C2-2F76-45F8-87B0-FE1443D10AAE}" name="שם מדרג" dataDxfId="292"/>
    <tableColumn id="8" xr3:uid="{95E4EAD4-4535-40C9-979B-ABB560088E28}" name="תאריך רכישה" dataDxfId="291"/>
    <tableColumn id="9" xr3:uid="{C23A7B35-E1D8-4E9C-AD7B-B6D0D7271F4D}" name="מח&quot;מ" dataDxfId="290"/>
    <tableColumn id="10" xr3:uid="{E08E3DCE-7916-4B78-88B5-06F7B11DD249}" name="סוג מטבע" dataDxfId="289"/>
    <tableColumn id="11" xr3:uid="{6A7EFE95-9393-4172-8D0E-B4330957D800}" name="שיעור ריבית" dataDxfId="288"/>
    <tableColumn id="12" xr3:uid="{B8815A7B-DA90-42FD-9F6E-8BD637C1E07D}" name="תשואה לפידיון" dataDxfId="287"/>
    <tableColumn id="13" xr3:uid="{0687CFB0-F214-4DDB-9640-84BF671B2B79}" name="ערך נקוב****" dataDxfId="286"/>
    <tableColumn id="14" xr3:uid="{CEC1A19E-06B6-4287-AD5D-68CB724B7A7B}" name="שער***" dataDxfId="285"/>
    <tableColumn id="15" xr3:uid="{643F9A5E-D536-4330-95B9-165608FCF495}" name="שווי הוגן" dataDxfId="284"/>
    <tableColumn id="16" xr3:uid="{760F4FAF-BBC3-4921-8A47-C9D3AE2F5B71}" name="שעור מערך נקוב מונפק" dataDxfId="283"/>
    <tableColumn id="17" xr3:uid="{5F0EB4E5-D12F-4FA7-BA5A-A23EF675DF22}" name="שעור מנכסי אפיק ההשקעה" dataDxfId="282"/>
    <tableColumn id="18" xr3:uid="{873E30C7-7AAA-41CD-B3DD-69D39B83F09E}" name="שעור מסך נכסי השקעה**" dataDxfId="281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B757D6D-2283-4F33-82F7-280E18E96E41}" name="RowTitleRegion1.a1.b4.1" displayName="_RowTitleRegion1.a1.b4.1_12" ref="A1:B4" totalsRowShown="0" headerRowDxfId="280" dataDxfId="279" tableBorderDxfId="278" headerRowCellStyle="Normal_2007-16618" dataCellStyle="Normal_2007-16618">
  <autoFilter ref="A1:B4" xr:uid="{9B757D6D-2283-4F33-82F7-280E18E96E41}">
    <filterColumn colId="0" hiddenButton="1"/>
    <filterColumn colId="1" hiddenButton="1"/>
  </autoFilter>
  <tableColumns count="2">
    <tableColumn id="1" xr3:uid="{12A77CC1-CC5B-49CB-84E8-346DEFF5E2CF}" name="תאריך הדיווח" dataDxfId="277" dataCellStyle="Normal_2007-16618"/>
    <tableColumn id="2" xr3:uid="{80910C47-9299-4509-9512-B3B88C0B14F4}" name="31/12/2023" dataDxfId="276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BF1BB0A-B0E7-4A2B-8663-078398972CEC}" name="TitleRegion1.a6.l16.1" displayName="TitleRegion1.a6.l16.1" ref="A6:L16" totalsRowShown="0" headerRowDxfId="275" dataDxfId="273" headerRowBorderDxfId="274" tableBorderDxfId="272">
  <autoFilter ref="A6:L16" xr:uid="{1BF1BB0A-B0E7-4A2B-8663-078398972C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4D1D12C-8804-44EF-8867-7275334E2552}" name="שם המנפיק/שם נייר ערך" dataDxfId="271"/>
    <tableColumn id="2" xr3:uid="{2C6985A9-18C7-4E79-A710-F582648C85AA}" name="מספר ני&quot;ע" dataDxfId="270"/>
    <tableColumn id="3" xr3:uid="{A04B7F86-E65F-4A5F-9B96-E4BE2098B7D3}" name="ספק המידע" dataDxfId="269"/>
    <tableColumn id="4" xr3:uid="{0CF7722E-FB3B-4900-BCE0-6A8A25097E78}" name="מספר מנפיק" dataDxfId="268"/>
    <tableColumn id="5" xr3:uid="{98903BF9-3449-484A-8031-55D21CB1BA66}" name="ענף מסחר" dataDxfId="267"/>
    <tableColumn id="6" xr3:uid="{E181A110-5DB6-49CF-A709-EB0FBA4D5AB5}" name="סוג מטבע" dataDxfId="266"/>
    <tableColumn id="7" xr3:uid="{F1BCF4FD-345B-4F24-A296-5BB113FAC43F}" name="ערך נקוב****" dataDxfId="265"/>
    <tableColumn id="8" xr3:uid="{FC2DE354-FD5B-4AAA-83E8-DF99CBB754EA}" name="שער***" dataDxfId="264"/>
    <tableColumn id="9" xr3:uid="{74D830AF-A993-4FCF-A2A3-99E0E7A4D325}" name="שווי הוגן" dataDxfId="263"/>
    <tableColumn id="10" xr3:uid="{4BADB2F0-7055-41A3-B66F-7B7B2BB81F5F}" name="שעור מערך נקוב מונפק" dataDxfId="262"/>
    <tableColumn id="11" xr3:uid="{6FBBB326-19E5-448A-B127-4800BD46990E}" name="שעור מנכסי אפיק ההשקעה" dataDxfId="261"/>
    <tableColumn id="12" xr3:uid="{127E7D3A-1146-459D-871D-ED34FA676D4A}" name="שעור מסך נכסי השקעה**" dataDxfId="26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53E86E7-6038-41E1-97BB-8E54A5511354}" name="RowTitleRegion1.a1.b4.1" displayName="_RowTitleRegion1.a1.b4.1_13" ref="A1:B4" totalsRowShown="0" headerRowDxfId="259" dataDxfId="258" tableBorderDxfId="257" headerRowCellStyle="Normal_2007-16618" dataCellStyle="Normal_2007-16618">
  <autoFilter ref="A1:B4" xr:uid="{653E86E7-6038-41E1-97BB-8E54A5511354}">
    <filterColumn colId="0" hiddenButton="1"/>
    <filterColumn colId="1" hiddenButton="1"/>
  </autoFilter>
  <tableColumns count="2">
    <tableColumn id="1" xr3:uid="{1556E982-EBA7-4A5B-9CB9-7BE9474B2982}" name="תאריך הדיווח" dataDxfId="256" dataCellStyle="Normal_2007-16618"/>
    <tableColumn id="2" xr3:uid="{816D35F7-5034-4B41-BAAC-4A4EA97D43FA}" name="31/12/2023" dataDxfId="255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385B6DE-4240-4EDB-86EE-BC07EB5F6CA3}" name="TitleRegion1.a6.j12.1" displayName="TitleRegion1.a6.j12.1" ref="A6:J12" totalsRowShown="0" headerRowDxfId="254" dataDxfId="252" headerRowBorderDxfId="253" tableBorderDxfId="251">
  <autoFilter ref="A6:J12" xr:uid="{3385B6DE-4240-4EDB-86EE-BC07EB5F6CA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AF0D629-6481-43F6-80FC-316FDAAD4138}" name="שם המנפיק/שם נייר ערך" dataDxfId="250"/>
    <tableColumn id="2" xr3:uid="{94FCD17A-16CF-4515-A8B7-C2A1AEA777F0}" name="מספר ני&quot;ע" dataDxfId="249"/>
    <tableColumn id="3" xr3:uid="{D10437F5-17F9-4785-A255-18373C47B22C}" name="סוג מטבע" dataDxfId="248"/>
    <tableColumn id="4" xr3:uid="{81C7EC40-CB94-4D5E-A65F-47618ABB1008}" name="תאריך רכישה" dataDxfId="247"/>
    <tableColumn id="5" xr3:uid="{E07F3242-08B6-4017-913A-F2FFB05AD80D}" name="ערך נקוב****" dataDxfId="246"/>
    <tableColumn id="6" xr3:uid="{C91FA95E-6246-482A-97B3-231ACF0B4F67}" name="שער***" dataDxfId="245"/>
    <tableColumn id="7" xr3:uid="{571575D1-6AFA-475E-A0B4-9128F330CE2C}" name="שווי הוגן" dataDxfId="244"/>
    <tableColumn id="8" xr3:uid="{432F5CB2-9FAE-4C10-8BA5-D5631127C4FB}" name="שעור מערך נקוב מונפק" dataDxfId="243"/>
    <tableColumn id="9" xr3:uid="{27AEF303-CF16-4722-8B3F-BAAD539940BD}" name="שעור מנכסי אפיק ההשקעה" dataDxfId="242"/>
    <tableColumn id="10" xr3:uid="{8B9796DD-D088-44F0-B74B-A1C9AEC6A39B}" name="שעור מסך נכסי השקעה**" dataDxfId="241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A872F3E-F586-4B70-9A78-F082DE991A21}" name="RowTitleRegion1.a1.b4.1" displayName="_RowTitleRegion1.a1.b4.1_14" ref="A1:B4" totalsRowShown="0" headerRowDxfId="240" dataDxfId="239" tableBorderDxfId="238" headerRowCellStyle="Normal_2007-16618" dataCellStyle="Normal_2007-16618">
  <autoFilter ref="A1:B4" xr:uid="{2A872F3E-F586-4B70-9A78-F082DE991A21}">
    <filterColumn colId="0" hiddenButton="1"/>
    <filterColumn colId="1" hiddenButton="1"/>
  </autoFilter>
  <tableColumns count="2">
    <tableColumn id="1" xr3:uid="{BD34D2DC-2093-4BA0-A450-B5F24479150D}" name="תאריך הדיווח" dataDxfId="237" dataCellStyle="Normal_2007-16618"/>
    <tableColumn id="2" xr3:uid="{812CD5FC-B543-4044-A965-F5041EA7370D}" name="31/12/2023" dataDxfId="236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1401DE5C-223C-461B-A52E-E820145B9DFF}" name="TitleRegion1.a6.k9.1" displayName="TitleRegion1.a6.k9.1" ref="A6:K9" totalsRowShown="0" headerRowDxfId="235" headerRowBorderDxfId="234" tableBorderDxfId="233">
  <autoFilter ref="A6:K9" xr:uid="{1401DE5C-223C-461B-A52E-E820145B9D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78E4B0F-6946-4A06-9F2D-7F05B100294C}" name="שם המנפיק/שם נייר ערך"/>
    <tableColumn id="2" xr3:uid="{C8BBACDC-F653-494D-878B-AB5BC3250FDB}" name="מספר ני&quot;ע"/>
    <tableColumn id="3" xr3:uid="{5B5404E0-DDF2-4746-AD16-298C3AC610AC}" name="ענף מסחר"/>
    <tableColumn id="4" xr3:uid="{8509AAB4-EBB7-43B9-943C-47CFDC9E129C}" name="סוג מטבע"/>
    <tableColumn id="5" xr3:uid="{5D995FE1-C7EF-419C-8969-441803985AC6}" name="תאריך רכישה"/>
    <tableColumn id="6" xr3:uid="{265272DE-AE44-4FEA-BEFF-9D4C3024EF49}" name="ערך נקוב****"/>
    <tableColumn id="7" xr3:uid="{C84276D4-3BB8-405E-82C2-AB2414464FAF}" name="שער***"/>
    <tableColumn id="8" xr3:uid="{C198035A-D61E-4E31-96AF-ED0BD4733FCE}" name="שווי הוגן"/>
    <tableColumn id="9" xr3:uid="{4217F795-56B1-472F-A276-2BF7F2F87B13}" name="שעור מערך נקוב מונפק"/>
    <tableColumn id="10" xr3:uid="{1E659D84-C17B-4126-A5CB-4970B25C32DE}" name="שעור מנכסי אפיק ההשקעה"/>
    <tableColumn id="11" xr3:uid="{95D6A1ED-5244-4283-BF03-4D7660EDC670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434F9E6-20A2-4C07-B764-D643853B753C}" name="RowTitleRegion1.a1.b4.1" displayName="_RowTitleRegion1.a1.b4.1_15" ref="A1:B4" totalsRowShown="0" headerRowDxfId="232" dataDxfId="231" tableBorderDxfId="230" headerRowCellStyle="Normal_2007-16618" dataCellStyle="Normal_2007-16618">
  <autoFilter ref="A1:B4" xr:uid="{6434F9E6-20A2-4C07-B764-D643853B753C}">
    <filterColumn colId="0" hiddenButton="1"/>
    <filterColumn colId="1" hiddenButton="1"/>
  </autoFilter>
  <tableColumns count="2">
    <tableColumn id="1" xr3:uid="{56284FF8-4813-4F2F-8EE1-F98627A94A6F}" name="תאריך הדיווח" dataDxfId="229" dataCellStyle="Normal_2007-16618"/>
    <tableColumn id="2" xr3:uid="{C9260F8A-9769-4777-B0A1-AA236D06554A}" name="31/12/2023" dataDxfId="22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46FAC2D-20B2-4831-8D18-3BEF1676801C}" name="TitleRegion1.a6.k13.1" displayName="_TitleRegion1.a6.k13.1" ref="A6:K13" totalsRowShown="0" headerRowDxfId="227" dataDxfId="225" headerRowBorderDxfId="226" tableBorderDxfId="224">
  <autoFilter ref="A6:K13" xr:uid="{846FAC2D-20B2-4831-8D18-3BEF167680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1EAEF26-4B2F-4567-BAB2-942AEC4BE7DD}" name="שם המנפיק/שם נייר ערך" dataDxfId="223"/>
    <tableColumn id="2" xr3:uid="{EA64A6BA-21C3-40C2-A0C0-BEDDA676A35E}" name="מספר ני&quot;ע" dataDxfId="222"/>
    <tableColumn id="3" xr3:uid="{8AF2112D-6EA6-4EEA-91B4-B42DB8C4A6BC}" name="ענף מסחר" dataDxfId="221"/>
    <tableColumn id="4" xr3:uid="{7E052F5C-D731-45F8-ADEA-3BC5D0812536}" name="סוג מטבע" dataDxfId="220"/>
    <tableColumn id="5" xr3:uid="{BCACB904-FA93-4337-A8F3-5A9E83D0A943}" name="תאריך רכישה" dataDxfId="219"/>
    <tableColumn id="6" xr3:uid="{CE721247-AF50-4422-A8D3-E1CC52C9D7C9}" name="ערך נקוב****" dataDxfId="218"/>
    <tableColumn id="7" xr3:uid="{4BCE5363-7927-4511-892E-199838CD4FAD}" name="שער***" dataDxfId="217"/>
    <tableColumn id="8" xr3:uid="{D3E34657-6A6F-4791-8906-4DE6D7762A60}" name="שווי הוגן" dataDxfId="216"/>
    <tableColumn id="9" xr3:uid="{B6FB1338-62D1-49CF-BCAF-ECAAD8686EB6}" name="שעור מערך נקוב מונפק" dataDxfId="215"/>
    <tableColumn id="10" xr3:uid="{61CA8276-17A4-4E8E-ABB4-C9FC4C9F9226}" name="שעור מנכסי אפיק ההשקעה" dataDxfId="214"/>
    <tableColumn id="11" xr3:uid="{507C889D-9951-40B7-9E9D-C773AA027763}" name="שעור מסך נכסי השקעה**" dataDxfId="21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39B1E67-7008-4488-BCCD-F0FAE987F679}" name="RowTitleRegion1.a1.b4.1" displayName="_RowTitleRegion1.a1.b4.1_16" ref="A1:B4" totalsRowShown="0" headerRowDxfId="212" dataDxfId="211" tableBorderDxfId="210" headerRowCellStyle="Normal_2007-16618" dataCellStyle="Normal_2007-16618">
  <autoFilter ref="A1:B4" xr:uid="{D39B1E67-7008-4488-BCCD-F0FAE987F679}">
    <filterColumn colId="0" hiddenButton="1"/>
    <filterColumn colId="1" hiddenButton="1"/>
  </autoFilter>
  <tableColumns count="2">
    <tableColumn id="1" xr3:uid="{1781ACF9-A942-4657-B9B4-1A79B27D6E71}" name="תאריך הדיווח" dataDxfId="209" dataCellStyle="Normal_2007-16618"/>
    <tableColumn id="2" xr3:uid="{A2BD981B-5BD3-4395-BCAC-82CA0239CE3C}" name="31/12/2023" dataDxfId="208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53D90A-F1E6-49C3-B956-FB8BC1BB349F}" name="TitleRegion1.a6.j123.1" displayName="TitleRegion1.a6.j123.1" ref="A6:J123" totalsRowShown="0" headerRowDxfId="207" dataDxfId="205" headerRowBorderDxfId="206" tableBorderDxfId="204">
  <autoFilter ref="A6:J123" xr:uid="{0053D90A-F1E6-49C3-B956-FB8BC1BB349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E92ACE7-E5DB-4976-A9FB-781625120660}" name="שם המנפיק/שם נייר ערך" dataDxfId="203"/>
    <tableColumn id="2" xr3:uid="{661FFC23-A6FB-4DFD-9806-EF263551E3AA}" name="מספר ני&quot;ע" dataDxfId="202"/>
    <tableColumn id="3" xr3:uid="{31681148-3CA1-49FA-A026-AA004E650EB5}" name="ענף מסחר" dataDxfId="201"/>
    <tableColumn id="4" xr3:uid="{D646C7ED-B956-4543-A533-BB41BA2A36E9}" name="סוג מטבע" dataDxfId="200"/>
    <tableColumn id="5" xr3:uid="{E1FBF573-4A2A-4CE7-81D3-9C1566092884}" name="תאריך רכישה" dataDxfId="199"/>
    <tableColumn id="6" xr3:uid="{2E01F94A-87F6-443E-9E65-E52206BBDCA6}" name="ערך נקוב****" dataDxfId="198"/>
    <tableColumn id="7" xr3:uid="{C60992EC-7566-41ED-805A-C8DD28C9CDCD}" name="שער***" dataDxfId="197"/>
    <tableColumn id="8" xr3:uid="{447D909E-AD53-47BB-A7BE-EADEE84B7800}" name="שווי הוגן" dataDxfId="196"/>
    <tableColumn id="9" xr3:uid="{9AAE9CA5-F6B1-4EFC-B2DD-3EBADBEED6A7}" name="שעור מנכסי אפיק ההשקעה" dataDxfId="195"/>
    <tableColumn id="10" xr3:uid="{33AE1172-789A-4A00-9292-91C8546A0B87}" name="שעור מסך נכסי השקעה**" dataDxfId="194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5D46360-A469-4FCE-BDEF-3126B34261B1}" name="RowTitleRegion1.a1.b4.1" displayName="_RowTitleRegion1.a1.b4.1_17" ref="A1:B4" totalsRowShown="0" headerRowDxfId="193" dataDxfId="192" tableBorderDxfId="191" headerRowCellStyle="Normal_2007-16618" dataCellStyle="Normal_2007-16618">
  <autoFilter ref="A1:B4" xr:uid="{95D46360-A469-4FCE-BDEF-3126B34261B1}">
    <filterColumn colId="0" hiddenButton="1"/>
    <filterColumn colId="1" hiddenButton="1"/>
  </autoFilter>
  <tableColumns count="2">
    <tableColumn id="1" xr3:uid="{67A50709-BFA9-4C4A-AAEE-134471DCCB3A}" name="תאריך הדיווח" dataDxfId="190" dataCellStyle="Normal_2007-16618"/>
    <tableColumn id="2" xr3:uid="{6B90B69C-4293-410F-BAB0-F112682A7A7B}" name="31/12/2023" dataDxfId="189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95C645EE-6D13-47E9-BD0A-580AF79D089E}" name="TitleRegion1.a6.p13.1" displayName="TitleRegion1.a6.p13.1_" ref="A6:P13" totalsRowShown="0" headerRowDxfId="188" dataDxfId="186" headerRowBorderDxfId="187" tableBorderDxfId="185">
  <autoFilter ref="A6:P13" xr:uid="{95C645EE-6D13-47E9-BD0A-580AF79D0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7070E726-03D0-4DDA-9097-01128D63D4C5}" name="שם המנפיק/שם נייר ערך" dataDxfId="184"/>
    <tableColumn id="2" xr3:uid="{900AC8E3-9CCD-41BB-ABBC-A21CDAE87B3D}" name="מספר ני&quot;ע" dataDxfId="183"/>
    <tableColumn id="3" xr3:uid="{81DD8788-9801-4434-993B-792B07A7898D}" name="נכס הבסיס" dataDxfId="182"/>
    <tableColumn id="4" xr3:uid="{D708BED4-654F-4CE0-8728-7E17A3768B6C}" name="דירוג" dataDxfId="181"/>
    <tableColumn id="5" xr3:uid="{365927F4-30EC-43EC-B743-5A617D5C6CB6}" name="שם מדרג" dataDxfId="180"/>
    <tableColumn id="6" xr3:uid="{66288E6E-6FDC-4CA9-A5B5-1C00F797B9C9}" name="תאריך רכישה" dataDxfId="179"/>
    <tableColumn id="7" xr3:uid="{D2E25109-CEF0-4951-9D76-4A70960DCE49}" name="מח&quot;מ" dataDxfId="178"/>
    <tableColumn id="8" xr3:uid="{4986CD68-4539-4A68-A4E9-A9BC8B52F27E}" name="סוג מטבע" dataDxfId="177"/>
    <tableColumn id="9" xr3:uid="{5F1FB6CE-DA3E-48E5-851C-5F165F2A784E}" name="שיעור ריבית" dataDxfId="176"/>
    <tableColumn id="10" xr3:uid="{A772ADE9-F9D5-4FD8-B194-24BA7DE13E57}" name="תשואה לפידיון" dataDxfId="175"/>
    <tableColumn id="11" xr3:uid="{436DF9DF-ADB9-45C4-AFF4-8AA88F545076}" name="ערך נקוב****" dataDxfId="174"/>
    <tableColumn id="12" xr3:uid="{DB554D57-7AB2-4F83-B61D-D74EF8399ADB}" name="שער***" dataDxfId="173"/>
    <tableColumn id="13" xr3:uid="{C6AB36D8-2C65-4349-AED0-42757BEB43E1}" name="שווי הוגן" dataDxfId="172"/>
    <tableColumn id="14" xr3:uid="{EFC9AF02-6A09-4658-AF4B-79661370F971}" name="שעור מערך נקוב מונפק" dataDxfId="171"/>
    <tableColumn id="15" xr3:uid="{556470BF-0C6A-4A13-A0D1-D7192579492F}" name="שעור מנכסי אפיק ההשקעה" dataDxfId="170"/>
    <tableColumn id="16" xr3:uid="{EB392AC4-252B-477A-872D-07918E1890B6}" name="שעור מסך נכסי השקעה**" dataDxfId="169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4ADC198-9005-4630-8C45-00E5A5F41F75}" name="RowTitleRegion1.a1.b4.1" displayName="_RowTitleRegion1.a1.b4.1_18" ref="A1:B4" totalsRowShown="0" headerRowDxfId="168" dataDxfId="167" tableBorderDxfId="166" headerRowCellStyle="Normal_2007-16618" dataCellStyle="Normal_2007-16618">
  <autoFilter ref="A1:B4" xr:uid="{54ADC198-9005-4630-8C45-00E5A5F41F75}">
    <filterColumn colId="0" hiddenButton="1"/>
    <filterColumn colId="1" hiddenButton="1"/>
  </autoFilter>
  <tableColumns count="2">
    <tableColumn id="1" xr3:uid="{C24E601E-C348-494C-9AEA-4B17315B312F}" name="תאריך הדיווח" dataDxfId="165" dataCellStyle="Normal_2007-16618"/>
    <tableColumn id="2" xr3:uid="{8012DD5E-1BE3-4A56-823F-AB1154049E17}" name="31/12/2023" dataDxfId="164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46919B10-30E7-40AE-9A2A-0C23201DE263}" name="TitleRegion1.a5.q387.1" displayName="TitleRegion1.a5.q387.1" ref="A5:Q387" totalsRowShown="0" headerRowDxfId="163" dataDxfId="161" headerRowBorderDxfId="162">
  <autoFilter ref="A5:Q387" xr:uid="{46919B10-30E7-40AE-9A2A-0C23201DE2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4156B09-F7CC-41AD-841F-967B8BCDE741}" name="שם המנפיק/שם נייר ערך" dataDxfId="160"/>
    <tableColumn id="2" xr3:uid="{7F9DAAF2-0F44-4A62-88DB-6D2F7B1B0B4D}" name="קונסורציום כן/לא" dataDxfId="159"/>
    <tableColumn id="3" xr3:uid="{EB6FD017-873A-45CF-B78C-DD025356231E}" name="מספר ני&quot;ע" dataDxfId="158"/>
    <tableColumn id="4" xr3:uid="{EE40D92D-77C5-4B8D-B386-4099FF139EA0}" name="מספר מנפיק" dataDxfId="157"/>
    <tableColumn id="5" xr3:uid="{133F84CA-DB2A-4700-9742-0BC9B18E1A16}" name="דירוג" dataDxfId="156"/>
    <tableColumn id="6" xr3:uid="{39B972FB-68EB-4801-B09A-F99FD1FDA85B}" name="תאריך רכישה" dataDxfId="155"/>
    <tableColumn id="7" xr3:uid="{0A18EEB6-33DA-4E35-B6FE-4562B6238CA9}" name="שם מדרג" dataDxfId="154"/>
    <tableColumn id="8" xr3:uid="{2D350952-A822-49BC-B5E4-FDA70D62D8F0}" name="מח&quot;מ" dataDxfId="153"/>
    <tableColumn id="9" xr3:uid="{9BB113DB-BFFA-4CE6-89A5-A2C57BF6E7A8}" name="ענף משק" dataDxfId="152"/>
    <tableColumn id="10" xr3:uid="{00865E58-E6FB-4384-A8F4-266E410CB7B7}" name="סוג מטבע" dataDxfId="151"/>
    <tableColumn id="11" xr3:uid="{D8BF0691-5034-4562-97C7-E66E6B66D880}" name="שיעור ריבית ממוצע" dataDxfId="150"/>
    <tableColumn id="12" xr3:uid="{C2107DB4-D140-465E-92BA-568A86505C08}" name="תשואה לפידיון" dataDxfId="149"/>
    <tableColumn id="13" xr3:uid="{633939BE-076D-4467-AA69-26DC9C7576EE}" name="ערך נקוב****" dataDxfId="148"/>
    <tableColumn id="14" xr3:uid="{1442119A-0253-459C-828C-7AE9C33B0ADD}" name="שער***" dataDxfId="147"/>
    <tableColumn id="15" xr3:uid="{8D687068-F7E6-4606-88CF-9778E931FFB1}" name="שווי הוגן" dataDxfId="146"/>
    <tableColumn id="16" xr3:uid="{CF3CFF17-10BB-458B-B1EA-07E482A35C92}" name="שעור מנכסי אפיק ההשקעה" dataDxfId="145"/>
    <tableColumn id="17" xr3:uid="{ED18ACFA-37F9-4B12-A82F-2DC0C4C4E277}" name="שעור מסך נכסי השקעה**" dataDxfId="14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F47A9A6-F074-4D2F-B929-C1B80E5F2455}" name="RowTitleRegion1.a1.b4.1" displayName="_RowTitleRegion1.a1.b4.1_19" ref="A1:B4" totalsRowShown="0" headerRowDxfId="143" dataDxfId="142" tableBorderDxfId="141" headerRowCellStyle="Normal_2007-16618" dataCellStyle="Normal_2007-16618">
  <autoFilter ref="A1:B4" xr:uid="{7F47A9A6-F074-4D2F-B929-C1B80E5F2455}">
    <filterColumn colId="0" hiddenButton="1"/>
    <filterColumn colId="1" hiddenButton="1"/>
  </autoFilter>
  <tableColumns count="2">
    <tableColumn id="1" xr3:uid="{7C7F2BAE-A290-4314-A077-19A9CE9AC15A}" name="תאריך הדיווח" dataDxfId="140" dataCellStyle="Normal_2007-16618"/>
    <tableColumn id="2" xr3:uid="{22566428-E653-4739-ACCF-8F3C8C81CDEE}" name="31/12/2023" dataDxfId="139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59CCDE1-9436-433B-B865-C7EE053E4A38}" name="TitleRegion1.a5.n12.1" displayName="TitleRegion1.a5.n12.1" ref="A5:N12" totalsRowShown="0" headerRowDxfId="138" dataDxfId="136" headerRowBorderDxfId="137">
  <autoFilter ref="A5:N12" xr:uid="{559CCDE1-9436-433B-B865-C7EE053E4A3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EA478BF-9D42-4AFE-B6C5-CADA8E7A831B}" name="שם המנפיק/שם נייר ערך" dataDxfId="135"/>
    <tableColumn id="2" xr3:uid="{B9FE7675-2AD8-4AD1-9514-FA5304C3B365}" name="מספר ני&quot;ע" dataDxfId="134"/>
    <tableColumn id="3" xr3:uid="{A3FBDA8E-E09E-4A7A-9F82-5F985F6437D8}" name="מספר מנפיק" dataDxfId="133"/>
    <tableColumn id="4" xr3:uid="{ED890527-1AE1-431E-8C38-F87889D3A83C}" name="דירוג" dataDxfId="132"/>
    <tableColumn id="5" xr3:uid="{C32FBC07-F6F7-4097-BA07-64E43E8DF90A}" name="שם מדרג" dataDxfId="131"/>
    <tableColumn id="6" xr3:uid="{61D079E7-7F7E-4522-86A7-74231636F238}" name="מח&quot;מ" dataDxfId="130"/>
    <tableColumn id="7" xr3:uid="{5F44C530-C2C5-4E2A-A0BA-DB69CD2E0DAD}" name="סוג מטבע" dataDxfId="129"/>
    <tableColumn id="8" xr3:uid="{002756AD-B1CE-4E57-9C4D-19701DE9BD7E}" name="תנאי ושיעור ריבית" dataDxfId="128"/>
    <tableColumn id="9" xr3:uid="{3D2DA027-13E3-4E6C-B329-EBA8F4FE2EDC}" name="תשואה לפידיון" dataDxfId="127"/>
    <tableColumn id="10" xr3:uid="{F390EEDB-E673-4DC9-AE25-0EB848B8F2BD}" name="ערך נקוב****" dataDxfId="126"/>
    <tableColumn id="11" xr3:uid="{3109279E-F6BC-434E-9C27-7976861B4F4E}" name="שער***" dataDxfId="125"/>
    <tableColumn id="12" xr3:uid="{8F4464A8-BE87-48A2-AA89-71E4FF0FEF35}" name="שווי הוגן" dataDxfId="124"/>
    <tableColumn id="13" xr3:uid="{79F0C12E-CF19-4D70-833B-D49545F50F08}" name="שעור מנכסי אפיק ההשקעה" dataDxfId="123"/>
    <tableColumn id="14" xr3:uid="{CEFD9D62-4756-45B5-BA52-34BFBE772442}" name="שעור מסך נכסי השקעה**" dataDxfId="122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99D5B02-F367-40CC-8D51-B3ABDBA56D9D}" name="RowTitleRegion1.a1.b4.1" displayName="_RowTitleRegion1.a1.b4.1_20" ref="A1:B4" totalsRowShown="0" headerRowDxfId="121" dataDxfId="120" tableBorderDxfId="119" headerRowCellStyle="Normal_2007-16618" dataCellStyle="Normal_2007-16618">
  <autoFilter ref="A1:B4" xr:uid="{099D5B02-F367-40CC-8D51-B3ABDBA56D9D}">
    <filterColumn colId="0" hiddenButton="1"/>
    <filterColumn colId="1" hiddenButton="1"/>
  </autoFilter>
  <tableColumns count="2">
    <tableColumn id="1" xr3:uid="{115E1B3B-FB6B-45F1-BCEF-630727E52FFA}" name="תאריך הדיווח" dataDxfId="118" dataCellStyle="Normal_2007-16618"/>
    <tableColumn id="2" xr3:uid="{0E156188-89D5-49B0-9331-1574E2156782}" name="31/12/2023" dataDxfId="117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5AF4D39-3777-4B9E-9286-075D192C53D8}" name="TitleRegion1.a5.i8.1" displayName="TitleRegion1.a5.i8.1" ref="A5:I8" totalsRowShown="0" headerRowDxfId="116" headerRowBorderDxfId="115">
  <autoFilter ref="A5:I8" xr:uid="{75AF4D39-3777-4B9E-9286-075D192C53D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EA213707-2580-439F-9A5A-FCE9ABEC3E18}" name="שם המנפיק/שם נייר ערך"/>
    <tableColumn id="2" xr3:uid="{53751A08-C6C8-4DBC-9F5E-C9989EA1DD8A}" name="תאריך שערוך אחרון"/>
    <tableColumn id="3" xr3:uid="{74C735DF-BA68-4E35-8771-1959D3E2132E}" name="אופי הנכס"/>
    <tableColumn id="4" xr3:uid="{64EC985D-780E-4809-AF1A-0FF2076124D7}" name="שעור תשואה במהלך התקופה"/>
    <tableColumn id="5" xr3:uid="{A5F968A8-25E2-4862-A6F5-ED7CCDEA481E}" name="סוג מטבע"/>
    <tableColumn id="6" xr3:uid="{D7D0A955-F60A-47AD-B3C5-33184D94D499}" name="שווי משוערך"/>
    <tableColumn id="7" xr3:uid="{028096A7-B3B2-4248-931E-D6A557EADD4F}" name="שעור מנכסי אפיק ההשקעה"/>
    <tableColumn id="8" xr3:uid="{AC0007C9-7842-4E48-A0C2-1CFA265EDBCC}" name="שעור מסך נכסי השקעה"/>
    <tableColumn id="9" xr3:uid="{8DC5FC93-9190-4B2D-81E7-6CE2BB9B6EE7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2D7ECD5-7F8C-4DF2-B0B9-EA8BBD94793E}" name="RowTitleRegion1.a1.b4.1" displayName="_RowTitleRegion1.a1.b4.1_21" ref="A1:B4" totalsRowShown="0" headerRowDxfId="114" dataDxfId="113" tableBorderDxfId="112" headerRowCellStyle="Normal_2007-16618" dataCellStyle="Normal_2007-16618">
  <autoFilter ref="A1:B4" xr:uid="{B2D7ECD5-7F8C-4DF2-B0B9-EA8BBD94793E}">
    <filterColumn colId="0" hiddenButton="1"/>
    <filterColumn colId="1" hiddenButton="1"/>
  </autoFilter>
  <tableColumns count="2">
    <tableColumn id="1" xr3:uid="{607E9DAF-A4E8-4BCB-8A7B-0B2EE3A7D6C4}" name="תאריך הדיווח" dataDxfId="111" dataCellStyle="Normal_2007-16618"/>
    <tableColumn id="2" xr3:uid="{5686AEAD-E4A7-454C-8236-446608044688}" name="31/12/2023" dataDxfId="110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933BBC25-16B0-4281-84B5-DF4C40B36AE4}" name="TitleRegion1.a5.j8.1" displayName="TitleRegion1.a5.j8.1" ref="A5:J8" totalsRowShown="0" headerRowDxfId="109" headerRowBorderDxfId="108">
  <autoFilter ref="A5:J8" xr:uid="{933BBC25-16B0-4281-84B5-DF4C40B36A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B100B3-50B7-4F18-AD64-7724EBBF62BE}" name="שם המנפיק/שם נייר ערך"/>
    <tableColumn id="2" xr3:uid="{2D34992F-597C-4B61-A2B2-087630E47706}" name="מספר מנפיק"/>
    <tableColumn id="3" xr3:uid="{DDB337C3-411E-4EC4-8620-AE72C8E98FC2}" name="דירוג"/>
    <tableColumn id="4" xr3:uid="{4EA1860C-FBB5-417F-AF51-42B19A7CA590}" name="שם המדרג"/>
    <tableColumn id="5" xr3:uid="{918B2DEE-4736-4ED8-8ED9-00DBB0358D81}" name="שעור הריבית"/>
    <tableColumn id="6" xr3:uid="{D0588645-D807-4A9D-AF17-B7EEC9CD9C1A}" name="סוג מטבע"/>
    <tableColumn id="7" xr3:uid="{C5D04760-CC6B-45DF-A413-8DB001441393}" name="תשואה לפדיון"/>
    <tableColumn id="8" xr3:uid="{3F921885-0CCF-4F19-9636-F2341D48E4E1}" name="שווי הוגן"/>
    <tableColumn id="9" xr3:uid="{33C8482D-B2FE-4BED-8184-53477506FE96}" name="שעור מנכסי אפיק ההשקעה"/>
    <tableColumn id="10" xr3:uid="{E242B9D9-FB05-491C-B91B-A52EB72D11B6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46420EE-CFBC-443B-B61B-5855678E35A4}" name="RowTitleRegion1.a1.b4.1" displayName="_RowTitleRegion1.a1.b4.1_22" ref="A1:B4" totalsRowShown="0" headerRowDxfId="107" dataDxfId="106" tableBorderDxfId="105" headerRowCellStyle="Normal_2007-16618" dataCellStyle="Normal_2007-16618">
  <autoFilter ref="A1:B4" xr:uid="{346420EE-CFBC-443B-B61B-5855678E35A4}">
    <filterColumn colId="0" hiddenButton="1"/>
    <filterColumn colId="1" hiddenButton="1"/>
  </autoFilter>
  <tableColumns count="2">
    <tableColumn id="1" xr3:uid="{06C2F7D9-09A1-4BF2-A8BC-180A3FAAC6F7}" name="תאריך הדיווח" dataDxfId="104" dataCellStyle="Normal_2007-16618"/>
    <tableColumn id="2" xr3:uid="{5558F485-868E-4764-B4C0-781944DF88E7}" name="31/12/2023" dataDxfId="103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15F69A2-2EDD-40C3-82E8-F5C8AD5BFEFB}" name="TitleRegion1.a5.j18.1" displayName="TitleRegion1.a5.j18.1" ref="A5:J18" totalsRowShown="0" headerRowDxfId="102" dataDxfId="100" headerRowBorderDxfId="101">
  <autoFilter ref="A5:J18" xr:uid="{315F69A2-2EDD-40C3-82E8-F5C8AD5BFE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FBD61D9-921D-451E-AE83-812E9FABA1DD}" name="שם המנפיק/שם נייר ערך" dataDxfId="99"/>
    <tableColumn id="2" xr3:uid="{334770AF-95A0-44B5-B38D-B50F9EF736B9}" name="מספר ני&quot;ע" dataDxfId="98"/>
    <tableColumn id="3" xr3:uid="{FAA41E39-7C5D-42B8-8801-D9FDD32E03BF}" name="דירוג" dataDxfId="97"/>
    <tableColumn id="4" xr3:uid="{627EF4AA-13A0-47DF-AB46-1DC6B70FF529}" name="שם המדרג" dataDxfId="96"/>
    <tableColumn id="5" xr3:uid="{AFAD08A3-3306-4EB8-A852-5ABEE4372B03}" name="שעור הריבית" dataDxfId="95"/>
    <tableColumn id="6" xr3:uid="{7623FF67-56B7-4E90-9755-9B50D505DBA8}" name="סוג מטבע" dataDxfId="94"/>
    <tableColumn id="7" xr3:uid="{C861A501-284A-4F46-9C3B-0E9FBCEA68DA}" name="תשואה לפדיון" dataDxfId="93"/>
    <tableColumn id="8" xr3:uid="{E8F2E8AF-BF41-448C-90A4-D066CEC6A920}" name="שווי הוגן" dataDxfId="92">
      <calculatedColumnFormula>SUMIFS([5]IAS!$O:$O,[5]IAS!$B:$B,B6)</calculatedColumnFormula>
    </tableColumn>
    <tableColumn id="9" xr3:uid="{F24F7D67-380F-41E9-9AD5-EC78C6475321}" name="שעור מנכסי אפיק ההשקעה" dataDxfId="91">
      <calculatedColumnFormula>IFERROR(H6/$H$8,0)</calculatedColumnFormula>
    </tableColumn>
    <tableColumn id="10" xr3:uid="{5D5F8C34-1293-45AD-9C5C-8F2B6D96658E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243E00F-8D3E-422F-B9D1-A66C98B0481C}" name="RowTitleRegion1.a1.b4.1" displayName="_RowTitleRegion1.a1.b4.1_23" ref="A1:B4" totalsRowShown="0" headerRowDxfId="89" dataDxfId="88" tableBorderDxfId="87" headerRowCellStyle="Normal_2007-16618" dataCellStyle="Normal_2007-16618">
  <autoFilter ref="A1:B4" xr:uid="{6243E00F-8D3E-422F-B9D1-A66C98B0481C}">
    <filterColumn colId="0" hiddenButton="1"/>
    <filterColumn colId="1" hiddenButton="1"/>
  </autoFilter>
  <tableColumns count="2">
    <tableColumn id="1" xr3:uid="{BED21D76-939E-434C-A6FA-2850576AE548}" name="תאריך הדיווח" dataDxfId="86" dataCellStyle="Normal_2007-16618"/>
    <tableColumn id="2" xr3:uid="{F1432C42-03DB-4C57-BC70-F0AB096AA4AE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30DD79A-67E2-40F4-BC51-925386D9F776}" name="TitleRegion1.a5.c35.1" displayName="TitleRegion1.a5.c35.1" ref="A5:C35" totalsRowShown="0" headerRowBorderDxfId="84">
  <autoFilter ref="A5:C35" xr:uid="{A30DD79A-67E2-40F4-BC51-925386D9F776}">
    <filterColumn colId="0" hiddenButton="1"/>
    <filterColumn colId="1" hiddenButton="1"/>
    <filterColumn colId="2" hiddenButton="1"/>
  </autoFilter>
  <tableColumns count="3">
    <tableColumn id="1" xr3:uid="{346AD382-A15B-4EA2-8698-53DFE276DE09}" name="שם המנפיק/שם נייר ערך" dataDxfId="83"/>
    <tableColumn id="2" xr3:uid="{140E8DDE-886E-4E50-A340-68365EB3CA01}" name="סכום ההתחייבות" dataDxfId="82"/>
    <tableColumn id="3" xr3:uid="{A180AA5B-1EA4-4D1C-BD8A-66E5CFBD0394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E3F44F7-1B53-4A57-B990-4256EEA976C4}" name="RowTitleRegion1.a1.b4.1" displayName="_RowTitleRegion1.a1.b4.1_24" ref="A1:B4" totalsRowShown="0" headerRowDxfId="80" dataDxfId="79" tableBorderDxfId="78" headerRowCellStyle="Normal_2007-16618" dataCellStyle="Normal_2007-16618">
  <autoFilter ref="A1:B4" xr:uid="{AE3F44F7-1B53-4A57-B990-4256EEA976C4}">
    <filterColumn colId="0" hiddenButton="1"/>
    <filterColumn colId="1" hiddenButton="1"/>
  </autoFilter>
  <tableColumns count="2">
    <tableColumn id="1" xr3:uid="{B9582ECC-4CE5-47E2-91F2-7E9AAC808B66}" name="תאריך הדיווח" dataDxfId="77" dataCellStyle="Normal_2007-16618"/>
    <tableColumn id="2" xr3:uid="{DD61C591-7D63-4F65-9009-4067DFBA644B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8A6A0D2-E006-4EAC-B074-862808DE4F9D}" name="TitleRegion1.a5.o11.1" displayName="TitleRegion1.a5.o11.1" ref="A5:O11" totalsRowShown="0" headerRowDxfId="75" dataDxfId="73" headerRowBorderDxfId="74" tableBorderDxfId="72">
  <autoFilter ref="A5:O11" xr:uid="{E8A6A0D2-E006-4EAC-B074-862808DE4F9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A76BABF4-33D2-40DF-B7E7-AD65ADB6F7EA}" name="שם המנפיק/שם נייר ערך" dataDxfId="71"/>
    <tableColumn id="2" xr3:uid="{408ABC5D-88F1-47B0-8129-A772744649E9}" name="מספר ני&quot;ע" dataDxfId="70"/>
    <tableColumn id="3" xr3:uid="{1B93773D-A072-417D-AC29-F5394D508ED9}" name="ענף מסחר" dataDxfId="69"/>
    <tableColumn id="4" xr3:uid="{BAC6BD0B-D8E7-4876-A56F-6DC27EEB6F70}" name="דירוג" dataDxfId="68"/>
    <tableColumn id="5" xr3:uid="{A1631757-E07F-401B-A9B2-4C4A94A06EDD}" name="שם מדרג" dataDxfId="67"/>
    <tableColumn id="6" xr3:uid="{BBAEF614-94BF-4752-BD4D-04B91A6EA3CB}" name="תאריך רכישה" dataDxfId="66"/>
    <tableColumn id="7" xr3:uid="{45F81E63-8800-42E5-9D83-85BAF46D922B}" name="מח&quot;מ" dataDxfId="65"/>
    <tableColumn id="8" xr3:uid="{055CAAB3-488F-48FD-A1FC-CF3586BC7DFA}" name="סוג מטבע" dataDxfId="64"/>
    <tableColumn id="9" xr3:uid="{A363254D-D2ED-4262-9524-7CFFF5B7C4DD}" name="שיעור ריבית" dataDxfId="63"/>
    <tableColumn id="10" xr3:uid="{8346C409-5746-49C2-8666-6005605497F1}" name="ריבית אפקטיבית" dataDxfId="62"/>
    <tableColumn id="11" xr3:uid="{EB9CF96B-D3E3-4A6D-A034-0EDC2C29B377}" name="ערך נקוב ****" dataDxfId="61"/>
    <tableColumn id="12" xr3:uid="{360AFF24-3E6E-4A20-B4F5-51A282495338}" name="עלות מתואמת" dataDxfId="60"/>
    <tableColumn id="13" xr3:uid="{E02FDAB4-C48A-48A7-A368-7F658C9A8048}" name="שעור מערך נקוב מונפק" dataDxfId="59"/>
    <tableColumn id="14" xr3:uid="{0B88E15C-E1AB-4A3A-8B85-A36BBB513CEB}" name="שעור מנכסי אפיק ההשקעה" dataDxfId="58"/>
    <tableColumn id="15" xr3:uid="{4EF4F757-941E-4E80-8AFE-B7555791922B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FC5DA4F-F522-473C-92D1-886F4470FC5A}" name="RowTitleRegion1.a1.b4.1" displayName="_RowTitleRegion1.a1.b4.1_25" ref="A1:B4" totalsRowShown="0" headerRowDxfId="56" dataDxfId="55" tableBorderDxfId="54" headerRowCellStyle="Normal_2007-16618" dataCellStyle="Normal_2007-16618">
  <autoFilter ref="A1:B4" xr:uid="{5FC5DA4F-F522-473C-92D1-886F4470FC5A}">
    <filterColumn colId="0" hiddenButton="1"/>
    <filterColumn colId="1" hiddenButton="1"/>
  </autoFilter>
  <tableColumns count="2">
    <tableColumn id="1" xr3:uid="{69A18531-1A57-450A-94D1-4966B9B940E3}" name="תאריך הדיווח" dataDxfId="53" dataCellStyle="Normal_2007-16618"/>
    <tableColumn id="2" xr3:uid="{A93FEEDE-DA02-4831-AA95-EEA2994AC583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4E68F19-7A1B-4D3D-BDB3-9F6B11950E9E}" name="TitleRegion1.a5.o11.1" displayName="TitleRegion1.a5.o11.1_" ref="A5:O11" totalsRowShown="0" headerRowDxfId="51" dataDxfId="49" headerRowBorderDxfId="50" tableBorderDxfId="48">
  <autoFilter ref="A5:O11" xr:uid="{84E68F19-7A1B-4D3D-BDB3-9F6B11950E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BA9B9F4-6312-49DB-83C6-137D8007AAEA}" name="שם המנפיק/שם נייר ערך" dataDxfId="47"/>
    <tableColumn id="2" xr3:uid="{2BCB6093-A738-4A79-9D5E-96FF591DAF2A}" name="מספר ני&quot;ע" dataDxfId="46"/>
    <tableColumn id="3" xr3:uid="{E9A1E5A8-8EA0-418C-91FE-67B1C8CD42F1}" name="ענף מסחר" dataDxfId="45"/>
    <tableColumn id="4" xr3:uid="{8A801573-C735-444B-8385-D39D237A7A15}" name="דירוג" dataDxfId="44"/>
    <tableColumn id="5" xr3:uid="{0EE85947-EDE2-4254-AF60-FB44F3F6A62D}" name="שם מדרג" dataDxfId="43"/>
    <tableColumn id="6" xr3:uid="{0D9DA734-3E77-4480-BDF7-CAE6E34EA896}" name="תאריך רכישה" dataDxfId="42"/>
    <tableColumn id="7" xr3:uid="{6A63CE22-C1C2-49FC-8FA6-7913EA83FFE5}" name="מח&quot;מ" dataDxfId="41"/>
    <tableColumn id="8" xr3:uid="{7C500DE8-9417-41F7-87FD-C15F7951752D}" name="סוג מטבע" dataDxfId="40"/>
    <tableColumn id="9" xr3:uid="{C97D731E-5152-490F-B03C-8E6A471F524B}" name="שיעור ריבית" dataDxfId="39"/>
    <tableColumn id="10" xr3:uid="{C11AFF2E-EC3E-46C4-9360-E6F0B9000A6E}" name="ריבית אפקטיבית" dataDxfId="38"/>
    <tableColumn id="11" xr3:uid="{781E28A8-0EDF-4649-BC58-C8F8E0907512}" name="ערך נקוב****" dataDxfId="37"/>
    <tableColumn id="12" xr3:uid="{5E3527F9-FC8E-4669-A2F6-2272C4F658BB}" name="עלות מתואמת" dataDxfId="36"/>
    <tableColumn id="13" xr3:uid="{20C893F7-A706-4385-999A-C6BE749734A4}" name="שעור מערך נקוב מונפק" dataDxfId="35"/>
    <tableColumn id="14" xr3:uid="{41673EC4-82CD-44B7-AD43-27AC56728764}" name="שעור מנכסי אפיק ההשקעה" dataDxfId="34"/>
    <tableColumn id="15" xr3:uid="{C13EE49B-2278-4180-88CC-45AF2163E46C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DACD297-871D-4E19-9599-AAF1CDD3C3B2}" name="RowTitleRegion1.a1.b4.1" displayName="_RowTitleRegion1.a1.b4.1_26" ref="A1:B4" totalsRowShown="0" headerRowDxfId="32" dataDxfId="31" tableBorderDxfId="30" headerRowCellStyle="Normal_2007-16618" dataCellStyle="Normal_2007-16618">
  <autoFilter ref="A1:B4" xr:uid="{0DACD297-871D-4E19-9599-AAF1CDD3C3B2}">
    <filterColumn colId="0" hiddenButton="1"/>
    <filterColumn colId="1" hiddenButton="1"/>
  </autoFilter>
  <tableColumns count="2">
    <tableColumn id="1" xr3:uid="{17858AB9-E8CA-4A4D-93BE-12503CAB9C27}" name="תאריך הדיווח" dataDxfId="29" dataCellStyle="Normal_2007-16618"/>
    <tableColumn id="2" xr3:uid="{4FE7426B-1F4B-4407-9129-9502F0CD70AB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E438709-50E4-47B4-AADC-4C83A1611E00}" name="TitleRegion1.a5.o11.1" displayName="_TitleRegion1.a5.o11.1" ref="A5:O11" totalsRowShown="0" headerRowDxfId="27" dataDxfId="25" headerRowBorderDxfId="26" tableBorderDxfId="24">
  <autoFilter ref="A5:O11" xr:uid="{AE438709-50E4-47B4-AADC-4C83A1611E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11B88EB-90F5-40C6-B924-DC143B62E337}" name="שם המנפיק/שם נייר ערך" dataDxfId="23"/>
    <tableColumn id="2" xr3:uid="{B2FC56F4-8A88-4DE4-826D-AA644C803E07}" name="מספר ני&quot;ע" dataDxfId="22"/>
    <tableColumn id="3" xr3:uid="{BD124EDF-0CE2-4351-926A-FFE80C731E41}" name="ענף מסחר" dataDxfId="21"/>
    <tableColumn id="4" xr3:uid="{7C07FED9-2D32-4AAB-81D6-BDD13A2FB23B}" name="דירוג" dataDxfId="20"/>
    <tableColumn id="5" xr3:uid="{4896E39D-222C-47D4-99E4-6498013ACCD0}" name="שם מדרג" dataDxfId="19"/>
    <tableColumn id="6" xr3:uid="{5B2DA56C-F010-4493-BB09-CEF6C58B4408}" name="תאריך רכישה" dataDxfId="18"/>
    <tableColumn id="7" xr3:uid="{52DCF6EC-9223-4FED-B7D0-5925F03BF9ED}" name="מח&quot;מ" dataDxfId="17"/>
    <tableColumn id="8" xr3:uid="{9B18CE52-E8AB-484C-A7CC-B1AEA8D27461}" name="סוג מטבע" dataDxfId="16"/>
    <tableColumn id="9" xr3:uid="{E2F819BC-843E-435F-888E-843582BD9E4E}" name="שיעור ריבית" dataDxfId="15"/>
    <tableColumn id="10" xr3:uid="{46E1E26B-2E21-4599-9057-560C035A313A}" name="ריבית אפקטיבית" dataDxfId="14"/>
    <tableColumn id="11" xr3:uid="{02B756FA-BA9D-4AB9-9701-B8FCE2F3EA4D}" name="ערך נקוב****" dataDxfId="13"/>
    <tableColumn id="12" xr3:uid="{4AF7F52B-41EB-4B9D-839D-FF00FD6462A1}" name="עלות מתואמת" dataDxfId="12"/>
    <tableColumn id="13" xr3:uid="{3D5E46A4-C5E7-4143-98CE-B81722CB8938}" name="שעור מערך נקוב מונפק" dataDxfId="11"/>
    <tableColumn id="14" xr3:uid="{4A458536-11DF-4F07-8C4F-404266470503}" name="שעור מנכסי אפיק ההשקעה" dataDxfId="10"/>
    <tableColumn id="15" xr3:uid="{D46667F1-B263-42AC-9327-AD78DFDE1538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>
      <selection activeCell="C12" sqref="C12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18" style="8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135</v>
      </c>
      <c r="C1" s="36" t="s" vm="1">
        <v>194</v>
      </c>
    </row>
    <row r="2" spans="1:4">
      <c r="B2" s="36" t="s">
        <v>134</v>
      </c>
      <c r="C2" s="36" t="s">
        <v>195</v>
      </c>
    </row>
    <row r="3" spans="1:4">
      <c r="B3" s="36" t="s">
        <v>136</v>
      </c>
      <c r="C3" s="36" t="s">
        <v>196</v>
      </c>
    </row>
    <row r="4" spans="1:4">
      <c r="B4" s="36" t="s">
        <v>137</v>
      </c>
      <c r="C4" s="36">
        <v>2148</v>
      </c>
    </row>
    <row r="5" spans="1:4" ht="18.75">
      <c r="A5" s="99" t="s">
        <v>1662</v>
      </c>
      <c r="B5" s="98" t="s">
        <v>145</v>
      </c>
      <c r="C5" s="100" t="s">
        <v>1663</v>
      </c>
      <c r="D5" s="101" t="s">
        <v>1664</v>
      </c>
    </row>
    <row r="6" spans="1:4" s="9" customFormat="1">
      <c r="A6" s="102" t="s">
        <v>1662</v>
      </c>
      <c r="B6" s="103" t="s">
        <v>1662</v>
      </c>
      <c r="C6" s="18" t="s">
        <v>106</v>
      </c>
      <c r="D6" s="19" t="s">
        <v>104</v>
      </c>
    </row>
    <row r="7" spans="1:4" s="9" customFormat="1">
      <c r="A7" s="102" t="s">
        <v>1662</v>
      </c>
      <c r="B7" s="103" t="s">
        <v>1662</v>
      </c>
      <c r="C7" s="20" t="s">
        <v>176</v>
      </c>
      <c r="D7" s="21" t="s">
        <v>19</v>
      </c>
    </row>
    <row r="8" spans="1:4" s="10" customFormat="1" ht="20.25">
      <c r="A8" s="104" t="s">
        <v>1662</v>
      </c>
      <c r="B8" s="105" t="s">
        <v>1662</v>
      </c>
      <c r="C8" s="14" t="s">
        <v>0</v>
      </c>
      <c r="D8" s="22" t="s">
        <v>1</v>
      </c>
    </row>
    <row r="9" spans="1:4" s="10" customFormat="1" ht="20.25">
      <c r="A9" s="104" t="s">
        <v>1662</v>
      </c>
      <c r="B9" s="44" t="s">
        <v>144</v>
      </c>
      <c r="C9" s="55">
        <f>C10+C11+C22+C32+C36</f>
        <v>5462.9585755290009</v>
      </c>
      <c r="D9" s="56">
        <f>C9/$C$41</f>
        <v>1</v>
      </c>
    </row>
    <row r="10" spans="1:4">
      <c r="A10" s="32" t="s">
        <v>116</v>
      </c>
      <c r="B10" s="23" t="s">
        <v>146</v>
      </c>
      <c r="C10" s="55">
        <f>מזומנים!I8</f>
        <v>487.62890555400139</v>
      </c>
      <c r="D10" s="56">
        <f t="shared" ref="D10:D12" si="0">C10/$C$41</f>
        <v>8.9260956094067076E-2</v>
      </c>
    </row>
    <row r="11" spans="1:4">
      <c r="A11" s="99" t="s">
        <v>1662</v>
      </c>
      <c r="B11" s="23" t="s">
        <v>147</v>
      </c>
      <c r="C11" s="55">
        <f>SUM(C12:C21)</f>
        <v>4085.3808708199999</v>
      </c>
      <c r="D11" s="56">
        <f t="shared" si="0"/>
        <v>0.74783303119306477</v>
      </c>
    </row>
    <row r="12" spans="1:4">
      <c r="A12" s="34" t="s">
        <v>116</v>
      </c>
      <c r="B12" s="24" t="s">
        <v>67</v>
      </c>
      <c r="C12" s="55" vm="2">
        <v>1667.487437321</v>
      </c>
      <c r="D12" s="56">
        <f t="shared" si="0"/>
        <v>0.30523523366814664</v>
      </c>
    </row>
    <row r="13" spans="1:4">
      <c r="A13" s="34" t="s">
        <v>116</v>
      </c>
      <c r="B13" s="24" t="s">
        <v>68</v>
      </c>
      <c r="C13" s="55" t="s" vm="3">
        <v>1276</v>
      </c>
      <c r="D13" s="56" t="s" vm="4">
        <v>1276</v>
      </c>
    </row>
    <row r="14" spans="1:4">
      <c r="A14" s="34" t="s">
        <v>116</v>
      </c>
      <c r="B14" s="24" t="s">
        <v>69</v>
      </c>
      <c r="C14" s="55" vm="5">
        <v>2013.382646092</v>
      </c>
      <c r="D14" s="56">
        <f>C14/$C$41</f>
        <v>0.36855169561614987</v>
      </c>
    </row>
    <row r="15" spans="1:4">
      <c r="A15" s="34" t="s">
        <v>116</v>
      </c>
      <c r="B15" s="24" t="s">
        <v>70</v>
      </c>
      <c r="C15" s="55" t="s" vm="6">
        <v>1276</v>
      </c>
      <c r="D15" s="56" t="s" vm="7">
        <v>1276</v>
      </c>
    </row>
    <row r="16" spans="1:4">
      <c r="A16" s="34" t="s">
        <v>116</v>
      </c>
      <c r="B16" s="24" t="s">
        <v>189</v>
      </c>
      <c r="C16" s="55" vm="8">
        <v>336.02663636399996</v>
      </c>
      <c r="D16" s="56">
        <f t="shared" ref="D16:D17" si="1">C16/$C$41</f>
        <v>6.1510009954900878E-2</v>
      </c>
    </row>
    <row r="17" spans="1:4">
      <c r="A17" s="34" t="s">
        <v>116</v>
      </c>
      <c r="B17" s="24" t="s">
        <v>71</v>
      </c>
      <c r="C17" s="55" vm="9">
        <v>62.319860985000005</v>
      </c>
      <c r="D17" s="56">
        <f t="shared" si="1"/>
        <v>1.1407712528547833E-2</v>
      </c>
    </row>
    <row r="18" spans="1:4">
      <c r="A18" s="34" t="s">
        <v>116</v>
      </c>
      <c r="B18" s="24" t="s">
        <v>72</v>
      </c>
      <c r="C18" s="55" t="s" vm="10">
        <v>1276</v>
      </c>
      <c r="D18" s="56" t="s" vm="11">
        <v>1276</v>
      </c>
    </row>
    <row r="19" spans="1:4">
      <c r="A19" s="34" t="s">
        <v>116</v>
      </c>
      <c r="B19" s="24" t="s">
        <v>73</v>
      </c>
      <c r="C19" s="55" t="s" vm="12">
        <v>1276</v>
      </c>
      <c r="D19" s="56" t="s" vm="13">
        <v>1276</v>
      </c>
    </row>
    <row r="20" spans="1:4">
      <c r="A20" s="34" t="s">
        <v>116</v>
      </c>
      <c r="B20" s="24" t="s">
        <v>74</v>
      </c>
      <c r="C20" s="55" vm="14">
        <v>6.1642900579999997</v>
      </c>
      <c r="D20" s="56">
        <f>C20/$C$41</f>
        <v>1.1283794253195644E-3</v>
      </c>
    </row>
    <row r="21" spans="1:4">
      <c r="A21" s="34" t="s">
        <v>116</v>
      </c>
      <c r="B21" s="24" t="s">
        <v>75</v>
      </c>
      <c r="C21" s="55" t="s" vm="15">
        <v>1276</v>
      </c>
      <c r="D21" s="56" t="s" vm="16">
        <v>1276</v>
      </c>
    </row>
    <row r="22" spans="1:4">
      <c r="A22" s="99" t="s">
        <v>1662</v>
      </c>
      <c r="B22" s="23" t="s">
        <v>148</v>
      </c>
      <c r="C22" s="55">
        <f>SUM(C23:C31)</f>
        <v>106.39681042699998</v>
      </c>
      <c r="D22" s="56">
        <f>C22/$C$41</f>
        <v>1.9476041957117923E-2</v>
      </c>
    </row>
    <row r="23" spans="1:4">
      <c r="A23" s="34" t="s">
        <v>116</v>
      </c>
      <c r="B23" s="24" t="s">
        <v>76</v>
      </c>
      <c r="C23" s="55" t="s" vm="17">
        <v>1276</v>
      </c>
      <c r="D23" s="56" t="s" vm="18">
        <v>1276</v>
      </c>
    </row>
    <row r="24" spans="1:4">
      <c r="A24" s="34" t="s">
        <v>116</v>
      </c>
      <c r="B24" s="24" t="s">
        <v>77</v>
      </c>
      <c r="C24" s="55" vm="19">
        <v>8.9927367699999987</v>
      </c>
      <c r="D24" s="56">
        <f t="shared" ref="D24:D25" si="2">C24/$C$41</f>
        <v>1.6461294087570845E-3</v>
      </c>
    </row>
    <row r="25" spans="1:4">
      <c r="A25" s="34" t="s">
        <v>116</v>
      </c>
      <c r="B25" s="24" t="s">
        <v>69</v>
      </c>
      <c r="C25" s="55" vm="20">
        <v>84.073235234999984</v>
      </c>
      <c r="D25" s="56">
        <f t="shared" si="2"/>
        <v>1.5389689318092408E-2</v>
      </c>
    </row>
    <row r="26" spans="1:4">
      <c r="A26" s="34" t="s">
        <v>116</v>
      </c>
      <c r="B26" s="24" t="s">
        <v>78</v>
      </c>
      <c r="C26" s="55" t="s" vm="21">
        <v>1276</v>
      </c>
      <c r="D26" s="56" t="s" vm="22">
        <v>1276</v>
      </c>
    </row>
    <row r="27" spans="1:4">
      <c r="A27" s="34" t="s">
        <v>116</v>
      </c>
      <c r="B27" s="24" t="s">
        <v>79</v>
      </c>
      <c r="C27" s="55" t="s" vm="23">
        <v>1276</v>
      </c>
      <c r="D27" s="56" t="s" vm="24">
        <v>1276</v>
      </c>
    </row>
    <row r="28" spans="1:4">
      <c r="A28" s="34" t="s">
        <v>116</v>
      </c>
      <c r="B28" s="24" t="s">
        <v>80</v>
      </c>
      <c r="C28" s="55" t="s" vm="25">
        <v>1276</v>
      </c>
      <c r="D28" s="56" t="s" vm="26">
        <v>1276</v>
      </c>
    </row>
    <row r="29" spans="1:4">
      <c r="A29" s="34" t="s">
        <v>116</v>
      </c>
      <c r="B29" s="24" t="s">
        <v>160</v>
      </c>
      <c r="C29" s="55" t="s" vm="27">
        <v>1276</v>
      </c>
      <c r="D29" s="56" t="s" vm="28">
        <v>1276</v>
      </c>
    </row>
    <row r="30" spans="1:4">
      <c r="A30" s="34" t="s">
        <v>116</v>
      </c>
      <c r="B30" s="24" t="s">
        <v>101</v>
      </c>
      <c r="C30" s="55" vm="29">
        <v>13.330838421999999</v>
      </c>
      <c r="D30" s="56">
        <f t="shared" ref="D30" si="3">C30/$C$41</f>
        <v>2.4402232302684298E-3</v>
      </c>
    </row>
    <row r="31" spans="1:4">
      <c r="A31" s="34" t="s">
        <v>116</v>
      </c>
      <c r="B31" s="24" t="s">
        <v>81</v>
      </c>
      <c r="C31" s="55" t="s" vm="30">
        <v>1276</v>
      </c>
      <c r="D31" s="56" t="s" vm="31">
        <v>1276</v>
      </c>
    </row>
    <row r="32" spans="1:4">
      <c r="A32" s="34" t="s">
        <v>116</v>
      </c>
      <c r="B32" s="23" t="s">
        <v>149</v>
      </c>
      <c r="C32" s="55">
        <f>הלוואות!O8</f>
        <v>783.55198872799997</v>
      </c>
      <c r="D32" s="56">
        <f t="shared" ref="D32" si="4">C32/$C$41</f>
        <v>0.14342997075575031</v>
      </c>
    </row>
    <row r="33" spans="1:4">
      <c r="A33" s="34" t="s">
        <v>116</v>
      </c>
      <c r="B33" s="23" t="s">
        <v>150</v>
      </c>
      <c r="C33" s="55" t="s" vm="32">
        <v>1276</v>
      </c>
      <c r="D33" s="56" t="s" vm="33">
        <v>1276</v>
      </c>
    </row>
    <row r="34" spans="1:4">
      <c r="A34" s="34" t="s">
        <v>116</v>
      </c>
      <c r="B34" s="23" t="s">
        <v>151</v>
      </c>
      <c r="C34" s="55" t="s" vm="34">
        <v>1276</v>
      </c>
      <c r="D34" s="56" t="s" vm="35">
        <v>1276</v>
      </c>
    </row>
    <row r="35" spans="1:4">
      <c r="A35" s="34" t="s">
        <v>116</v>
      </c>
      <c r="B35" s="35" t="s">
        <v>152</v>
      </c>
      <c r="C35" s="55" t="s" vm="36">
        <v>1276</v>
      </c>
      <c r="D35" s="56" t="s" vm="37">
        <v>1276</v>
      </c>
    </row>
    <row r="36" spans="1:4">
      <c r="A36" s="34" t="s">
        <v>116</v>
      </c>
      <c r="B36" s="23" t="s">
        <v>153</v>
      </c>
      <c r="C36" s="55"/>
      <c r="D36" s="56">
        <f t="shared" ref="D36:D37" si="5">C36/$C$41</f>
        <v>0</v>
      </c>
    </row>
    <row r="37" spans="1:4">
      <c r="A37" s="106" t="s">
        <v>1662</v>
      </c>
      <c r="B37" s="45" t="s">
        <v>155</v>
      </c>
      <c r="C37" s="55">
        <v>0</v>
      </c>
      <c r="D37" s="56">
        <f t="shared" si="5"/>
        <v>0</v>
      </c>
    </row>
    <row r="38" spans="1:4">
      <c r="A38" s="34" t="s">
        <v>116</v>
      </c>
      <c r="B38" s="46" t="s">
        <v>156</v>
      </c>
      <c r="C38" s="55" t="s" vm="38">
        <v>1276</v>
      </c>
      <c r="D38" s="56" t="s" vm="39">
        <v>1276</v>
      </c>
    </row>
    <row r="39" spans="1:4">
      <c r="A39" s="34" t="s">
        <v>116</v>
      </c>
      <c r="B39" s="46" t="s">
        <v>174</v>
      </c>
      <c r="C39" s="55" t="s" vm="40">
        <v>1276</v>
      </c>
      <c r="D39" s="56" t="s" vm="41">
        <v>1276</v>
      </c>
    </row>
    <row r="40" spans="1:4">
      <c r="A40" s="34" t="s">
        <v>116</v>
      </c>
      <c r="B40" s="46" t="s">
        <v>157</v>
      </c>
      <c r="C40" s="55" t="s" vm="42">
        <v>1276</v>
      </c>
      <c r="D40" s="56" t="s" vm="43">
        <v>1276</v>
      </c>
    </row>
    <row r="41" spans="1:4">
      <c r="A41" s="99" t="s">
        <v>1662</v>
      </c>
      <c r="B41" s="46" t="s">
        <v>82</v>
      </c>
      <c r="C41" s="55">
        <f>C9</f>
        <v>5462.9585755290009</v>
      </c>
      <c r="D41" s="56">
        <f t="shared" ref="D41" si="6">C41/$C$41</f>
        <v>1</v>
      </c>
    </row>
    <row r="42" spans="1:4">
      <c r="A42" s="34" t="s">
        <v>116</v>
      </c>
      <c r="B42" s="46" t="s">
        <v>154</v>
      </c>
      <c r="C42" s="55">
        <f>'יתרת התחייבות להשקעה'!B8</f>
        <v>156.52304682916565</v>
      </c>
      <c r="D42" s="107" t="s">
        <v>1662</v>
      </c>
    </row>
    <row r="43" spans="1:4">
      <c r="A43" s="99" t="s">
        <v>1662</v>
      </c>
      <c r="B43" s="5" t="s">
        <v>105</v>
      </c>
      <c r="C43" s="99" t="s">
        <v>1662</v>
      </c>
      <c r="D43" s="99" t="s">
        <v>1662</v>
      </c>
    </row>
    <row r="44" spans="1:4">
      <c r="A44" s="99" t="s">
        <v>1662</v>
      </c>
      <c r="B44" s="108" t="s">
        <v>1662</v>
      </c>
      <c r="C44" s="49" t="s">
        <v>142</v>
      </c>
      <c r="D44" s="29" t="s">
        <v>100</v>
      </c>
    </row>
    <row r="45" spans="1:4">
      <c r="A45" s="99" t="s">
        <v>1662</v>
      </c>
      <c r="B45" s="108" t="s">
        <v>1662</v>
      </c>
      <c r="C45" s="50" t="s">
        <v>0</v>
      </c>
      <c r="D45" s="19" t="s">
        <v>1</v>
      </c>
    </row>
    <row r="46" spans="1:4">
      <c r="A46" s="99" t="s">
        <v>1662</v>
      </c>
      <c r="B46" s="108" t="s">
        <v>1662</v>
      </c>
      <c r="C46" s="57" t="s">
        <v>125</v>
      </c>
      <c r="D46" s="58" vm="44">
        <v>2.4752999999999998</v>
      </c>
    </row>
    <row r="47" spans="1:4">
      <c r="A47" s="99" t="s">
        <v>1662</v>
      </c>
      <c r="B47" s="108" t="s">
        <v>1662</v>
      </c>
      <c r="C47" s="57" t="s">
        <v>132</v>
      </c>
      <c r="D47" s="58">
        <v>0.74744976816074182</v>
      </c>
    </row>
    <row r="48" spans="1:4">
      <c r="A48" s="99" t="s">
        <v>1662</v>
      </c>
      <c r="B48" s="108" t="s">
        <v>1662</v>
      </c>
      <c r="C48" s="57" t="s">
        <v>129</v>
      </c>
      <c r="D48" s="58" vm="45">
        <v>2.7391000000000001</v>
      </c>
    </row>
    <row r="49" spans="1:4">
      <c r="A49" s="99" t="s">
        <v>1662</v>
      </c>
      <c r="B49" s="109" t="s">
        <v>1662</v>
      </c>
      <c r="C49" s="57" t="s">
        <v>1277</v>
      </c>
      <c r="D49" s="58" vm="46">
        <v>4.3135000000000003</v>
      </c>
    </row>
    <row r="50" spans="1:4">
      <c r="A50" s="99" t="s">
        <v>1662</v>
      </c>
      <c r="B50" s="108" t="s">
        <v>1662</v>
      </c>
      <c r="C50" s="57" t="s">
        <v>123</v>
      </c>
      <c r="D50" s="58" vm="47">
        <v>4.0115999999999996</v>
      </c>
    </row>
    <row r="51" spans="1:4">
      <c r="A51" s="99" t="s">
        <v>1662</v>
      </c>
      <c r="B51" s="108" t="s">
        <v>1662</v>
      </c>
      <c r="C51" s="57" t="s">
        <v>124</v>
      </c>
      <c r="D51" s="58" vm="48">
        <v>4.6208999999999998</v>
      </c>
    </row>
    <row r="52" spans="1:4">
      <c r="A52" s="99" t="s">
        <v>1662</v>
      </c>
      <c r="B52" s="108" t="s">
        <v>1662</v>
      </c>
      <c r="C52" s="57" t="s">
        <v>126</v>
      </c>
      <c r="D52" s="58">
        <v>0.46448192400783739</v>
      </c>
    </row>
    <row r="53" spans="1:4">
      <c r="A53" s="99" t="s">
        <v>1662</v>
      </c>
      <c r="B53" s="108" t="s">
        <v>1662</v>
      </c>
      <c r="C53" s="57" t="s">
        <v>130</v>
      </c>
      <c r="D53" s="58">
        <v>2.5637E-2</v>
      </c>
    </row>
    <row r="54" spans="1:4">
      <c r="A54" s="99" t="s">
        <v>1662</v>
      </c>
      <c r="B54" s="108" t="s">
        <v>1662</v>
      </c>
      <c r="C54" s="57" t="s">
        <v>131</v>
      </c>
      <c r="D54" s="58">
        <v>0.2137704222363675</v>
      </c>
    </row>
    <row r="55" spans="1:4">
      <c r="A55" s="99" t="s">
        <v>1662</v>
      </c>
      <c r="B55" s="108" t="s">
        <v>1662</v>
      </c>
      <c r="C55" s="57" t="s">
        <v>128</v>
      </c>
      <c r="D55" s="58" vm="49">
        <v>0.53820000000000001</v>
      </c>
    </row>
    <row r="56" spans="1:4">
      <c r="A56" s="99" t="s">
        <v>1662</v>
      </c>
      <c r="B56" s="108" t="s">
        <v>1662</v>
      </c>
      <c r="C56" s="57" t="s">
        <v>1278</v>
      </c>
      <c r="D56" s="58">
        <v>2.2929893999999997</v>
      </c>
    </row>
    <row r="57" spans="1:4">
      <c r="A57" s="99" t="s">
        <v>1662</v>
      </c>
      <c r="B57" s="108" t="s">
        <v>1662</v>
      </c>
      <c r="C57" s="57" t="s">
        <v>127</v>
      </c>
      <c r="D57" s="58" vm="50">
        <v>0.36270000000000002</v>
      </c>
    </row>
    <row r="58" spans="1:4">
      <c r="A58" s="99" t="s">
        <v>1662</v>
      </c>
      <c r="B58" s="108" t="s">
        <v>1662</v>
      </c>
      <c r="C58" s="57" t="s">
        <v>121</v>
      </c>
      <c r="D58" s="58" vm="51">
        <v>3.6269999999999998</v>
      </c>
    </row>
    <row r="59" spans="1:4">
      <c r="A59" s="99" t="s">
        <v>1662</v>
      </c>
      <c r="B59" s="108" t="s">
        <v>1662</v>
      </c>
      <c r="C59" s="57" t="s">
        <v>133</v>
      </c>
      <c r="D59" s="58" vm="52">
        <v>0.19539999999999999</v>
      </c>
    </row>
    <row r="60" spans="1:4">
      <c r="A60" s="99" t="s">
        <v>1662</v>
      </c>
      <c r="B60" s="108" t="s">
        <v>1662</v>
      </c>
      <c r="C60" s="57" t="s">
        <v>1279</v>
      </c>
      <c r="D60" s="58" vm="53">
        <v>0.35589999999999999</v>
      </c>
    </row>
    <row r="61" spans="1:4">
      <c r="A61" s="99" t="s">
        <v>1662</v>
      </c>
      <c r="B61" s="108" t="s">
        <v>1662</v>
      </c>
      <c r="C61" s="57" t="s">
        <v>1280</v>
      </c>
      <c r="D61" s="58">
        <v>4.0537957812358541E-2</v>
      </c>
    </row>
    <row r="62" spans="1:4">
      <c r="A62" s="99" t="s">
        <v>1662</v>
      </c>
      <c r="B62" s="108" t="s">
        <v>1662</v>
      </c>
      <c r="C62" s="57" t="s">
        <v>1281</v>
      </c>
      <c r="D62" s="58">
        <v>0.51084507042253524</v>
      </c>
    </row>
    <row r="63" spans="1:4">
      <c r="A63" s="99" t="s">
        <v>1662</v>
      </c>
      <c r="B63" s="108" t="s">
        <v>1662</v>
      </c>
      <c r="C63" s="57" t="s">
        <v>122</v>
      </c>
      <c r="D63" s="58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51.425781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135</v>
      </c>
      <c r="B1" s="36" t="s" vm="1">
        <v>194</v>
      </c>
    </row>
    <row r="2" spans="1:11">
      <c r="A2" s="36" t="s">
        <v>134</v>
      </c>
      <c r="B2" s="36" t="s">
        <v>195</v>
      </c>
    </row>
    <row r="3" spans="1:11">
      <c r="A3" s="36" t="s">
        <v>136</v>
      </c>
      <c r="B3" s="36" t="s">
        <v>196</v>
      </c>
    </row>
    <row r="4" spans="1:11">
      <c r="A4" s="36" t="s">
        <v>137</v>
      </c>
      <c r="B4" s="36">
        <v>2148</v>
      </c>
    </row>
    <row r="5" spans="1:11" s="3" customFormat="1">
      <c r="A5" s="53" t="s">
        <v>110</v>
      </c>
      <c r="B5" s="39" t="s">
        <v>44</v>
      </c>
      <c r="C5" s="39" t="s">
        <v>112</v>
      </c>
      <c r="D5" s="39" t="s">
        <v>14</v>
      </c>
      <c r="E5" s="39" t="s">
        <v>65</v>
      </c>
      <c r="F5" s="39" t="s">
        <v>98</v>
      </c>
      <c r="G5" s="39" t="s">
        <v>16</v>
      </c>
      <c r="H5" s="39" t="s">
        <v>18</v>
      </c>
      <c r="I5" s="39" t="s">
        <v>60</v>
      </c>
      <c r="J5" s="39" t="s">
        <v>138</v>
      </c>
      <c r="K5" s="41" t="s">
        <v>139</v>
      </c>
    </row>
    <row r="6" spans="1:11" s="3" customFormat="1">
      <c r="A6" s="110" t="s">
        <v>1662</v>
      </c>
      <c r="B6" s="111" t="s">
        <v>1662</v>
      </c>
      <c r="C6" s="111" t="s">
        <v>1662</v>
      </c>
      <c r="D6" s="111" t="s">
        <v>1662</v>
      </c>
      <c r="E6" s="111" t="s">
        <v>1662</v>
      </c>
      <c r="F6" s="111" t="s">
        <v>1662</v>
      </c>
      <c r="G6" s="12" t="s">
        <v>19</v>
      </c>
      <c r="H6" s="12" t="s">
        <v>19</v>
      </c>
      <c r="I6" s="12" t="s">
        <v>176</v>
      </c>
      <c r="J6" s="12" t="s">
        <v>19</v>
      </c>
      <c r="K6" s="13" t="s">
        <v>19</v>
      </c>
    </row>
    <row r="7" spans="1:11" s="4" customFormat="1" ht="20.25">
      <c r="A7" s="112" t="s">
        <v>1662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9" t="s">
        <v>43</v>
      </c>
      <c r="B8" s="113" t="s">
        <v>1662</v>
      </c>
      <c r="C8" s="113" t="s">
        <v>1662</v>
      </c>
      <c r="D8" s="113" t="s">
        <v>1662</v>
      </c>
      <c r="E8" s="113" t="s">
        <v>1662</v>
      </c>
      <c r="F8" s="113" t="s">
        <v>1662</v>
      </c>
      <c r="G8" s="113" t="s">
        <v>1662</v>
      </c>
      <c r="H8" s="113" t="s">
        <v>1662</v>
      </c>
      <c r="I8" s="61">
        <f>I9</f>
        <v>487.62890555400139</v>
      </c>
      <c r="J8" s="62">
        <f>IFERROR(I8/$I$8,0)</f>
        <v>1</v>
      </c>
      <c r="K8" s="62">
        <f>I8/'סכום נכסי הקרן'!$C$41</f>
        <v>8.9260956094067076E-2</v>
      </c>
    </row>
    <row r="9" spans="1:11">
      <c r="A9" s="63" t="s">
        <v>168</v>
      </c>
      <c r="B9" s="114" t="s">
        <v>1662</v>
      </c>
      <c r="C9" s="114" t="s">
        <v>1662</v>
      </c>
      <c r="D9" s="114" t="s">
        <v>1662</v>
      </c>
      <c r="E9" s="114" t="s">
        <v>1662</v>
      </c>
      <c r="F9" s="114" t="s">
        <v>1662</v>
      </c>
      <c r="G9" s="114" t="s">
        <v>1662</v>
      </c>
      <c r="H9" s="114" t="s">
        <v>1662</v>
      </c>
      <c r="I9" s="66">
        <f>I10+I18</f>
        <v>487.62890555400139</v>
      </c>
      <c r="J9" s="67">
        <f t="shared" ref="J9:J34" si="0">IFERROR(I9/$I$8,0)</f>
        <v>1</v>
      </c>
      <c r="K9" s="67">
        <f>I9/'סכום נכסי הקרן'!$C$41</f>
        <v>8.9260956094067076E-2</v>
      </c>
    </row>
    <row r="10" spans="1:11">
      <c r="A10" s="68" t="s">
        <v>41</v>
      </c>
      <c r="B10" s="114" t="s">
        <v>1662</v>
      </c>
      <c r="C10" s="114" t="s">
        <v>1662</v>
      </c>
      <c r="D10" s="114" t="s">
        <v>1662</v>
      </c>
      <c r="E10" s="114" t="s">
        <v>1662</v>
      </c>
      <c r="F10" s="114" t="s">
        <v>1662</v>
      </c>
      <c r="G10" s="114" t="s">
        <v>1662</v>
      </c>
      <c r="H10" s="114" t="s">
        <v>1662</v>
      </c>
      <c r="I10" s="66">
        <f>SUM(I11:I16)</f>
        <v>432.54809926400009</v>
      </c>
      <c r="J10" s="67">
        <f t="shared" si="0"/>
        <v>0.88704359880507222</v>
      </c>
      <c r="K10" s="67">
        <f>I10/'סכום נכסי הקרן'!$C$41</f>
        <v>7.917835972646281E-2</v>
      </c>
    </row>
    <row r="11" spans="1:11">
      <c r="A11" s="69" t="s">
        <v>1282</v>
      </c>
      <c r="B11" s="54" t="s">
        <v>1283</v>
      </c>
      <c r="C11" s="54">
        <v>11</v>
      </c>
      <c r="D11" s="54" t="s">
        <v>288</v>
      </c>
      <c r="E11" s="54" t="s">
        <v>289</v>
      </c>
      <c r="F11" s="70" t="s">
        <v>122</v>
      </c>
      <c r="G11" s="115" t="s">
        <v>1662</v>
      </c>
      <c r="H11" s="115" t="s">
        <v>1662</v>
      </c>
      <c r="I11" s="72">
        <v>0.38114614899999999</v>
      </c>
      <c r="J11" s="73">
        <f t="shared" si="0"/>
        <v>7.8163157404907116E-4</v>
      </c>
      <c r="K11" s="73">
        <f>I11/'סכום נכסי הקרן'!$C$41</f>
        <v>6.9769181612930683E-5</v>
      </c>
    </row>
    <row r="12" spans="1:11">
      <c r="A12" s="69" t="s">
        <v>1284</v>
      </c>
      <c r="B12" s="54" t="s">
        <v>1285</v>
      </c>
      <c r="C12" s="54">
        <v>12</v>
      </c>
      <c r="D12" s="54" t="s">
        <v>288</v>
      </c>
      <c r="E12" s="54" t="s">
        <v>289</v>
      </c>
      <c r="F12" s="70" t="s">
        <v>122</v>
      </c>
      <c r="G12" s="115" t="s">
        <v>1662</v>
      </c>
      <c r="H12" s="115" t="s">
        <v>1662</v>
      </c>
      <c r="I12" s="72">
        <v>28.399319094999999</v>
      </c>
      <c r="J12" s="73">
        <f t="shared" si="0"/>
        <v>5.8239613713496272E-2</v>
      </c>
      <c r="K12" s="73">
        <f>I12/'סכום נכסי הקרן'!$C$41</f>
        <v>5.1985236026158184E-3</v>
      </c>
    </row>
    <row r="13" spans="1:11">
      <c r="A13" s="69" t="s">
        <v>1286</v>
      </c>
      <c r="B13" s="54" t="s">
        <v>1287</v>
      </c>
      <c r="C13" s="54">
        <v>10</v>
      </c>
      <c r="D13" s="54" t="s">
        <v>288</v>
      </c>
      <c r="E13" s="54" t="s">
        <v>289</v>
      </c>
      <c r="F13" s="70" t="s">
        <v>122</v>
      </c>
      <c r="G13" s="115" t="s">
        <v>1662</v>
      </c>
      <c r="H13" s="115" t="s">
        <v>1662</v>
      </c>
      <c r="I13" s="72">
        <v>7.7698149000000001</v>
      </c>
      <c r="J13" s="73">
        <f t="shared" si="0"/>
        <v>1.5933868586343575E-2</v>
      </c>
      <c r="K13" s="73">
        <f>I13/'סכום נכסי הקרן'!$C$41</f>
        <v>1.4222723442942485E-3</v>
      </c>
    </row>
    <row r="14" spans="1:11">
      <c r="A14" s="69" t="s">
        <v>1286</v>
      </c>
      <c r="B14" s="54" t="s">
        <v>1288</v>
      </c>
      <c r="C14" s="54">
        <v>10</v>
      </c>
      <c r="D14" s="54" t="s">
        <v>288</v>
      </c>
      <c r="E14" s="54" t="s">
        <v>289</v>
      </c>
      <c r="F14" s="70" t="s">
        <v>122</v>
      </c>
      <c r="G14" s="115" t="s">
        <v>1662</v>
      </c>
      <c r="H14" s="115" t="s">
        <v>1662</v>
      </c>
      <c r="I14" s="72">
        <v>393.68430518800005</v>
      </c>
      <c r="J14" s="73">
        <f t="shared" si="0"/>
        <v>0.80734406985314033</v>
      </c>
      <c r="K14" s="73">
        <f>I14/'סכום נכסי הקרן'!$C$41</f>
        <v>7.2064303571966581E-2</v>
      </c>
    </row>
    <row r="15" spans="1:11">
      <c r="A15" s="69" t="s">
        <v>1289</v>
      </c>
      <c r="B15" s="54" t="s">
        <v>1290</v>
      </c>
      <c r="C15" s="54">
        <v>20</v>
      </c>
      <c r="D15" s="54" t="s">
        <v>288</v>
      </c>
      <c r="E15" s="54" t="s">
        <v>289</v>
      </c>
      <c r="F15" s="70" t="s">
        <v>122</v>
      </c>
      <c r="G15" s="115" t="s">
        <v>1662</v>
      </c>
      <c r="H15" s="115" t="s">
        <v>1662</v>
      </c>
      <c r="I15" s="72">
        <v>1.242573932</v>
      </c>
      <c r="J15" s="73">
        <f t="shared" si="0"/>
        <v>2.5481958059649806E-3</v>
      </c>
      <c r="K15" s="73">
        <f>I15/'סכום נכסי הקרן'!$C$41</f>
        <v>2.2745439395532602E-4</v>
      </c>
    </row>
    <row r="16" spans="1:11">
      <c r="A16" s="69" t="s">
        <v>1291</v>
      </c>
      <c r="B16" s="54" t="s">
        <v>1292</v>
      </c>
      <c r="C16" s="54">
        <v>26</v>
      </c>
      <c r="D16" s="54" t="s">
        <v>288</v>
      </c>
      <c r="E16" s="54" t="s">
        <v>289</v>
      </c>
      <c r="F16" s="70" t="s">
        <v>122</v>
      </c>
      <c r="G16" s="115" t="s">
        <v>1662</v>
      </c>
      <c r="H16" s="115" t="s">
        <v>1662</v>
      </c>
      <c r="I16" s="72">
        <v>1.07094</v>
      </c>
      <c r="J16" s="73">
        <f t="shared" si="0"/>
        <v>2.1962192720779983E-3</v>
      </c>
      <c r="K16" s="73">
        <f>I16/'סכום נכסי הקרן'!$C$41</f>
        <v>1.9603663201789819E-4</v>
      </c>
    </row>
    <row r="17" spans="1:11">
      <c r="A17" s="116" t="s">
        <v>1662</v>
      </c>
      <c r="B17" s="115" t="s">
        <v>1662</v>
      </c>
      <c r="C17" s="115" t="s">
        <v>1662</v>
      </c>
      <c r="D17" s="115" t="s">
        <v>1662</v>
      </c>
      <c r="E17" s="115" t="s">
        <v>1662</v>
      </c>
      <c r="F17" s="115" t="s">
        <v>1662</v>
      </c>
      <c r="G17" s="115" t="s">
        <v>1662</v>
      </c>
      <c r="H17" s="115" t="s">
        <v>1662</v>
      </c>
      <c r="I17" s="115" t="s">
        <v>1662</v>
      </c>
      <c r="J17" s="115" t="s">
        <v>1662</v>
      </c>
      <c r="K17" s="115" t="s">
        <v>1662</v>
      </c>
    </row>
    <row r="18" spans="1:11">
      <c r="A18" s="68" t="s">
        <v>42</v>
      </c>
      <c r="B18" s="114" t="s">
        <v>1662</v>
      </c>
      <c r="C18" s="114" t="s">
        <v>1662</v>
      </c>
      <c r="D18" s="114" t="s">
        <v>1662</v>
      </c>
      <c r="E18" s="114" t="s">
        <v>1662</v>
      </c>
      <c r="F18" s="114" t="s">
        <v>1662</v>
      </c>
      <c r="G18" s="114" t="s">
        <v>1662</v>
      </c>
      <c r="H18" s="114" t="s">
        <v>1662</v>
      </c>
      <c r="I18" s="66">
        <f>SUM(I19:I34)</f>
        <v>55.08080629000132</v>
      </c>
      <c r="J18" s="67">
        <f t="shared" si="0"/>
        <v>0.11295640119492777</v>
      </c>
      <c r="K18" s="67">
        <f>I18/'סכום נכסי הקרן'!$C$41</f>
        <v>1.0082596367604273E-2</v>
      </c>
    </row>
    <row r="19" spans="1:11">
      <c r="A19" s="69" t="s">
        <v>1282</v>
      </c>
      <c r="B19" s="54" t="s">
        <v>1293</v>
      </c>
      <c r="C19" s="54">
        <v>11</v>
      </c>
      <c r="D19" s="54" t="s">
        <v>288</v>
      </c>
      <c r="E19" s="54" t="s">
        <v>289</v>
      </c>
      <c r="F19" s="70" t="s">
        <v>124</v>
      </c>
      <c r="G19" s="115" t="s">
        <v>1662</v>
      </c>
      <c r="H19" s="115" t="s">
        <v>1662</v>
      </c>
      <c r="I19" s="72">
        <v>2.0919000000000001E-5</v>
      </c>
      <c r="J19" s="73">
        <f t="shared" si="0"/>
        <v>4.2899425693876082E-8</v>
      </c>
      <c r="K19" s="73">
        <f>I19/'סכום נכסי הקרן'!$C$41</f>
        <v>3.8292437533217661E-9</v>
      </c>
    </row>
    <row r="20" spans="1:11">
      <c r="A20" s="69" t="s">
        <v>1282</v>
      </c>
      <c r="B20" s="54" t="s">
        <v>1294</v>
      </c>
      <c r="C20" s="54">
        <v>11</v>
      </c>
      <c r="D20" s="54" t="s">
        <v>288</v>
      </c>
      <c r="E20" s="54" t="s">
        <v>289</v>
      </c>
      <c r="F20" s="70" t="s">
        <v>121</v>
      </c>
      <c r="G20" s="115" t="s">
        <v>1662</v>
      </c>
      <c r="H20" s="115" t="s">
        <v>1662</v>
      </c>
      <c r="I20" s="72">
        <v>6.9010160630000001</v>
      </c>
      <c r="J20" s="73">
        <f t="shared" si="0"/>
        <v>1.415218824068616E-2</v>
      </c>
      <c r="K20" s="73">
        <f>I20/'סכום נכסי הקרן'!$C$41</f>
        <v>1.2632378531868597E-3</v>
      </c>
    </row>
    <row r="21" spans="1:11">
      <c r="A21" s="69" t="s">
        <v>1284</v>
      </c>
      <c r="B21" s="54" t="s">
        <v>1295</v>
      </c>
      <c r="C21" s="54">
        <v>12</v>
      </c>
      <c r="D21" s="54" t="s">
        <v>288</v>
      </c>
      <c r="E21" s="54" t="s">
        <v>289</v>
      </c>
      <c r="F21" s="70" t="s">
        <v>123</v>
      </c>
      <c r="G21" s="115" t="s">
        <v>1662</v>
      </c>
      <c r="H21" s="115" t="s">
        <v>1662</v>
      </c>
      <c r="I21" s="72">
        <v>6.7783164559999998</v>
      </c>
      <c r="J21" s="73">
        <f t="shared" si="0"/>
        <v>1.3900563274236314E-2</v>
      </c>
      <c r="K21" s="73">
        <f>I21/'סכום נכסי הקרן'!$C$41</f>
        <v>1.240777568104409E-3</v>
      </c>
    </row>
    <row r="22" spans="1:11">
      <c r="A22" s="69" t="s">
        <v>1284</v>
      </c>
      <c r="B22" s="54" t="s">
        <v>1296</v>
      </c>
      <c r="C22" s="54">
        <v>12</v>
      </c>
      <c r="D22" s="54" t="s">
        <v>288</v>
      </c>
      <c r="E22" s="54" t="s">
        <v>289</v>
      </c>
      <c r="F22" s="70" t="s">
        <v>121</v>
      </c>
      <c r="G22" s="115" t="s">
        <v>1662</v>
      </c>
      <c r="H22" s="115" t="s">
        <v>1662</v>
      </c>
      <c r="I22" s="72">
        <v>8.6842960690000002</v>
      </c>
      <c r="J22" s="73">
        <f t="shared" si="0"/>
        <v>1.7809231507992049E-2</v>
      </c>
      <c r="K22" s="73">
        <f>I22/'סכום נכסי הקרן'!$C$41</f>
        <v>1.5896690317039543E-3</v>
      </c>
    </row>
    <row r="23" spans="1:11">
      <c r="A23" s="69" t="s">
        <v>1284</v>
      </c>
      <c r="B23" s="54" t="s">
        <v>1297</v>
      </c>
      <c r="C23" s="54">
        <v>12</v>
      </c>
      <c r="D23" s="54" t="s">
        <v>288</v>
      </c>
      <c r="E23" s="54" t="s">
        <v>289</v>
      </c>
      <c r="F23" s="70" t="s">
        <v>124</v>
      </c>
      <c r="G23" s="115" t="s">
        <v>1662</v>
      </c>
      <c r="H23" s="115" t="s">
        <v>1662</v>
      </c>
      <c r="I23" s="72">
        <v>1.5239461329999999</v>
      </c>
      <c r="J23" s="73">
        <f t="shared" si="0"/>
        <v>3.1252169747169219E-3</v>
      </c>
      <c r="K23" s="73">
        <f>I23/'סכום נכסי הקרן'!$C$41</f>
        <v>2.7895985516464034E-4</v>
      </c>
    </row>
    <row r="24" spans="1:11">
      <c r="A24" s="69" t="s">
        <v>1286</v>
      </c>
      <c r="B24" s="54" t="s">
        <v>1298</v>
      </c>
      <c r="C24" s="54">
        <v>10</v>
      </c>
      <c r="D24" s="54" t="s">
        <v>288</v>
      </c>
      <c r="E24" s="54" t="s">
        <v>289</v>
      </c>
      <c r="F24" s="70" t="s">
        <v>123</v>
      </c>
      <c r="G24" s="115" t="s">
        <v>1662</v>
      </c>
      <c r="H24" s="115" t="s">
        <v>1662</v>
      </c>
      <c r="I24" s="72">
        <v>1.1320166319999998</v>
      </c>
      <c r="J24" s="73">
        <f t="shared" si="0"/>
        <v>2.3214715516380255E-3</v>
      </c>
      <c r="K24" s="73">
        <f>I24/'סכום נכסי הקרן'!$C$41</f>
        <v>2.0721677024438756E-4</v>
      </c>
    </row>
    <row r="25" spans="1:11">
      <c r="A25" s="69" t="s">
        <v>1286</v>
      </c>
      <c r="B25" s="54" t="s">
        <v>1299</v>
      </c>
      <c r="C25" s="54">
        <v>10</v>
      </c>
      <c r="D25" s="54" t="s">
        <v>288</v>
      </c>
      <c r="E25" s="54" t="s">
        <v>289</v>
      </c>
      <c r="F25" s="70" t="s">
        <v>124</v>
      </c>
      <c r="G25" s="115" t="s">
        <v>1662</v>
      </c>
      <c r="H25" s="115" t="s">
        <v>1662</v>
      </c>
      <c r="I25" s="72">
        <v>0.87959328999999997</v>
      </c>
      <c r="J25" s="73">
        <f t="shared" si="0"/>
        <v>1.8038169599496627E-3</v>
      </c>
      <c r="K25" s="73">
        <f>I25/'סכום נכסי הקרן'!$C$41</f>
        <v>1.610104264638004E-4</v>
      </c>
    </row>
    <row r="26" spans="1:11">
      <c r="A26" s="69" t="s">
        <v>1286</v>
      </c>
      <c r="B26" s="54" t="s">
        <v>1300</v>
      </c>
      <c r="C26" s="54">
        <v>10</v>
      </c>
      <c r="D26" s="54" t="s">
        <v>288</v>
      </c>
      <c r="E26" s="54" t="s">
        <v>289</v>
      </c>
      <c r="F26" s="70" t="s">
        <v>125</v>
      </c>
      <c r="G26" s="115" t="s">
        <v>1662</v>
      </c>
      <c r="H26" s="115" t="s">
        <v>1662</v>
      </c>
      <c r="I26" s="72">
        <v>0.19036286100000002</v>
      </c>
      <c r="J26" s="73">
        <f t="shared" si="0"/>
        <v>3.9038469383542051E-4</v>
      </c>
      <c r="K26" s="73">
        <f>I26/'סכום נכסי הקרן'!$C$41</f>
        <v>3.484611101623929E-5</v>
      </c>
    </row>
    <row r="27" spans="1:11">
      <c r="A27" s="69" t="s">
        <v>1286</v>
      </c>
      <c r="B27" s="54" t="s">
        <v>1301</v>
      </c>
      <c r="C27" s="54">
        <v>10</v>
      </c>
      <c r="D27" s="54" t="s">
        <v>288</v>
      </c>
      <c r="E27" s="54" t="s">
        <v>289</v>
      </c>
      <c r="F27" s="70" t="s">
        <v>129</v>
      </c>
      <c r="G27" s="115" t="s">
        <v>1662</v>
      </c>
      <c r="H27" s="115" t="s">
        <v>1662</v>
      </c>
      <c r="I27" s="72">
        <v>0.25423240999999996</v>
      </c>
      <c r="J27" s="73">
        <f t="shared" si="0"/>
        <v>5.2136451942110223E-4</v>
      </c>
      <c r="K27" s="73">
        <f>I27/'סכום נכסי הקרן'!$C$41</f>
        <v>4.6537495477051388E-5</v>
      </c>
    </row>
    <row r="28" spans="1:11">
      <c r="A28" s="69" t="s">
        <v>1286</v>
      </c>
      <c r="B28" s="54" t="s">
        <v>1302</v>
      </c>
      <c r="C28" s="54">
        <v>10</v>
      </c>
      <c r="D28" s="54" t="s">
        <v>288</v>
      </c>
      <c r="E28" s="54" t="s">
        <v>289</v>
      </c>
      <c r="F28" s="70" t="s">
        <v>1279</v>
      </c>
      <c r="G28" s="115" t="s">
        <v>1662</v>
      </c>
      <c r="H28" s="115" t="s">
        <v>1662</v>
      </c>
      <c r="I28" s="72">
        <v>0.16965249199999999</v>
      </c>
      <c r="J28" s="73">
        <f t="shared" si="0"/>
        <v>3.4791311603493978E-4</v>
      </c>
      <c r="K28" s="73">
        <f>I28/'סכום נכסי הקרן'!$C$41</f>
        <v>3.1055057374944829E-5</v>
      </c>
    </row>
    <row r="29" spans="1:11">
      <c r="A29" s="69" t="s">
        <v>1286</v>
      </c>
      <c r="B29" s="54" t="s">
        <v>1303</v>
      </c>
      <c r="C29" s="54">
        <v>10</v>
      </c>
      <c r="D29" s="54" t="s">
        <v>288</v>
      </c>
      <c r="E29" s="54" t="s">
        <v>289</v>
      </c>
      <c r="F29" s="70" t="s">
        <v>121</v>
      </c>
      <c r="G29" s="115" t="s">
        <v>1662</v>
      </c>
      <c r="H29" s="115" t="s">
        <v>1662</v>
      </c>
      <c r="I29" s="72">
        <v>13.898594143001326</v>
      </c>
      <c r="J29" s="73">
        <f t="shared" si="0"/>
        <v>2.8502400051963604E-2</v>
      </c>
      <c r="K29" s="73">
        <f>I29/'סכום נכסי הקרן'!$C$41</f>
        <v>2.5441514796138587E-3</v>
      </c>
    </row>
    <row r="30" spans="1:11">
      <c r="A30" s="69" t="s">
        <v>1286</v>
      </c>
      <c r="B30" s="54" t="s">
        <v>1304</v>
      </c>
      <c r="C30" s="54">
        <v>10</v>
      </c>
      <c r="D30" s="54" t="s">
        <v>288</v>
      </c>
      <c r="E30" s="54" t="s">
        <v>289</v>
      </c>
      <c r="F30" s="70" t="s">
        <v>127</v>
      </c>
      <c r="G30" s="115" t="s">
        <v>1662</v>
      </c>
      <c r="H30" s="115" t="s">
        <v>1662</v>
      </c>
      <c r="I30" s="72">
        <v>1.585815E-3</v>
      </c>
      <c r="J30" s="73">
        <f t="shared" si="0"/>
        <v>3.2520939221154975E-6</v>
      </c>
      <c r="K30" s="73">
        <f>I30/'סכום נכסי הקרן'!$C$41</f>
        <v>2.9028501279573383E-7</v>
      </c>
    </row>
    <row r="31" spans="1:11">
      <c r="A31" s="69" t="s">
        <v>1289</v>
      </c>
      <c r="B31" s="54" t="s">
        <v>1305</v>
      </c>
      <c r="C31" s="54">
        <v>20</v>
      </c>
      <c r="D31" s="54" t="s">
        <v>288</v>
      </c>
      <c r="E31" s="54" t="s">
        <v>289</v>
      </c>
      <c r="F31" s="70" t="s">
        <v>124</v>
      </c>
      <c r="G31" s="115" t="s">
        <v>1662</v>
      </c>
      <c r="H31" s="115" t="s">
        <v>1662</v>
      </c>
      <c r="I31" s="72">
        <v>4.3423000000000008E-5</v>
      </c>
      <c r="J31" s="73">
        <f t="shared" si="0"/>
        <v>8.9049273956937778E-8</v>
      </c>
      <c r="K31" s="73">
        <f>I31/'סכום נכסי הקרן'!$C$41</f>
        <v>7.9486233328787746E-9</v>
      </c>
    </row>
    <row r="32" spans="1:11">
      <c r="A32" s="69" t="s">
        <v>1289</v>
      </c>
      <c r="B32" s="54" t="s">
        <v>1306</v>
      </c>
      <c r="C32" s="54">
        <v>20</v>
      </c>
      <c r="D32" s="54" t="s">
        <v>288</v>
      </c>
      <c r="E32" s="54" t="s">
        <v>289</v>
      </c>
      <c r="F32" s="70" t="s">
        <v>123</v>
      </c>
      <c r="G32" s="115" t="s">
        <v>1662</v>
      </c>
      <c r="H32" s="115" t="s">
        <v>1662</v>
      </c>
      <c r="I32" s="72">
        <v>4.1363999999999999E-5</v>
      </c>
      <c r="J32" s="73">
        <f t="shared" si="0"/>
        <v>8.4826800726683407E-8</v>
      </c>
      <c r="K32" s="73">
        <f>I32/'סכום נכסי הקרן'!$C$41</f>
        <v>7.5717213352646654E-9</v>
      </c>
    </row>
    <row r="33" spans="1:11">
      <c r="A33" s="69" t="s">
        <v>1289</v>
      </c>
      <c r="B33" s="54" t="s">
        <v>1307</v>
      </c>
      <c r="C33" s="54">
        <v>20</v>
      </c>
      <c r="D33" s="54" t="s">
        <v>288</v>
      </c>
      <c r="E33" s="54" t="s">
        <v>289</v>
      </c>
      <c r="F33" s="70" t="s">
        <v>121</v>
      </c>
      <c r="G33" s="115" t="s">
        <v>1662</v>
      </c>
      <c r="H33" s="115" t="s">
        <v>1662</v>
      </c>
      <c r="I33" s="72">
        <v>14.041318219999999</v>
      </c>
      <c r="J33" s="73">
        <f t="shared" si="0"/>
        <v>2.8795089995839108E-2</v>
      </c>
      <c r="K33" s="73">
        <f>I33/'סכום נכסי הקרן'!$C$41</f>
        <v>2.570277263843305E-3</v>
      </c>
    </row>
    <row r="34" spans="1:11">
      <c r="A34" s="69" t="s">
        <v>1291</v>
      </c>
      <c r="B34" s="54" t="s">
        <v>1308</v>
      </c>
      <c r="C34" s="54">
        <v>26</v>
      </c>
      <c r="D34" s="54" t="s">
        <v>288</v>
      </c>
      <c r="E34" s="54" t="s">
        <v>289</v>
      </c>
      <c r="F34" s="70" t="s">
        <v>121</v>
      </c>
      <c r="G34" s="115" t="s">
        <v>1662</v>
      </c>
      <c r="H34" s="115" t="s">
        <v>1662</v>
      </c>
      <c r="I34" s="72">
        <v>0.62576999999999994</v>
      </c>
      <c r="J34" s="73">
        <f t="shared" si="0"/>
        <v>1.2832914391919705E-3</v>
      </c>
      <c r="K34" s="73">
        <f>I34/'סכום נכסי הקרן'!$C$41</f>
        <v>1.1454782080960664E-4</v>
      </c>
    </row>
    <row r="35" spans="1:11">
      <c r="A35" s="116" t="s">
        <v>1662</v>
      </c>
      <c r="B35" s="115" t="s">
        <v>1662</v>
      </c>
      <c r="C35" s="115" t="s">
        <v>1662</v>
      </c>
      <c r="D35" s="115" t="s">
        <v>1662</v>
      </c>
      <c r="E35" s="115" t="s">
        <v>1662</v>
      </c>
      <c r="F35" s="115" t="s">
        <v>1662</v>
      </c>
      <c r="G35" s="115" t="s">
        <v>1662</v>
      </c>
      <c r="H35" s="115" t="s">
        <v>1662</v>
      </c>
      <c r="I35" s="115" t="s">
        <v>1662</v>
      </c>
      <c r="J35" s="115" t="s">
        <v>1662</v>
      </c>
      <c r="K35" s="115" t="s">
        <v>1662</v>
      </c>
    </row>
    <row r="36" spans="1:11">
      <c r="A36" s="117" t="s">
        <v>1662</v>
      </c>
      <c r="B36" s="114" t="s">
        <v>1662</v>
      </c>
      <c r="C36" s="114" t="s">
        <v>1662</v>
      </c>
      <c r="D36" s="114" t="s">
        <v>1662</v>
      </c>
      <c r="E36" s="114" t="s">
        <v>1662</v>
      </c>
      <c r="F36" s="114" t="s">
        <v>1662</v>
      </c>
      <c r="G36" s="114" t="s">
        <v>1662</v>
      </c>
      <c r="H36" s="115" t="s">
        <v>1662</v>
      </c>
      <c r="I36" s="114" t="s">
        <v>1662</v>
      </c>
      <c r="J36" s="114" t="s">
        <v>1662</v>
      </c>
      <c r="K36" s="114" t="s">
        <v>1662</v>
      </c>
    </row>
    <row r="37" spans="1:11">
      <c r="A37" s="116" t="s">
        <v>1662</v>
      </c>
      <c r="B37" s="115" t="s">
        <v>1662</v>
      </c>
      <c r="C37" s="115" t="s">
        <v>1662</v>
      </c>
      <c r="D37" s="115" t="s">
        <v>1662</v>
      </c>
      <c r="E37" s="115" t="s">
        <v>1662</v>
      </c>
      <c r="F37" s="115" t="s">
        <v>1662</v>
      </c>
      <c r="G37" s="115" t="s">
        <v>1662</v>
      </c>
      <c r="H37" s="115" t="s">
        <v>1662</v>
      </c>
      <c r="I37" s="115" t="s">
        <v>1662</v>
      </c>
      <c r="J37" s="115" t="s">
        <v>1662</v>
      </c>
      <c r="K37" s="115" t="s">
        <v>1662</v>
      </c>
    </row>
    <row r="38" spans="1:11">
      <c r="A38" s="118" t="s">
        <v>1662</v>
      </c>
      <c r="B38" s="115" t="s">
        <v>1662</v>
      </c>
      <c r="C38" s="115" t="s">
        <v>1662</v>
      </c>
      <c r="D38" s="115" t="s">
        <v>1662</v>
      </c>
      <c r="E38" s="115" t="s">
        <v>1662</v>
      </c>
      <c r="F38" s="115" t="s">
        <v>1662</v>
      </c>
      <c r="G38" s="115" t="s">
        <v>1662</v>
      </c>
      <c r="H38" s="115" t="s">
        <v>1662</v>
      </c>
      <c r="I38" s="115" t="s">
        <v>1662</v>
      </c>
      <c r="J38" s="115" t="s">
        <v>1662</v>
      </c>
      <c r="K38" s="115" t="s">
        <v>1662</v>
      </c>
    </row>
    <row r="39" spans="1:11">
      <c r="A39" s="118" t="s">
        <v>1662</v>
      </c>
      <c r="B39" s="115" t="s">
        <v>1662</v>
      </c>
      <c r="C39" s="115" t="s">
        <v>1662</v>
      </c>
      <c r="D39" s="115" t="s">
        <v>1662</v>
      </c>
      <c r="E39" s="115" t="s">
        <v>1662</v>
      </c>
      <c r="F39" s="115" t="s">
        <v>1662</v>
      </c>
      <c r="G39" s="115" t="s">
        <v>1662</v>
      </c>
      <c r="H39" s="115" t="s">
        <v>1662</v>
      </c>
      <c r="I39" s="115" t="s">
        <v>1662</v>
      </c>
      <c r="J39" s="115" t="s">
        <v>1662</v>
      </c>
      <c r="K39" s="115" t="s">
        <v>1662</v>
      </c>
    </row>
    <row r="40" spans="1:11">
      <c r="A40" s="118" t="s">
        <v>1662</v>
      </c>
      <c r="B40" s="115" t="s">
        <v>1662</v>
      </c>
      <c r="C40" s="115" t="s">
        <v>1662</v>
      </c>
      <c r="D40" s="115" t="s">
        <v>1662</v>
      </c>
      <c r="E40" s="115" t="s">
        <v>1662</v>
      </c>
      <c r="F40" s="115" t="s">
        <v>1662</v>
      </c>
      <c r="G40" s="115" t="s">
        <v>1662</v>
      </c>
      <c r="H40" s="115" t="s">
        <v>1662</v>
      </c>
      <c r="I40" s="115" t="s">
        <v>1662</v>
      </c>
      <c r="J40" s="115" t="s">
        <v>1662</v>
      </c>
      <c r="K40" s="115" t="s">
        <v>1662</v>
      </c>
    </row>
    <row r="41" spans="1:11">
      <c r="A41" s="118" t="s">
        <v>1662</v>
      </c>
      <c r="B41" s="115" t="s">
        <v>1662</v>
      </c>
      <c r="C41" s="115" t="s">
        <v>1662</v>
      </c>
      <c r="D41" s="115" t="s">
        <v>1662</v>
      </c>
      <c r="E41" s="115" t="s">
        <v>1662</v>
      </c>
      <c r="F41" s="115" t="s">
        <v>1662</v>
      </c>
      <c r="G41" s="115" t="s">
        <v>1662</v>
      </c>
      <c r="H41" s="115" t="s">
        <v>1662</v>
      </c>
      <c r="I41" s="115" t="s">
        <v>1662</v>
      </c>
      <c r="J41" s="115" t="s">
        <v>1662</v>
      </c>
      <c r="K41" s="115" t="s">
        <v>1662</v>
      </c>
    </row>
    <row r="42" spans="1:11">
      <c r="A42" s="118" t="s">
        <v>1662</v>
      </c>
      <c r="B42" s="115" t="s">
        <v>1662</v>
      </c>
      <c r="C42" s="115" t="s">
        <v>1662</v>
      </c>
      <c r="D42" s="115" t="s">
        <v>1662</v>
      </c>
      <c r="E42" s="115" t="s">
        <v>1662</v>
      </c>
      <c r="F42" s="115" t="s">
        <v>1662</v>
      </c>
      <c r="G42" s="115" t="s">
        <v>1662</v>
      </c>
      <c r="H42" s="115" t="s">
        <v>1662</v>
      </c>
      <c r="I42" s="115" t="s">
        <v>1662</v>
      </c>
      <c r="J42" s="115" t="s">
        <v>1662</v>
      </c>
      <c r="K42" s="115" t="s">
        <v>1662</v>
      </c>
    </row>
    <row r="43" spans="1:11">
      <c r="A43" s="118" t="s">
        <v>1662</v>
      </c>
      <c r="B43" s="115" t="s">
        <v>1662</v>
      </c>
      <c r="C43" s="115" t="s">
        <v>1662</v>
      </c>
      <c r="D43" s="115" t="s">
        <v>1662</v>
      </c>
      <c r="E43" s="115" t="s">
        <v>1662</v>
      </c>
      <c r="F43" s="115" t="s">
        <v>1662</v>
      </c>
      <c r="G43" s="115" t="s">
        <v>1662</v>
      </c>
      <c r="H43" s="115" t="s">
        <v>1662</v>
      </c>
      <c r="I43" s="115" t="s">
        <v>1662</v>
      </c>
      <c r="J43" s="115" t="s">
        <v>1662</v>
      </c>
      <c r="K43" s="115" t="s">
        <v>1662</v>
      </c>
    </row>
    <row r="44" spans="1:11">
      <c r="A44" s="119" t="s">
        <v>1662</v>
      </c>
      <c r="B44" s="119" t="s">
        <v>1662</v>
      </c>
      <c r="C44" s="120" t="s">
        <v>1662</v>
      </c>
      <c r="D44" s="120" t="s">
        <v>1662</v>
      </c>
      <c r="E44" s="120" t="s">
        <v>1662</v>
      </c>
      <c r="F44" s="120" t="s">
        <v>1662</v>
      </c>
      <c r="G44" s="120" t="s">
        <v>1662</v>
      </c>
      <c r="H44" s="120" t="s">
        <v>1662</v>
      </c>
      <c r="I44" s="120" t="s">
        <v>1662</v>
      </c>
      <c r="J44" s="120" t="s">
        <v>1662</v>
      </c>
      <c r="K44" s="120" t="s">
        <v>1662</v>
      </c>
    </row>
    <row r="45" spans="1:11">
      <c r="A45" s="119" t="s">
        <v>1662</v>
      </c>
      <c r="B45" s="119" t="s">
        <v>1662</v>
      </c>
      <c r="C45" s="120" t="s">
        <v>1662</v>
      </c>
      <c r="D45" s="120" t="s">
        <v>1662</v>
      </c>
      <c r="E45" s="120" t="s">
        <v>1662</v>
      </c>
      <c r="F45" s="120" t="s">
        <v>1662</v>
      </c>
      <c r="G45" s="120" t="s">
        <v>1662</v>
      </c>
      <c r="H45" s="120" t="s">
        <v>1662</v>
      </c>
      <c r="I45" s="120" t="s">
        <v>1662</v>
      </c>
      <c r="J45" s="120" t="s">
        <v>1662</v>
      </c>
      <c r="K45" s="120" t="s">
        <v>1662</v>
      </c>
    </row>
    <row r="46" spans="1:11">
      <c r="A46" s="119" t="s">
        <v>1662</v>
      </c>
      <c r="B46" s="119" t="s">
        <v>1662</v>
      </c>
      <c r="C46" s="120" t="s">
        <v>1662</v>
      </c>
      <c r="D46" s="120" t="s">
        <v>1662</v>
      </c>
      <c r="E46" s="120" t="s">
        <v>1662</v>
      </c>
      <c r="F46" s="120" t="s">
        <v>1662</v>
      </c>
      <c r="G46" s="120" t="s">
        <v>1662</v>
      </c>
      <c r="H46" s="120" t="s">
        <v>1662</v>
      </c>
      <c r="I46" s="120" t="s">
        <v>1662</v>
      </c>
      <c r="J46" s="120" t="s">
        <v>1662</v>
      </c>
      <c r="K46" s="120" t="s">
        <v>1662</v>
      </c>
    </row>
    <row r="47" spans="1:11">
      <c r="A47" s="75" t="s">
        <v>188</v>
      </c>
      <c r="B47" s="119" t="s">
        <v>1662</v>
      </c>
      <c r="C47" s="120" t="s">
        <v>1662</v>
      </c>
      <c r="D47" s="120" t="s">
        <v>1662</v>
      </c>
      <c r="E47" s="120" t="s">
        <v>1662</v>
      </c>
      <c r="F47" s="120" t="s">
        <v>1662</v>
      </c>
      <c r="G47" s="120" t="s">
        <v>1662</v>
      </c>
      <c r="H47" s="120" t="s">
        <v>1662</v>
      </c>
      <c r="I47" s="120" t="s">
        <v>1662</v>
      </c>
      <c r="J47" s="120" t="s">
        <v>1662</v>
      </c>
      <c r="K47" s="120" t="s">
        <v>1662</v>
      </c>
    </row>
    <row r="48" spans="1:11" hidden="1">
      <c r="A48" s="76"/>
      <c r="C48" s="1"/>
    </row>
    <row r="49" spans="3:3" hidden="1">
      <c r="C49" s="1"/>
    </row>
    <row r="50" spans="3:3" hidden="1">
      <c r="C50" s="1"/>
    </row>
    <row r="51" spans="3:3" hidden="1">
      <c r="C51" s="1"/>
    </row>
    <row r="52" spans="3:3" hidden="1">
      <c r="C52" s="1"/>
    </row>
    <row r="53" spans="3:3" hidden="1">
      <c r="C53" s="1"/>
    </row>
    <row r="54" spans="3:3" hidden="1">
      <c r="C54" s="1"/>
    </row>
    <row r="55" spans="3:3" hidden="1">
      <c r="C55" s="1"/>
    </row>
    <row r="56" spans="3:3" hidden="1">
      <c r="C56" s="1"/>
    </row>
    <row r="57" spans="3:3" hidden="1">
      <c r="C57" s="1"/>
    </row>
    <row r="58" spans="3:3" hidden="1">
      <c r="C58" s="1"/>
    </row>
    <row r="59" spans="3:3" hidden="1">
      <c r="C59" s="1"/>
    </row>
    <row r="60" spans="3:3" hidden="1">
      <c r="C60" s="1"/>
    </row>
    <row r="61" spans="3:3" hidden="1">
      <c r="C61" s="1"/>
    </row>
    <row r="62" spans="3:3" hidden="1">
      <c r="C62" s="1"/>
    </row>
    <row r="63" spans="3:3" hidden="1">
      <c r="C63" s="1"/>
    </row>
    <row r="64" spans="3:3" hidden="1">
      <c r="C64" s="1"/>
    </row>
    <row r="65" spans="3:3" hidden="1">
      <c r="C65" s="1"/>
    </row>
    <row r="66" spans="3:3" hidden="1">
      <c r="C66" s="1"/>
    </row>
    <row r="67" spans="3:3" hidden="1">
      <c r="C67" s="1"/>
    </row>
    <row r="68" spans="3:3" hidden="1">
      <c r="C68" s="1"/>
    </row>
    <row r="69" spans="3:3" hidden="1">
      <c r="C69" s="1"/>
    </row>
    <row r="70" spans="3:3" hidden="1">
      <c r="C70" s="1"/>
    </row>
    <row r="71" spans="3:3" hidden="1">
      <c r="C71" s="1"/>
    </row>
    <row r="72" spans="3:3" hidden="1">
      <c r="C72" s="1"/>
    </row>
    <row r="73" spans="3:3" hidden="1">
      <c r="C73" s="1"/>
    </row>
    <row r="74" spans="3:3" hidden="1">
      <c r="C74" s="1"/>
    </row>
    <row r="75" spans="3:3" hidden="1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D515" s="2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6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85546875" style="2" bestFit="1" customWidth="1"/>
    <col min="2" max="2" width="51.425781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135</v>
      </c>
      <c r="B1" s="36" t="s" vm="1">
        <v>194</v>
      </c>
    </row>
    <row r="2" spans="1:17">
      <c r="A2" s="36" t="s">
        <v>134</v>
      </c>
      <c r="B2" s="36" t="s">
        <v>195</v>
      </c>
    </row>
    <row r="3" spans="1:17">
      <c r="A3" s="36" t="s">
        <v>136</v>
      </c>
      <c r="B3" s="36" t="s">
        <v>196</v>
      </c>
    </row>
    <row r="4" spans="1:17">
      <c r="A4" s="36" t="s">
        <v>137</v>
      </c>
      <c r="B4" s="36">
        <v>2148</v>
      </c>
    </row>
    <row r="5" spans="1:17">
      <c r="A5" s="136" t="s">
        <v>84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</row>
    <row r="6" spans="1:17" s="3" customFormat="1">
      <c r="A6" s="37" t="s">
        <v>110</v>
      </c>
      <c r="B6" s="38" t="s">
        <v>44</v>
      </c>
      <c r="C6" s="38" t="s">
        <v>114</v>
      </c>
      <c r="D6" s="38" t="s">
        <v>14</v>
      </c>
      <c r="E6" s="38" t="s">
        <v>65</v>
      </c>
      <c r="F6" s="38" t="s">
        <v>99</v>
      </c>
      <c r="G6" s="38" t="s">
        <v>17</v>
      </c>
      <c r="H6" s="38" t="s">
        <v>98</v>
      </c>
      <c r="I6" s="38" t="s">
        <v>16</v>
      </c>
      <c r="J6" s="38" t="s">
        <v>18</v>
      </c>
      <c r="K6" s="38" t="s">
        <v>173</v>
      </c>
      <c r="L6" s="38" t="s">
        <v>172</v>
      </c>
      <c r="M6" s="38" t="s">
        <v>187</v>
      </c>
      <c r="N6" s="38" t="s">
        <v>60</v>
      </c>
      <c r="O6" s="38" t="s">
        <v>175</v>
      </c>
      <c r="P6" s="38" t="s">
        <v>138</v>
      </c>
      <c r="Q6" s="121" t="s">
        <v>140</v>
      </c>
    </row>
    <row r="7" spans="1:17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26" t="s">
        <v>21</v>
      </c>
      <c r="G7" s="26" t="s">
        <v>20</v>
      </c>
      <c r="H7" s="111" t="s">
        <v>1662</v>
      </c>
      <c r="I7" s="26" t="s">
        <v>19</v>
      </c>
      <c r="J7" s="26" t="s">
        <v>19</v>
      </c>
      <c r="K7" s="26" t="s">
        <v>180</v>
      </c>
      <c r="L7" s="111" t="s">
        <v>1662</v>
      </c>
      <c r="M7" s="12" t="s">
        <v>176</v>
      </c>
      <c r="N7" s="26" t="s">
        <v>181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2" t="s">
        <v>1662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108</v>
      </c>
      <c r="Q8" s="15" t="s">
        <v>109</v>
      </c>
    </row>
    <row r="9" spans="1:17" s="4" customFormat="1" ht="20.25">
      <c r="A9" s="59" t="s">
        <v>27</v>
      </c>
      <c r="B9" s="113" t="s">
        <v>1662</v>
      </c>
      <c r="C9" s="113" t="s">
        <v>1662</v>
      </c>
      <c r="D9" s="113" t="s">
        <v>1662</v>
      </c>
      <c r="E9" s="113" t="s">
        <v>1662</v>
      </c>
      <c r="F9" s="113" t="s">
        <v>1662</v>
      </c>
      <c r="G9" s="61">
        <v>6.198111188322196</v>
      </c>
      <c r="H9" s="113" t="s">
        <v>1662</v>
      </c>
      <c r="I9" s="113" t="s">
        <v>1662</v>
      </c>
      <c r="J9" s="62">
        <v>3.1021089751821749E-2</v>
      </c>
      <c r="K9" s="113" t="s">
        <v>1662</v>
      </c>
      <c r="L9" s="113" t="s">
        <v>1662</v>
      </c>
      <c r="M9" s="113" t="s">
        <v>1662</v>
      </c>
      <c r="N9" s="61">
        <v>1667.4874373210005</v>
      </c>
      <c r="O9" s="113" t="s">
        <v>1662</v>
      </c>
      <c r="P9" s="62">
        <f>IFERROR(N9/$N$9,0)</f>
        <v>1</v>
      </c>
      <c r="Q9" s="62">
        <f>N9/'סכום נכסי הקרן'!$C$41</f>
        <v>0.3052352336681467</v>
      </c>
    </row>
    <row r="10" spans="1:17">
      <c r="A10" s="63" t="s">
        <v>168</v>
      </c>
      <c r="B10" s="114" t="s">
        <v>1662</v>
      </c>
      <c r="C10" s="114" t="s">
        <v>1662</v>
      </c>
      <c r="D10" s="114" t="s">
        <v>1662</v>
      </c>
      <c r="E10" s="114" t="s">
        <v>1662</v>
      </c>
      <c r="F10" s="114" t="s">
        <v>1662</v>
      </c>
      <c r="G10" s="66">
        <v>6.188901411605273</v>
      </c>
      <c r="H10" s="114" t="s">
        <v>1662</v>
      </c>
      <c r="I10" s="114" t="s">
        <v>1662</v>
      </c>
      <c r="J10" s="67">
        <v>3.0941993137658174E-2</v>
      </c>
      <c r="K10" s="114" t="s">
        <v>1662</v>
      </c>
      <c r="L10" s="114" t="s">
        <v>1662</v>
      </c>
      <c r="M10" s="114" t="s">
        <v>1662</v>
      </c>
      <c r="N10" s="66">
        <v>1661.7333957140002</v>
      </c>
      <c r="O10" s="114" t="s">
        <v>1662</v>
      </c>
      <c r="P10" s="67">
        <f t="shared" ref="P10:P61" si="0">IFERROR(N10/$N$9,0)</f>
        <v>0.99654927438839069</v>
      </c>
      <c r="Q10" s="67">
        <f>N10/'סכום נכסי הקרן'!$C$41</f>
        <v>0.3041819506297625</v>
      </c>
    </row>
    <row r="11" spans="1:17">
      <c r="A11" s="74" t="s">
        <v>26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72">
        <v>6.436934887128765</v>
      </c>
      <c r="H11" s="115" t="s">
        <v>1662</v>
      </c>
      <c r="I11" s="115" t="s">
        <v>1662</v>
      </c>
      <c r="J11" s="73">
        <v>1.3152099804718799E-2</v>
      </c>
      <c r="K11" s="115" t="s">
        <v>1662</v>
      </c>
      <c r="L11" s="115" t="s">
        <v>1662</v>
      </c>
      <c r="M11" s="115" t="s">
        <v>1662</v>
      </c>
      <c r="N11" s="72">
        <v>589.87955299400005</v>
      </c>
      <c r="O11" s="115" t="s">
        <v>1662</v>
      </c>
      <c r="P11" s="73">
        <f t="shared" si="0"/>
        <v>0.3537535214908159</v>
      </c>
      <c r="Q11" s="73">
        <f>N11/'סכום נכסי הקרן'!$C$41</f>
        <v>0.10797803879317895</v>
      </c>
    </row>
    <row r="12" spans="1:17">
      <c r="A12" s="81" t="s">
        <v>25</v>
      </c>
      <c r="B12" s="114" t="s">
        <v>1662</v>
      </c>
      <c r="C12" s="114" t="s">
        <v>1662</v>
      </c>
      <c r="D12" s="114" t="s">
        <v>1662</v>
      </c>
      <c r="E12" s="114" t="s">
        <v>1662</v>
      </c>
      <c r="F12" s="114" t="s">
        <v>1662</v>
      </c>
      <c r="G12" s="66">
        <v>6.436934887128765</v>
      </c>
      <c r="H12" s="114" t="s">
        <v>1662</v>
      </c>
      <c r="I12" s="114" t="s">
        <v>1662</v>
      </c>
      <c r="J12" s="67">
        <v>1.3152099804718799E-2</v>
      </c>
      <c r="K12" s="114" t="s">
        <v>1662</v>
      </c>
      <c r="L12" s="114" t="s">
        <v>1662</v>
      </c>
      <c r="M12" s="114" t="s">
        <v>1662</v>
      </c>
      <c r="N12" s="66">
        <v>589.87955299400005</v>
      </c>
      <c r="O12" s="114" t="s">
        <v>1662</v>
      </c>
      <c r="P12" s="67">
        <f t="shared" si="0"/>
        <v>0.3537535214908159</v>
      </c>
      <c r="Q12" s="67">
        <f>N12/'סכום נכסי הקרן'!$C$41</f>
        <v>0.10797803879317895</v>
      </c>
    </row>
    <row r="13" spans="1:17">
      <c r="A13" s="82" t="s">
        <v>197</v>
      </c>
      <c r="B13" s="54" t="s">
        <v>198</v>
      </c>
      <c r="C13" s="70" t="s">
        <v>115</v>
      </c>
      <c r="D13" s="54" t="s">
        <v>199</v>
      </c>
      <c r="E13" s="115" t="s">
        <v>1662</v>
      </c>
      <c r="F13" s="115" t="s">
        <v>1662</v>
      </c>
      <c r="G13" s="72">
        <v>0.57999999850506845</v>
      </c>
      <c r="H13" s="70" t="s">
        <v>122</v>
      </c>
      <c r="I13" s="71">
        <v>0.04</v>
      </c>
      <c r="J13" s="73">
        <v>8.1000000074746576E-3</v>
      </c>
      <c r="K13" s="72">
        <v>46.932361999999991</v>
      </c>
      <c r="L13" s="80">
        <v>142.53</v>
      </c>
      <c r="M13" s="115" t="s">
        <v>1662</v>
      </c>
      <c r="N13" s="72">
        <v>6.6892695000000002E-2</v>
      </c>
      <c r="O13" s="73">
        <v>5.361833796562499E-9</v>
      </c>
      <c r="P13" s="73">
        <f t="shared" si="0"/>
        <v>4.0115861446890646E-5</v>
      </c>
      <c r="Q13" s="73">
        <f>N13/'סכום נכסי הקרן'!$C$41</f>
        <v>1.2244774342540663E-5</v>
      </c>
    </row>
    <row r="14" spans="1:17">
      <c r="A14" s="82" t="s">
        <v>200</v>
      </c>
      <c r="B14" s="54" t="s">
        <v>201</v>
      </c>
      <c r="C14" s="70" t="s">
        <v>115</v>
      </c>
      <c r="D14" s="54" t="s">
        <v>199</v>
      </c>
      <c r="E14" s="115" t="s">
        <v>1662</v>
      </c>
      <c r="F14" s="115" t="s">
        <v>1662</v>
      </c>
      <c r="G14" s="72">
        <v>3.3700000000338064</v>
      </c>
      <c r="H14" s="70" t="s">
        <v>122</v>
      </c>
      <c r="I14" s="71">
        <v>7.4999999999999997E-3</v>
      </c>
      <c r="J14" s="73">
        <v>1.1600000000093012E-2</v>
      </c>
      <c r="K14" s="72">
        <v>50095.633070000003</v>
      </c>
      <c r="L14" s="80">
        <v>111.6</v>
      </c>
      <c r="M14" s="115" t="s">
        <v>1662</v>
      </c>
      <c r="N14" s="72">
        <v>55.906729302999999</v>
      </c>
      <c r="O14" s="73">
        <v>2.3924165916106289E-6</v>
      </c>
      <c r="P14" s="73">
        <f t="shared" si="0"/>
        <v>3.3527526535864181E-2</v>
      </c>
      <c r="Q14" s="73">
        <f>N14/'סכום נכסי הקרן'!$C$41</f>
        <v>1.0233782396489493E-2</v>
      </c>
    </row>
    <row r="15" spans="1:17">
      <c r="A15" s="82" t="s">
        <v>202</v>
      </c>
      <c r="B15" s="54" t="s">
        <v>203</v>
      </c>
      <c r="C15" s="70" t="s">
        <v>115</v>
      </c>
      <c r="D15" s="54" t="s">
        <v>199</v>
      </c>
      <c r="E15" s="115" t="s">
        <v>1662</v>
      </c>
      <c r="F15" s="115" t="s">
        <v>1662</v>
      </c>
      <c r="G15" s="72">
        <v>5.3400000000115977</v>
      </c>
      <c r="H15" s="70" t="s">
        <v>122</v>
      </c>
      <c r="I15" s="71">
        <v>5.0000000000000001E-3</v>
      </c>
      <c r="J15" s="73">
        <v>1.2600000000022505E-2</v>
      </c>
      <c r="K15" s="72">
        <v>107554.385069</v>
      </c>
      <c r="L15" s="80">
        <v>107.42</v>
      </c>
      <c r="M15" s="115" t="s">
        <v>1662</v>
      </c>
      <c r="N15" s="72">
        <v>115.53492214900001</v>
      </c>
      <c r="O15" s="73">
        <v>5.2915863821422958E-6</v>
      </c>
      <c r="P15" s="73">
        <f t="shared" si="0"/>
        <v>6.9286832130273437E-2</v>
      </c>
      <c r="Q15" s="73">
        <f>N15/'סכום נכסי הקרן'!$C$41</f>
        <v>2.1148782395409668E-2</v>
      </c>
    </row>
    <row r="16" spans="1:17">
      <c r="A16" s="82" t="s">
        <v>204</v>
      </c>
      <c r="B16" s="54" t="s">
        <v>205</v>
      </c>
      <c r="C16" s="70" t="s">
        <v>115</v>
      </c>
      <c r="D16" s="54" t="s">
        <v>199</v>
      </c>
      <c r="E16" s="115" t="s">
        <v>1662</v>
      </c>
      <c r="F16" s="115" t="s">
        <v>1662</v>
      </c>
      <c r="G16" s="72">
        <v>10.159999999589006</v>
      </c>
      <c r="H16" s="70" t="s">
        <v>122</v>
      </c>
      <c r="I16" s="71">
        <v>0.04</v>
      </c>
      <c r="J16" s="73">
        <v>1.5299999999372092E-2</v>
      </c>
      <c r="K16" s="72">
        <v>5078.4058859999996</v>
      </c>
      <c r="L16" s="80">
        <v>172.48</v>
      </c>
      <c r="M16" s="115" t="s">
        <v>1662</v>
      </c>
      <c r="N16" s="72">
        <v>8.759233935000001</v>
      </c>
      <c r="O16" s="73">
        <v>3.1874901487876544E-7</v>
      </c>
      <c r="P16" s="73">
        <f t="shared" si="0"/>
        <v>5.2529534789615331E-3</v>
      </c>
      <c r="Q16" s="73">
        <f>N16/'סכום נכסי הקרן'!$C$41</f>
        <v>1.6033864825987277E-3</v>
      </c>
    </row>
    <row r="17" spans="1:17">
      <c r="A17" s="82" t="s">
        <v>206</v>
      </c>
      <c r="B17" s="54" t="s">
        <v>207</v>
      </c>
      <c r="C17" s="70" t="s">
        <v>115</v>
      </c>
      <c r="D17" s="54" t="s">
        <v>199</v>
      </c>
      <c r="E17" s="115" t="s">
        <v>1662</v>
      </c>
      <c r="F17" s="115" t="s">
        <v>1662</v>
      </c>
      <c r="G17" s="72">
        <v>19.079999998933285</v>
      </c>
      <c r="H17" s="70" t="s">
        <v>122</v>
      </c>
      <c r="I17" s="71">
        <v>0.01</v>
      </c>
      <c r="J17" s="73">
        <v>1.7299999998962916E-2</v>
      </c>
      <c r="K17" s="72">
        <v>4798.6738050000004</v>
      </c>
      <c r="L17" s="80">
        <v>98.46</v>
      </c>
      <c r="M17" s="115" t="s">
        <v>1662</v>
      </c>
      <c r="N17" s="72">
        <v>4.7247743130000002</v>
      </c>
      <c r="O17" s="73">
        <v>2.6504535986095415E-7</v>
      </c>
      <c r="P17" s="73">
        <f t="shared" si="0"/>
        <v>2.8334692107731037E-3</v>
      </c>
      <c r="Q17" s="73">
        <f>N17/'סכום נכסי הקרן'!$C$41</f>
        <v>8.6487463664182754E-4</v>
      </c>
    </row>
    <row r="18" spans="1:17">
      <c r="A18" s="82" t="s">
        <v>208</v>
      </c>
      <c r="B18" s="54" t="s">
        <v>209</v>
      </c>
      <c r="C18" s="70" t="s">
        <v>115</v>
      </c>
      <c r="D18" s="54" t="s">
        <v>199</v>
      </c>
      <c r="E18" s="115" t="s">
        <v>1662</v>
      </c>
      <c r="F18" s="115" t="s">
        <v>1662</v>
      </c>
      <c r="G18" s="72">
        <v>2.5800000000053571</v>
      </c>
      <c r="H18" s="70" t="s">
        <v>122</v>
      </c>
      <c r="I18" s="71">
        <v>1E-3</v>
      </c>
      <c r="J18" s="73">
        <v>1.1300000000000811E-2</v>
      </c>
      <c r="K18" s="72">
        <v>113365.474716</v>
      </c>
      <c r="L18" s="80">
        <v>108.67</v>
      </c>
      <c r="M18" s="115" t="s">
        <v>1662</v>
      </c>
      <c r="N18" s="72">
        <v>123.194258723</v>
      </c>
      <c r="O18" s="73">
        <v>5.6486264010206498E-6</v>
      </c>
      <c r="P18" s="73">
        <f t="shared" si="0"/>
        <v>7.3880172027517607E-2</v>
      </c>
      <c r="Q18" s="73">
        <f>N18/'סכום נכסי הקרן'!$C$41</f>
        <v>2.2550831572262214E-2</v>
      </c>
    </row>
    <row r="19" spans="1:17">
      <c r="A19" s="82" t="s">
        <v>210</v>
      </c>
      <c r="B19" s="54" t="s">
        <v>211</v>
      </c>
      <c r="C19" s="70" t="s">
        <v>115</v>
      </c>
      <c r="D19" s="54" t="s">
        <v>199</v>
      </c>
      <c r="E19" s="115" t="s">
        <v>1662</v>
      </c>
      <c r="F19" s="115" t="s">
        <v>1662</v>
      </c>
      <c r="G19" s="72">
        <v>14.4200000003414</v>
      </c>
      <c r="H19" s="70" t="s">
        <v>122</v>
      </c>
      <c r="I19" s="71">
        <v>2.75E-2</v>
      </c>
      <c r="J19" s="73">
        <v>1.6500000000338935E-2</v>
      </c>
      <c r="K19" s="72">
        <v>11562.066046</v>
      </c>
      <c r="L19" s="80">
        <v>140.35</v>
      </c>
      <c r="M19" s="115" t="s">
        <v>1662</v>
      </c>
      <c r="N19" s="72">
        <v>16.227360413</v>
      </c>
      <c r="O19" s="73">
        <v>6.3439066038746772E-7</v>
      </c>
      <c r="P19" s="73">
        <f t="shared" si="0"/>
        <v>9.7316237890649505E-3</v>
      </c>
      <c r="Q19" s="73">
        <f>N19/'סכום נכסי הקרן'!$C$41</f>
        <v>2.9704344612257357E-3</v>
      </c>
    </row>
    <row r="20" spans="1:17">
      <c r="A20" s="82" t="s">
        <v>212</v>
      </c>
      <c r="B20" s="54" t="s">
        <v>213</v>
      </c>
      <c r="C20" s="70" t="s">
        <v>115</v>
      </c>
      <c r="D20" s="54" t="s">
        <v>199</v>
      </c>
      <c r="E20" s="115" t="s">
        <v>1662</v>
      </c>
      <c r="F20" s="115" t="s">
        <v>1662</v>
      </c>
      <c r="G20" s="72">
        <v>1.8300000000016288</v>
      </c>
      <c r="H20" s="70" t="s">
        <v>122</v>
      </c>
      <c r="I20" s="71">
        <v>7.4999999999999997E-3</v>
      </c>
      <c r="J20" s="73">
        <v>1.2500000000081444E-2</v>
      </c>
      <c r="K20" s="72">
        <v>55263.530098999996</v>
      </c>
      <c r="L20" s="80">
        <v>111.09</v>
      </c>
      <c r="M20" s="115" t="s">
        <v>1662</v>
      </c>
      <c r="N20" s="72">
        <v>61.39225673</v>
      </c>
      <c r="O20" s="73">
        <v>2.5463863578081895E-6</v>
      </c>
      <c r="P20" s="73">
        <f t="shared" si="0"/>
        <v>3.6817222940301923E-2</v>
      </c>
      <c r="Q20" s="73">
        <f>N20/'סכום נכסי הקרן'!$C$41</f>
        <v>1.1237913647195308E-2</v>
      </c>
    </row>
    <row r="21" spans="1:17">
      <c r="A21" s="82" t="s">
        <v>214</v>
      </c>
      <c r="B21" s="54" t="s">
        <v>215</v>
      </c>
      <c r="C21" s="70" t="s">
        <v>115</v>
      </c>
      <c r="D21" s="54" t="s">
        <v>199</v>
      </c>
      <c r="E21" s="115" t="s">
        <v>1662</v>
      </c>
      <c r="F21" s="115" t="s">
        <v>1662</v>
      </c>
      <c r="G21" s="72">
        <v>4.7299999999983315</v>
      </c>
      <c r="H21" s="70" t="s">
        <v>122</v>
      </c>
      <c r="I21" s="71">
        <v>1.1000000000000001E-2</v>
      </c>
      <c r="J21" s="73">
        <v>1.2100000000105695E-2</v>
      </c>
      <c r="K21" s="72">
        <v>35755.794764999999</v>
      </c>
      <c r="L21" s="80">
        <v>100.55</v>
      </c>
      <c r="M21" s="115" t="s">
        <v>1662</v>
      </c>
      <c r="N21" s="72">
        <v>35.952454122000006</v>
      </c>
      <c r="O21" s="73">
        <v>5.2597977483182039E-6</v>
      </c>
      <c r="P21" s="73">
        <f t="shared" si="0"/>
        <v>2.1560854563175316E-2</v>
      </c>
      <c r="Q21" s="73">
        <f>N21/'סכום נכסי הקרן'!$C$41</f>
        <v>6.5811324806757448E-3</v>
      </c>
    </row>
    <row r="22" spans="1:17">
      <c r="A22" s="82" t="s">
        <v>216</v>
      </c>
      <c r="B22" s="54" t="s">
        <v>217</v>
      </c>
      <c r="C22" s="70" t="s">
        <v>115</v>
      </c>
      <c r="D22" s="54" t="s">
        <v>199</v>
      </c>
      <c r="E22" s="115" t="s">
        <v>1662</v>
      </c>
      <c r="F22" s="115" t="s">
        <v>1662</v>
      </c>
      <c r="G22" s="72">
        <v>7.8900000000104926</v>
      </c>
      <c r="H22" s="70" t="s">
        <v>122</v>
      </c>
      <c r="I22" s="71">
        <v>1E-3</v>
      </c>
      <c r="J22" s="73">
        <v>1.4600000000024331E-2</v>
      </c>
      <c r="K22" s="72">
        <v>131132.20992299999</v>
      </c>
      <c r="L22" s="80">
        <v>100.3</v>
      </c>
      <c r="M22" s="115" t="s">
        <v>1662</v>
      </c>
      <c r="N22" s="72">
        <v>131.525608858</v>
      </c>
      <c r="O22" s="73">
        <v>5.0825305220135589E-6</v>
      </c>
      <c r="P22" s="73">
        <f t="shared" si="0"/>
        <v>7.8876521594255705E-2</v>
      </c>
      <c r="Q22" s="73">
        <f>N22/'סכום נכסי הקרן'!$C$41</f>
        <v>2.4075893499753261E-2</v>
      </c>
    </row>
    <row r="23" spans="1:17">
      <c r="A23" s="82" t="s">
        <v>218</v>
      </c>
      <c r="B23" s="54" t="s">
        <v>219</v>
      </c>
      <c r="C23" s="70" t="s">
        <v>115</v>
      </c>
      <c r="D23" s="54" t="s">
        <v>199</v>
      </c>
      <c r="E23" s="115" t="s">
        <v>1662</v>
      </c>
      <c r="F23" s="115" t="s">
        <v>1662</v>
      </c>
      <c r="G23" s="72">
        <v>25.699999999778658</v>
      </c>
      <c r="H23" s="70" t="s">
        <v>122</v>
      </c>
      <c r="I23" s="71">
        <v>5.0000000000000001E-3</v>
      </c>
      <c r="J23" s="73">
        <v>1.7899999999762262E-2</v>
      </c>
      <c r="K23" s="72">
        <v>45641.135653999998</v>
      </c>
      <c r="L23" s="80">
        <v>80.180000000000007</v>
      </c>
      <c r="M23" s="115" t="s">
        <v>1662</v>
      </c>
      <c r="N23" s="72">
        <v>36.595061753000003</v>
      </c>
      <c r="O23" s="73">
        <v>2.9066830619297232E-6</v>
      </c>
      <c r="P23" s="73">
        <f t="shared" si="0"/>
        <v>2.1946229359181224E-2</v>
      </c>
      <c r="Q23" s="73">
        <f>N23/'סכום נכסי הקרן'!$C$41</f>
        <v>6.6987624465844227E-3</v>
      </c>
    </row>
    <row r="24" spans="1:17">
      <c r="A24" s="118" t="s">
        <v>1662</v>
      </c>
      <c r="B24" s="115" t="s">
        <v>1662</v>
      </c>
      <c r="C24" s="115" t="s">
        <v>1662</v>
      </c>
      <c r="D24" s="115" t="s">
        <v>1662</v>
      </c>
      <c r="E24" s="115" t="s">
        <v>1662</v>
      </c>
      <c r="F24" s="115" t="s">
        <v>1662</v>
      </c>
      <c r="G24" s="115" t="s">
        <v>1662</v>
      </c>
      <c r="H24" s="115" t="s">
        <v>1662</v>
      </c>
      <c r="I24" s="115" t="s">
        <v>1662</v>
      </c>
      <c r="J24" s="115" t="s">
        <v>1662</v>
      </c>
      <c r="K24" s="115" t="s">
        <v>1662</v>
      </c>
      <c r="L24" s="115" t="s">
        <v>1662</v>
      </c>
      <c r="M24" s="115" t="s">
        <v>1662</v>
      </c>
      <c r="N24" s="115" t="s">
        <v>1662</v>
      </c>
      <c r="O24" s="115" t="s">
        <v>1662</v>
      </c>
      <c r="P24" s="115" t="s">
        <v>1662</v>
      </c>
      <c r="Q24" s="115" t="s">
        <v>1662</v>
      </c>
    </row>
    <row r="25" spans="1:17">
      <c r="A25" s="74" t="s">
        <v>46</v>
      </c>
      <c r="B25" s="115" t="s">
        <v>1662</v>
      </c>
      <c r="C25" s="115" t="s">
        <v>1662</v>
      </c>
      <c r="D25" s="115" t="s">
        <v>1662</v>
      </c>
      <c r="E25" s="115" t="s">
        <v>1662</v>
      </c>
      <c r="F25" s="115" t="s">
        <v>1662</v>
      </c>
      <c r="G25" s="72">
        <v>6.0523997078859875</v>
      </c>
      <c r="H25" s="115" t="s">
        <v>1662</v>
      </c>
      <c r="I25" s="115" t="s">
        <v>1662</v>
      </c>
      <c r="J25" s="73">
        <v>4.0732408499154944E-2</v>
      </c>
      <c r="K25" s="115" t="s">
        <v>1662</v>
      </c>
      <c r="L25" s="115" t="s">
        <v>1662</v>
      </c>
      <c r="M25" s="115" t="s">
        <v>1662</v>
      </c>
      <c r="N25" s="72">
        <v>1071.8538427199999</v>
      </c>
      <c r="O25" s="115" t="s">
        <v>1662</v>
      </c>
      <c r="P25" s="73">
        <f t="shared" si="0"/>
        <v>0.64279575289757473</v>
      </c>
      <c r="Q25" s="73">
        <f>N25/'סכום נכסי הקרן'!$C$41</f>
        <v>0.19620391183658351</v>
      </c>
    </row>
    <row r="26" spans="1:17">
      <c r="A26" s="81" t="s">
        <v>22</v>
      </c>
      <c r="B26" s="114" t="s">
        <v>1662</v>
      </c>
      <c r="C26" s="114" t="s">
        <v>1662</v>
      </c>
      <c r="D26" s="114" t="s">
        <v>1662</v>
      </c>
      <c r="E26" s="114" t="s">
        <v>1662</v>
      </c>
      <c r="F26" s="114" t="s">
        <v>1662</v>
      </c>
      <c r="G26" s="66">
        <v>0.33939445280262626</v>
      </c>
      <c r="H26" s="114" t="s">
        <v>1662</v>
      </c>
      <c r="I26" s="114" t="s">
        <v>1662</v>
      </c>
      <c r="J26" s="67">
        <v>4.254374644671495E-2</v>
      </c>
      <c r="K26" s="114" t="s">
        <v>1662</v>
      </c>
      <c r="L26" s="114" t="s">
        <v>1662</v>
      </c>
      <c r="M26" s="114" t="s">
        <v>1662</v>
      </c>
      <c r="N26" s="66">
        <v>287.061120114</v>
      </c>
      <c r="O26" s="114" t="s">
        <v>1662</v>
      </c>
      <c r="P26" s="67">
        <f t="shared" si="0"/>
        <v>0.17215189373492062</v>
      </c>
      <c r="Q26" s="67">
        <f>N26/'סכום נכסי הקרן'!$C$41</f>
        <v>5.2546823510592464E-2</v>
      </c>
    </row>
    <row r="27" spans="1:17">
      <c r="A27" s="82" t="s">
        <v>220</v>
      </c>
      <c r="B27" s="54" t="s">
        <v>221</v>
      </c>
      <c r="C27" s="70" t="s">
        <v>115</v>
      </c>
      <c r="D27" s="54" t="s">
        <v>199</v>
      </c>
      <c r="E27" s="115" t="s">
        <v>1662</v>
      </c>
      <c r="F27" s="115" t="s">
        <v>1662</v>
      </c>
      <c r="G27" s="72">
        <v>0.85000000006305743</v>
      </c>
      <c r="H27" s="70" t="s">
        <v>122</v>
      </c>
      <c r="I27" s="71">
        <v>0</v>
      </c>
      <c r="J27" s="73">
        <v>4.1400000001261157E-2</v>
      </c>
      <c r="K27" s="72">
        <v>4103.75</v>
      </c>
      <c r="L27" s="80">
        <v>96.61</v>
      </c>
      <c r="M27" s="115" t="s">
        <v>1662</v>
      </c>
      <c r="N27" s="72">
        <v>3.9646328749999999</v>
      </c>
      <c r="O27" s="73">
        <v>2.93125E-7</v>
      </c>
      <c r="P27" s="73">
        <f t="shared" si="0"/>
        <v>2.3776088420609711E-3</v>
      </c>
      <c r="Q27" s="73">
        <f>N27/'סכום נכסי הקרן'!$C$41</f>
        <v>7.2572999047793225E-4</v>
      </c>
    </row>
    <row r="28" spans="1:17">
      <c r="A28" s="82" t="s">
        <v>222</v>
      </c>
      <c r="B28" s="54" t="s">
        <v>223</v>
      </c>
      <c r="C28" s="70" t="s">
        <v>115</v>
      </c>
      <c r="D28" s="54" t="s">
        <v>199</v>
      </c>
      <c r="E28" s="115" t="s">
        <v>1662</v>
      </c>
      <c r="F28" s="115" t="s">
        <v>1662</v>
      </c>
      <c r="G28" s="72">
        <v>9.9999999939553198E-3</v>
      </c>
      <c r="H28" s="70" t="s">
        <v>122</v>
      </c>
      <c r="I28" s="71">
        <v>0</v>
      </c>
      <c r="J28" s="73">
        <v>3.7200000000181338E-2</v>
      </c>
      <c r="K28" s="72">
        <v>52949.713075</v>
      </c>
      <c r="L28" s="80">
        <v>99.98</v>
      </c>
      <c r="M28" s="115" t="s">
        <v>1662</v>
      </c>
      <c r="N28" s="72">
        <v>52.939123131999999</v>
      </c>
      <c r="O28" s="73">
        <v>1.0182637129807692E-6</v>
      </c>
      <c r="P28" s="73">
        <f t="shared" si="0"/>
        <v>3.1747839262316987E-2</v>
      </c>
      <c r="Q28" s="73">
        <f>N28/'סכום נכסי הקרן'!$C$41</f>
        <v>9.6905591356920891E-3</v>
      </c>
    </row>
    <row r="29" spans="1:17">
      <c r="A29" s="82" t="s">
        <v>224</v>
      </c>
      <c r="B29" s="54" t="s">
        <v>225</v>
      </c>
      <c r="C29" s="70" t="s">
        <v>115</v>
      </c>
      <c r="D29" s="54" t="s">
        <v>199</v>
      </c>
      <c r="E29" s="115" t="s">
        <v>1662</v>
      </c>
      <c r="F29" s="115" t="s">
        <v>1662</v>
      </c>
      <c r="G29" s="72">
        <v>0.93000000001624838</v>
      </c>
      <c r="H29" s="70" t="s">
        <v>122</v>
      </c>
      <c r="I29" s="71">
        <v>0</v>
      </c>
      <c r="J29" s="73">
        <v>4.1100000000230494E-2</v>
      </c>
      <c r="K29" s="72">
        <v>27469.485000000001</v>
      </c>
      <c r="L29" s="80">
        <v>96.34</v>
      </c>
      <c r="M29" s="115" t="s">
        <v>1662</v>
      </c>
      <c r="N29" s="72">
        <v>26.464101848999999</v>
      </c>
      <c r="O29" s="73">
        <v>1.9621060714285715E-6</v>
      </c>
      <c r="P29" s="73">
        <f t="shared" si="0"/>
        <v>1.5870645413387612E-2</v>
      </c>
      <c r="Q29" s="73">
        <f>N29/'סכום נכסי הקרן'!$C$41</f>
        <v>4.8442801612196681E-3</v>
      </c>
    </row>
    <row r="30" spans="1:17">
      <c r="A30" s="82" t="s">
        <v>226</v>
      </c>
      <c r="B30" s="54" t="s">
        <v>227</v>
      </c>
      <c r="C30" s="70" t="s">
        <v>115</v>
      </c>
      <c r="D30" s="54" t="s">
        <v>199</v>
      </c>
      <c r="E30" s="115" t="s">
        <v>1662</v>
      </c>
      <c r="F30" s="115" t="s">
        <v>1662</v>
      </c>
      <c r="G30" s="72">
        <v>9.9999999996386424E-2</v>
      </c>
      <c r="H30" s="70" t="s">
        <v>122</v>
      </c>
      <c r="I30" s="71">
        <v>0</v>
      </c>
      <c r="J30" s="73">
        <v>4.5499999998717185E-2</v>
      </c>
      <c r="K30" s="72">
        <v>27798.507243</v>
      </c>
      <c r="L30" s="80">
        <v>99.55</v>
      </c>
      <c r="M30" s="115" t="s">
        <v>1662</v>
      </c>
      <c r="N30" s="72">
        <v>27.673413960999998</v>
      </c>
      <c r="O30" s="73">
        <v>5.5597014486000003E-7</v>
      </c>
      <c r="P30" s="73">
        <f t="shared" si="0"/>
        <v>1.6595875532028199E-2</v>
      </c>
      <c r="Q30" s="73">
        <f>N30/'סכום נכסי הקרן'!$C$41</f>
        <v>5.0656459459461059E-3</v>
      </c>
    </row>
    <row r="31" spans="1:17">
      <c r="A31" s="82" t="s">
        <v>228</v>
      </c>
      <c r="B31" s="54" t="s">
        <v>229</v>
      </c>
      <c r="C31" s="70" t="s">
        <v>115</v>
      </c>
      <c r="D31" s="54" t="s">
        <v>199</v>
      </c>
      <c r="E31" s="115" t="s">
        <v>1662</v>
      </c>
      <c r="F31" s="115" t="s">
        <v>1662</v>
      </c>
      <c r="G31" s="72">
        <v>0.17999999999999997</v>
      </c>
      <c r="H31" s="70" t="s">
        <v>122</v>
      </c>
      <c r="I31" s="71">
        <v>0</v>
      </c>
      <c r="J31" s="73">
        <v>4.5000000000000012E-2</v>
      </c>
      <c r="K31" s="72">
        <v>50559</v>
      </c>
      <c r="L31" s="80">
        <v>99.22</v>
      </c>
      <c r="M31" s="115" t="s">
        <v>1662</v>
      </c>
      <c r="N31" s="72">
        <v>50.164639800000003</v>
      </c>
      <c r="O31" s="73">
        <v>9.9135294117647065E-7</v>
      </c>
      <c r="P31" s="73">
        <f t="shared" si="0"/>
        <v>3.0083968656816354E-2</v>
      </c>
      <c r="Q31" s="73">
        <f>N31/'סכום נכסי הקרן'!$C$41</f>
        <v>9.1826872026285408E-3</v>
      </c>
    </row>
    <row r="32" spans="1:17">
      <c r="A32" s="82" t="s">
        <v>230</v>
      </c>
      <c r="B32" s="54" t="s">
        <v>231</v>
      </c>
      <c r="C32" s="70" t="s">
        <v>115</v>
      </c>
      <c r="D32" s="54" t="s">
        <v>199</v>
      </c>
      <c r="E32" s="115" t="s">
        <v>1662</v>
      </c>
      <c r="F32" s="115" t="s">
        <v>1662</v>
      </c>
      <c r="G32" s="72">
        <v>0.25</v>
      </c>
      <c r="H32" s="70" t="s">
        <v>122</v>
      </c>
      <c r="I32" s="71">
        <v>0</v>
      </c>
      <c r="J32" s="73">
        <v>4.440000000034075E-2</v>
      </c>
      <c r="K32" s="72">
        <v>28486.021250000002</v>
      </c>
      <c r="L32" s="80">
        <v>98.9</v>
      </c>
      <c r="M32" s="115" t="s">
        <v>1662</v>
      </c>
      <c r="N32" s="72">
        <v>28.172675015999999</v>
      </c>
      <c r="O32" s="73">
        <v>1.4243010625000001E-6</v>
      </c>
      <c r="P32" s="73">
        <f t="shared" si="0"/>
        <v>1.6895284717264474E-2</v>
      </c>
      <c r="Q32" s="73">
        <f>N32/'סכום נכסי הקרן'!$C$41</f>
        <v>5.1570361785640891E-3</v>
      </c>
    </row>
    <row r="33" spans="1:17">
      <c r="A33" s="82" t="s">
        <v>232</v>
      </c>
      <c r="B33" s="54" t="s">
        <v>233</v>
      </c>
      <c r="C33" s="70" t="s">
        <v>115</v>
      </c>
      <c r="D33" s="54" t="s">
        <v>199</v>
      </c>
      <c r="E33" s="115" t="s">
        <v>1662</v>
      </c>
      <c r="F33" s="115" t="s">
        <v>1662</v>
      </c>
      <c r="G33" s="72">
        <v>0.34999999998756753</v>
      </c>
      <c r="H33" s="70" t="s">
        <v>122</v>
      </c>
      <c r="I33" s="71">
        <v>0</v>
      </c>
      <c r="J33" s="73">
        <v>4.4600000000111904E-2</v>
      </c>
      <c r="K33" s="72">
        <v>32670.205000000002</v>
      </c>
      <c r="L33" s="80">
        <v>98.48</v>
      </c>
      <c r="M33" s="115" t="s">
        <v>1662</v>
      </c>
      <c r="N33" s="72">
        <v>32.173617884000002</v>
      </c>
      <c r="O33" s="73">
        <v>1.8150113888888891E-6</v>
      </c>
      <c r="P33" s="73">
        <f t="shared" si="0"/>
        <v>1.9294668831622751E-2</v>
      </c>
      <c r="Q33" s="73">
        <f>N33/'סכום נכסי הקרן'!$C$41</f>
        <v>5.889412749369877E-3</v>
      </c>
    </row>
    <row r="34" spans="1:17">
      <c r="A34" s="82" t="s">
        <v>234</v>
      </c>
      <c r="B34" s="54" t="s">
        <v>235</v>
      </c>
      <c r="C34" s="70" t="s">
        <v>115</v>
      </c>
      <c r="D34" s="54" t="s">
        <v>199</v>
      </c>
      <c r="E34" s="115" t="s">
        <v>1662</v>
      </c>
      <c r="F34" s="115" t="s">
        <v>1662</v>
      </c>
      <c r="G34" s="72">
        <v>0.43000000000759869</v>
      </c>
      <c r="H34" s="70" t="s">
        <v>122</v>
      </c>
      <c r="I34" s="71">
        <v>0</v>
      </c>
      <c r="J34" s="73">
        <v>4.4700000000177306E-2</v>
      </c>
      <c r="K34" s="72">
        <v>20112.330000000002</v>
      </c>
      <c r="L34" s="80">
        <v>98.15</v>
      </c>
      <c r="M34" s="115" t="s">
        <v>1662</v>
      </c>
      <c r="N34" s="72">
        <v>19.740251895</v>
      </c>
      <c r="O34" s="73">
        <v>1.1173516666666667E-6</v>
      </c>
      <c r="P34" s="73">
        <f t="shared" si="0"/>
        <v>1.1838321209013038E-2</v>
      </c>
      <c r="Q34" s="73">
        <f>N34/'סכום נכסי הקרן'!$C$41</f>
        <v>3.6134727404716718E-3</v>
      </c>
    </row>
    <row r="35" spans="1:17">
      <c r="A35" s="82" t="s">
        <v>236</v>
      </c>
      <c r="B35" s="54" t="s">
        <v>237</v>
      </c>
      <c r="C35" s="70" t="s">
        <v>115</v>
      </c>
      <c r="D35" s="54" t="s">
        <v>199</v>
      </c>
      <c r="E35" s="115" t="s">
        <v>1662</v>
      </c>
      <c r="F35" s="115" t="s">
        <v>1662</v>
      </c>
      <c r="G35" s="72">
        <v>0.6</v>
      </c>
      <c r="H35" s="70" t="s">
        <v>122</v>
      </c>
      <c r="I35" s="71">
        <v>0</v>
      </c>
      <c r="J35" s="73">
        <v>4.2600000000502576E-2</v>
      </c>
      <c r="K35" s="72">
        <v>10200.75</v>
      </c>
      <c r="L35" s="80">
        <v>97.53</v>
      </c>
      <c r="M35" s="115" t="s">
        <v>1662</v>
      </c>
      <c r="N35" s="72">
        <v>9.9487914750000002</v>
      </c>
      <c r="O35" s="73">
        <v>5.6670833333333336E-7</v>
      </c>
      <c r="P35" s="73">
        <f t="shared" si="0"/>
        <v>5.966336688559293E-3</v>
      </c>
      <c r="Q35" s="73">
        <f>N35/'סכום נכסי הקרן'!$C$41</f>
        <v>1.8211361732752326E-3</v>
      </c>
    </row>
    <row r="36" spans="1:17">
      <c r="A36" s="82" t="s">
        <v>238</v>
      </c>
      <c r="B36" s="54" t="s">
        <v>239</v>
      </c>
      <c r="C36" s="70" t="s">
        <v>115</v>
      </c>
      <c r="D36" s="54" t="s">
        <v>199</v>
      </c>
      <c r="E36" s="115" t="s">
        <v>1662</v>
      </c>
      <c r="F36" s="115" t="s">
        <v>1662</v>
      </c>
      <c r="G36" s="72">
        <v>0.67999999998994975</v>
      </c>
      <c r="H36" s="70" t="s">
        <v>122</v>
      </c>
      <c r="I36" s="71">
        <v>0</v>
      </c>
      <c r="J36" s="73">
        <v>4.1400000000061422E-2</v>
      </c>
      <c r="K36" s="72">
        <v>36817.629999999997</v>
      </c>
      <c r="L36" s="80">
        <v>97.29</v>
      </c>
      <c r="M36" s="115" t="s">
        <v>1662</v>
      </c>
      <c r="N36" s="72">
        <v>35.819872226999998</v>
      </c>
      <c r="O36" s="73">
        <v>2.0454238888888888E-6</v>
      </c>
      <c r="P36" s="73">
        <f t="shared" si="0"/>
        <v>2.1481344581850949E-2</v>
      </c>
      <c r="Q36" s="73">
        <f>N36/'סכום נכסי הקרן'!$C$41</f>
        <v>6.5568632329472513E-3</v>
      </c>
    </row>
    <row r="37" spans="1:17">
      <c r="A37" s="118" t="s">
        <v>1662</v>
      </c>
      <c r="B37" s="115" t="s">
        <v>1662</v>
      </c>
      <c r="C37" s="115" t="s">
        <v>1662</v>
      </c>
      <c r="D37" s="115" t="s">
        <v>1662</v>
      </c>
      <c r="E37" s="115" t="s">
        <v>1662</v>
      </c>
      <c r="F37" s="115" t="s">
        <v>1662</v>
      </c>
      <c r="G37" s="115" t="s">
        <v>1662</v>
      </c>
      <c r="H37" s="115" t="s">
        <v>1662</v>
      </c>
      <c r="I37" s="115" t="s">
        <v>1662</v>
      </c>
      <c r="J37" s="115" t="s">
        <v>1662</v>
      </c>
      <c r="K37" s="115" t="s">
        <v>1662</v>
      </c>
      <c r="L37" s="115" t="s">
        <v>1662</v>
      </c>
      <c r="M37" s="115" t="s">
        <v>1662</v>
      </c>
      <c r="N37" s="115" t="s">
        <v>1662</v>
      </c>
      <c r="O37" s="115" t="s">
        <v>1662</v>
      </c>
      <c r="P37" s="115" t="s">
        <v>1662</v>
      </c>
      <c r="Q37" s="115" t="s">
        <v>1662</v>
      </c>
    </row>
    <row r="38" spans="1:17">
      <c r="A38" s="81" t="s">
        <v>23</v>
      </c>
      <c r="B38" s="114" t="s">
        <v>1662</v>
      </c>
      <c r="C38" s="114" t="s">
        <v>1662</v>
      </c>
      <c r="D38" s="114" t="s">
        <v>1662</v>
      </c>
      <c r="E38" s="114" t="s">
        <v>1662</v>
      </c>
      <c r="F38" s="114" t="s">
        <v>1662</v>
      </c>
      <c r="G38" s="66">
        <v>8.1997224425349771</v>
      </c>
      <c r="H38" s="114" t="s">
        <v>1662</v>
      </c>
      <c r="I38" s="114" t="s">
        <v>1662</v>
      </c>
      <c r="J38" s="67">
        <v>3.9984958385342814E-2</v>
      </c>
      <c r="K38" s="114" t="s">
        <v>1662</v>
      </c>
      <c r="L38" s="114" t="s">
        <v>1662</v>
      </c>
      <c r="M38" s="114" t="s">
        <v>1662</v>
      </c>
      <c r="N38" s="66">
        <v>775.96725125599994</v>
      </c>
      <c r="O38" s="114" t="s">
        <v>1662</v>
      </c>
      <c r="P38" s="67">
        <f t="shared" si="0"/>
        <v>0.4653511827967205</v>
      </c>
      <c r="Q38" s="67">
        <f>N38/'סכום נכסי הקרן'!$C$41</f>
        <v>0.14204157701870543</v>
      </c>
    </row>
    <row r="39" spans="1:17">
      <c r="A39" s="82" t="s">
        <v>240</v>
      </c>
      <c r="B39" s="54" t="s">
        <v>241</v>
      </c>
      <c r="C39" s="70" t="s">
        <v>115</v>
      </c>
      <c r="D39" s="54" t="s">
        <v>199</v>
      </c>
      <c r="E39" s="115" t="s">
        <v>1662</v>
      </c>
      <c r="F39" s="115" t="s">
        <v>1662</v>
      </c>
      <c r="G39" s="72">
        <v>11.789999996994375</v>
      </c>
      <c r="H39" s="70" t="s">
        <v>122</v>
      </c>
      <c r="I39" s="71">
        <v>5.5E-2</v>
      </c>
      <c r="J39" s="73">
        <v>4.4100000130243788E-2</v>
      </c>
      <c r="K39" s="72">
        <v>33.692093</v>
      </c>
      <c r="L39" s="80">
        <v>118.5</v>
      </c>
      <c r="M39" s="115" t="s">
        <v>1662</v>
      </c>
      <c r="N39" s="72">
        <v>3.9925128000000004E-2</v>
      </c>
      <c r="O39" s="73">
        <v>1.7449770971352347E-9</v>
      </c>
      <c r="P39" s="73">
        <f t="shared" si="0"/>
        <v>2.3943285632270824E-5</v>
      </c>
      <c r="Q39" s="73">
        <f>N39/'סכום נכסי הקרן'!$C$41</f>
        <v>7.3083343847493643E-6</v>
      </c>
    </row>
    <row r="40" spans="1:17">
      <c r="A40" s="82" t="s">
        <v>242</v>
      </c>
      <c r="B40" s="54" t="s">
        <v>243</v>
      </c>
      <c r="C40" s="70" t="s">
        <v>115</v>
      </c>
      <c r="D40" s="54" t="s">
        <v>199</v>
      </c>
      <c r="E40" s="115" t="s">
        <v>1662</v>
      </c>
      <c r="F40" s="115" t="s">
        <v>1662</v>
      </c>
      <c r="G40" s="72">
        <v>2.1399999999571828</v>
      </c>
      <c r="H40" s="70" t="s">
        <v>122</v>
      </c>
      <c r="I40" s="71">
        <v>5.0000000000000001E-3</v>
      </c>
      <c r="J40" s="73">
        <v>3.7599999999714549E-2</v>
      </c>
      <c r="K40" s="72">
        <v>26896.561393</v>
      </c>
      <c r="L40" s="80">
        <v>93.78</v>
      </c>
      <c r="M40" s="115" t="s">
        <v>1662</v>
      </c>
      <c r="N40" s="72">
        <v>25.223594722000001</v>
      </c>
      <c r="O40" s="73">
        <v>1.0065421024338044E-6</v>
      </c>
      <c r="P40" s="73">
        <f t="shared" si="0"/>
        <v>1.512670749863306E-2</v>
      </c>
      <c r="Q40" s="73">
        <f>N40/'סכום נכסי הקרן'!$C$41</f>
        <v>4.617204097974969E-3</v>
      </c>
    </row>
    <row r="41" spans="1:17">
      <c r="A41" s="82" t="s">
        <v>244</v>
      </c>
      <c r="B41" s="54" t="s">
        <v>245</v>
      </c>
      <c r="C41" s="70" t="s">
        <v>115</v>
      </c>
      <c r="D41" s="54" t="s">
        <v>199</v>
      </c>
      <c r="E41" s="115" t="s">
        <v>1662</v>
      </c>
      <c r="F41" s="115" t="s">
        <v>1662</v>
      </c>
      <c r="G41" s="72">
        <v>4.6699999999678798</v>
      </c>
      <c r="H41" s="70" t="s">
        <v>122</v>
      </c>
      <c r="I41" s="71">
        <v>3.7499999999999999E-2</v>
      </c>
      <c r="J41" s="73">
        <v>3.7199999999727465E-2</v>
      </c>
      <c r="K41" s="72">
        <v>59963.933285999999</v>
      </c>
      <c r="L41" s="80">
        <v>102.8</v>
      </c>
      <c r="M41" s="115" t="s">
        <v>1662</v>
      </c>
      <c r="N41" s="72">
        <v>61.642923994</v>
      </c>
      <c r="O41" s="73">
        <v>4.6823476986708654E-6</v>
      </c>
      <c r="P41" s="73">
        <f t="shared" si="0"/>
        <v>3.69675492686386E-2</v>
      </c>
      <c r="Q41" s="73">
        <f>N41/'סכום נכסי הקרן'!$C$41</f>
        <v>1.1283798539151629E-2</v>
      </c>
    </row>
    <row r="42" spans="1:17">
      <c r="A42" s="82" t="s">
        <v>246</v>
      </c>
      <c r="B42" s="54" t="s">
        <v>247</v>
      </c>
      <c r="C42" s="70" t="s">
        <v>115</v>
      </c>
      <c r="D42" s="54" t="s">
        <v>199</v>
      </c>
      <c r="E42" s="115" t="s">
        <v>1662</v>
      </c>
      <c r="F42" s="115" t="s">
        <v>1662</v>
      </c>
      <c r="G42" s="72">
        <v>0.24999996743419919</v>
      </c>
      <c r="H42" s="70" t="s">
        <v>122</v>
      </c>
      <c r="I42" s="71">
        <v>3.7499999999999999E-2</v>
      </c>
      <c r="J42" s="73">
        <v>3.2300001367763634E-2</v>
      </c>
      <c r="K42" s="72">
        <v>7.4567899999999998</v>
      </c>
      <c r="L42" s="80">
        <v>102.95</v>
      </c>
      <c r="M42" s="115" t="s">
        <v>1662</v>
      </c>
      <c r="N42" s="72">
        <v>7.6767649999999995E-3</v>
      </c>
      <c r="O42" s="73">
        <v>5.7000873740144214E-10</v>
      </c>
      <c r="P42" s="73">
        <f t="shared" si="0"/>
        <v>4.6037918056723448E-6</v>
      </c>
      <c r="Q42" s="73">
        <f>N42/'סכום נכסי הקרן'!$C$41</f>
        <v>1.4052394675638972E-6</v>
      </c>
    </row>
    <row r="43" spans="1:17">
      <c r="A43" s="82" t="s">
        <v>248</v>
      </c>
      <c r="B43" s="54" t="s">
        <v>249</v>
      </c>
      <c r="C43" s="70" t="s">
        <v>115</v>
      </c>
      <c r="D43" s="54" t="s">
        <v>199</v>
      </c>
      <c r="E43" s="115" t="s">
        <v>1662</v>
      </c>
      <c r="F43" s="115" t="s">
        <v>1662</v>
      </c>
      <c r="G43" s="72">
        <v>3.1299999999818207</v>
      </c>
      <c r="H43" s="70" t="s">
        <v>122</v>
      </c>
      <c r="I43" s="71">
        <v>0.02</v>
      </c>
      <c r="J43" s="73">
        <v>3.6499999999650395E-2</v>
      </c>
      <c r="K43" s="72">
        <v>37033.092965000003</v>
      </c>
      <c r="L43" s="80">
        <v>96.55</v>
      </c>
      <c r="M43" s="115" t="s">
        <v>1662</v>
      </c>
      <c r="N43" s="72">
        <v>35.755451005000005</v>
      </c>
      <c r="O43" s="73">
        <v>1.4784216278023281E-6</v>
      </c>
      <c r="P43" s="73">
        <f t="shared" si="0"/>
        <v>2.1442710874299008E-2</v>
      </c>
      <c r="Q43" s="73">
        <f>N43/'סכום נכסי הקרן'!$C$41</f>
        <v>6.5450708641951686E-3</v>
      </c>
    </row>
    <row r="44" spans="1:17">
      <c r="A44" s="82" t="s">
        <v>250</v>
      </c>
      <c r="B44" s="54" t="s">
        <v>251</v>
      </c>
      <c r="C44" s="70" t="s">
        <v>115</v>
      </c>
      <c r="D44" s="54" t="s">
        <v>199</v>
      </c>
      <c r="E44" s="115" t="s">
        <v>1662</v>
      </c>
      <c r="F44" s="115" t="s">
        <v>1662</v>
      </c>
      <c r="G44" s="72">
        <v>6.0199999999771521</v>
      </c>
      <c r="H44" s="70" t="s">
        <v>122</v>
      </c>
      <c r="I44" s="71">
        <v>0.01</v>
      </c>
      <c r="J44" s="73">
        <v>3.809999999988576E-2</v>
      </c>
      <c r="K44" s="72">
        <v>164040.21621000001</v>
      </c>
      <c r="L44" s="80">
        <v>85.38</v>
      </c>
      <c r="M44" s="115" t="s">
        <v>1662</v>
      </c>
      <c r="N44" s="72">
        <v>140.05754466000002</v>
      </c>
      <c r="O44" s="73">
        <v>4.3448088132611131E-6</v>
      </c>
      <c r="P44" s="73">
        <f t="shared" si="0"/>
        <v>8.3993163321828476E-2</v>
      </c>
      <c r="Q44" s="73">
        <f>N44/'סכום נכסי הקרן'!$C$41</f>
        <v>2.5637672833065124E-2</v>
      </c>
    </row>
    <row r="45" spans="1:17">
      <c r="A45" s="82" t="s">
        <v>252</v>
      </c>
      <c r="B45" s="54" t="s">
        <v>253</v>
      </c>
      <c r="C45" s="70" t="s">
        <v>115</v>
      </c>
      <c r="D45" s="54" t="s">
        <v>199</v>
      </c>
      <c r="E45" s="115" t="s">
        <v>1662</v>
      </c>
      <c r="F45" s="115" t="s">
        <v>1662</v>
      </c>
      <c r="G45" s="72">
        <v>14.969999999973306</v>
      </c>
      <c r="H45" s="70" t="s">
        <v>122</v>
      </c>
      <c r="I45" s="71">
        <v>3.7499999999999999E-2</v>
      </c>
      <c r="J45" s="73">
        <v>4.5099999999873026E-2</v>
      </c>
      <c r="K45" s="72">
        <v>41941.987786999998</v>
      </c>
      <c r="L45" s="80">
        <v>92</v>
      </c>
      <c r="M45" s="115" t="s">
        <v>1662</v>
      </c>
      <c r="N45" s="72">
        <v>38.586629799000001</v>
      </c>
      <c r="O45" s="73">
        <v>1.6629989287832617E-6</v>
      </c>
      <c r="P45" s="73">
        <f t="shared" si="0"/>
        <v>2.3140582013015706E-2</v>
      </c>
      <c r="Q45" s="73">
        <f>N45/'סכום נכסי הקרן'!$C$41</f>
        <v>7.0633209579597624E-3</v>
      </c>
    </row>
    <row r="46" spans="1:17">
      <c r="A46" s="82" t="s">
        <v>254</v>
      </c>
      <c r="B46" s="54" t="s">
        <v>255</v>
      </c>
      <c r="C46" s="70" t="s">
        <v>115</v>
      </c>
      <c r="D46" s="54" t="s">
        <v>199</v>
      </c>
      <c r="E46" s="115" t="s">
        <v>1662</v>
      </c>
      <c r="F46" s="115" t="s">
        <v>1662</v>
      </c>
      <c r="G46" s="72">
        <v>1.3199999964747053</v>
      </c>
      <c r="H46" s="70" t="s">
        <v>122</v>
      </c>
      <c r="I46" s="71">
        <v>5.0000000000000001E-3</v>
      </c>
      <c r="J46" s="73">
        <v>3.8299999991186759E-2</v>
      </c>
      <c r="K46" s="72">
        <v>106.2634</v>
      </c>
      <c r="L46" s="80">
        <v>96.1</v>
      </c>
      <c r="M46" s="115" t="s">
        <v>1662</v>
      </c>
      <c r="N46" s="72">
        <v>0.10211912300000001</v>
      </c>
      <c r="O46" s="73">
        <v>4.5276707417524122E-9</v>
      </c>
      <c r="P46" s="73">
        <f t="shared" si="0"/>
        <v>6.1241314755609467E-5</v>
      </c>
      <c r="Q46" s="73">
        <f>N46/'סכום נכסי הקרן'!$C$41</f>
        <v>1.8693007019572978E-5</v>
      </c>
    </row>
    <row r="47" spans="1:17">
      <c r="A47" s="82" t="s">
        <v>256</v>
      </c>
      <c r="B47" s="54" t="s">
        <v>257</v>
      </c>
      <c r="C47" s="70" t="s">
        <v>115</v>
      </c>
      <c r="D47" s="54" t="s">
        <v>199</v>
      </c>
      <c r="E47" s="115" t="s">
        <v>1662</v>
      </c>
      <c r="F47" s="115" t="s">
        <v>1662</v>
      </c>
      <c r="G47" s="72">
        <v>7.819999999985999</v>
      </c>
      <c r="H47" s="70" t="s">
        <v>122</v>
      </c>
      <c r="I47" s="71">
        <v>1.3000000000000001E-2</v>
      </c>
      <c r="J47" s="73">
        <v>3.9699999999902189E-2</v>
      </c>
      <c r="K47" s="72">
        <v>244935.03619600003</v>
      </c>
      <c r="L47" s="80">
        <v>82.23</v>
      </c>
      <c r="M47" s="115" t="s">
        <v>1662</v>
      </c>
      <c r="N47" s="72">
        <v>201.41009100099998</v>
      </c>
      <c r="O47" s="73">
        <v>1.1374655283050247E-5</v>
      </c>
      <c r="P47" s="73">
        <f t="shared" si="0"/>
        <v>0.12078657175647881</v>
      </c>
      <c r="Q47" s="73">
        <f>N47/'סכום נכסי הקרן'!$C$41</f>
        <v>3.6868317454063181E-2</v>
      </c>
    </row>
    <row r="48" spans="1:17">
      <c r="A48" s="82" t="s">
        <v>258</v>
      </c>
      <c r="B48" s="54" t="s">
        <v>259</v>
      </c>
      <c r="C48" s="70" t="s">
        <v>115</v>
      </c>
      <c r="D48" s="54" t="s">
        <v>199</v>
      </c>
      <c r="E48" s="115" t="s">
        <v>1662</v>
      </c>
      <c r="F48" s="115" t="s">
        <v>1662</v>
      </c>
      <c r="G48" s="72">
        <v>11.840000000051798</v>
      </c>
      <c r="H48" s="70" t="s">
        <v>122</v>
      </c>
      <c r="I48" s="71">
        <v>1.4999999999999999E-2</v>
      </c>
      <c r="J48" s="73">
        <v>4.3300000000217088E-2</v>
      </c>
      <c r="K48" s="72">
        <v>144817.83880699999</v>
      </c>
      <c r="L48" s="80">
        <v>72.52</v>
      </c>
      <c r="M48" s="115" t="s">
        <v>1662</v>
      </c>
      <c r="N48" s="72">
        <v>105.021899084</v>
      </c>
      <c r="O48" s="73">
        <v>5.7258007001380468E-6</v>
      </c>
      <c r="P48" s="73">
        <f t="shared" si="0"/>
        <v>6.2982123123355618E-2</v>
      </c>
      <c r="Q48" s="73">
        <f>N48/'סכום נכסי הקרן'!$C$41</f>
        <v>1.922436306847344E-2</v>
      </c>
    </row>
    <row r="49" spans="1:17">
      <c r="A49" s="82" t="s">
        <v>260</v>
      </c>
      <c r="B49" s="54" t="s">
        <v>261</v>
      </c>
      <c r="C49" s="70" t="s">
        <v>115</v>
      </c>
      <c r="D49" s="54" t="s">
        <v>199</v>
      </c>
      <c r="E49" s="115" t="s">
        <v>1662</v>
      </c>
      <c r="F49" s="115" t="s">
        <v>1662</v>
      </c>
      <c r="G49" s="72">
        <v>1.6499999999434849</v>
      </c>
      <c r="H49" s="70" t="s">
        <v>122</v>
      </c>
      <c r="I49" s="71">
        <v>1.7500000000000002E-2</v>
      </c>
      <c r="J49" s="73">
        <v>3.8099999999268282E-2</v>
      </c>
      <c r="K49" s="72">
        <v>17272.629231999999</v>
      </c>
      <c r="L49" s="80">
        <v>97.32</v>
      </c>
      <c r="M49" s="115" t="s">
        <v>1662</v>
      </c>
      <c r="N49" s="72">
        <v>16.809722083</v>
      </c>
      <c r="O49" s="73">
        <v>7.2647446935248692E-7</v>
      </c>
      <c r="P49" s="73">
        <f t="shared" si="0"/>
        <v>1.0080868801030755E-2</v>
      </c>
      <c r="Q49" s="73">
        <f>N49/'סכום נכסי הקרן'!$C$41</f>
        <v>3.0770363440605526E-3</v>
      </c>
    </row>
    <row r="50" spans="1:17">
      <c r="A50" s="82" t="s">
        <v>262</v>
      </c>
      <c r="B50" s="54" t="s">
        <v>263</v>
      </c>
      <c r="C50" s="70" t="s">
        <v>115</v>
      </c>
      <c r="D50" s="54" t="s">
        <v>199</v>
      </c>
      <c r="E50" s="115" t="s">
        <v>1662</v>
      </c>
      <c r="F50" s="115" t="s">
        <v>1662</v>
      </c>
      <c r="G50" s="72">
        <v>4.5199999999769425</v>
      </c>
      <c r="H50" s="70" t="s">
        <v>122</v>
      </c>
      <c r="I50" s="71">
        <v>2.2499999999999999E-2</v>
      </c>
      <c r="J50" s="73">
        <v>3.6699999999849152E-2</v>
      </c>
      <c r="K50" s="72">
        <v>86290.163591999983</v>
      </c>
      <c r="L50" s="80">
        <v>94.49</v>
      </c>
      <c r="M50" s="115" t="s">
        <v>1662</v>
      </c>
      <c r="N50" s="72">
        <v>81.535573568999993</v>
      </c>
      <c r="O50" s="73">
        <v>3.1900811279827467E-6</v>
      </c>
      <c r="P50" s="73">
        <f t="shared" si="0"/>
        <v>4.8897264077740664E-2</v>
      </c>
      <c r="Q50" s="73">
        <f>N50/'סכום נכסי הקרן'!$C$41</f>
        <v>1.4925167826502248E-2</v>
      </c>
    </row>
    <row r="51" spans="1:17">
      <c r="A51" s="82" t="s">
        <v>264</v>
      </c>
      <c r="B51" s="54" t="s">
        <v>265</v>
      </c>
      <c r="C51" s="70" t="s">
        <v>115</v>
      </c>
      <c r="D51" s="54" t="s">
        <v>199</v>
      </c>
      <c r="E51" s="115" t="s">
        <v>1662</v>
      </c>
      <c r="F51" s="115" t="s">
        <v>1662</v>
      </c>
      <c r="G51" s="72">
        <v>0.83000000150186515</v>
      </c>
      <c r="H51" s="70" t="s">
        <v>122</v>
      </c>
      <c r="I51" s="71">
        <v>4.0000000000000001E-3</v>
      </c>
      <c r="J51" s="73">
        <v>3.9800000053481048E-2</v>
      </c>
      <c r="K51" s="72">
        <v>280.88679000000002</v>
      </c>
      <c r="L51" s="80">
        <v>97.19</v>
      </c>
      <c r="M51" s="115" t="s">
        <v>1662</v>
      </c>
      <c r="N51" s="72">
        <v>0.272993873</v>
      </c>
      <c r="O51" s="73">
        <v>1.6490895822423038E-8</v>
      </c>
      <c r="P51" s="73">
        <f t="shared" si="0"/>
        <v>1.6371569997468424E-4</v>
      </c>
      <c r="Q51" s="73">
        <f>N51/'סכום נכסי הקרן'!$C$41</f>
        <v>4.9971799936916945E-5</v>
      </c>
    </row>
    <row r="52" spans="1:17">
      <c r="A52" s="82" t="s">
        <v>266</v>
      </c>
      <c r="B52" s="54" t="s">
        <v>267</v>
      </c>
      <c r="C52" s="70" t="s">
        <v>115</v>
      </c>
      <c r="D52" s="54" t="s">
        <v>199</v>
      </c>
      <c r="E52" s="115" t="s">
        <v>1662</v>
      </c>
      <c r="F52" s="115" t="s">
        <v>1662</v>
      </c>
      <c r="G52" s="72">
        <v>18.309999999992804</v>
      </c>
      <c r="H52" s="70" t="s">
        <v>122</v>
      </c>
      <c r="I52" s="71">
        <v>2.7999999999999997E-2</v>
      </c>
      <c r="J52" s="73">
        <v>4.6199999999999991E-2</v>
      </c>
      <c r="K52" s="72">
        <v>97177.163006000002</v>
      </c>
      <c r="L52" s="80">
        <v>71.52</v>
      </c>
      <c r="M52" s="115" t="s">
        <v>1662</v>
      </c>
      <c r="N52" s="72">
        <v>69.501106450000009</v>
      </c>
      <c r="O52" s="73">
        <v>8.5260147557529916E-6</v>
      </c>
      <c r="P52" s="73">
        <f t="shared" si="0"/>
        <v>4.1680137969531621E-2</v>
      </c>
      <c r="Q52" s="73">
        <f>N52/'סכום נכסי הקרן'!$C$41</f>
        <v>1.2722246652450577E-2</v>
      </c>
    </row>
    <row r="53" spans="1:17">
      <c r="A53" s="118" t="s">
        <v>1662</v>
      </c>
      <c r="B53" s="115" t="s">
        <v>1662</v>
      </c>
      <c r="C53" s="115" t="s">
        <v>1662</v>
      </c>
      <c r="D53" s="115" t="s">
        <v>1662</v>
      </c>
      <c r="E53" s="115" t="s">
        <v>1662</v>
      </c>
      <c r="F53" s="115" t="s">
        <v>1662</v>
      </c>
      <c r="G53" s="115" t="s">
        <v>1662</v>
      </c>
      <c r="H53" s="115" t="s">
        <v>1662</v>
      </c>
      <c r="I53" s="115" t="s">
        <v>1662</v>
      </c>
      <c r="J53" s="115" t="s">
        <v>1662</v>
      </c>
      <c r="K53" s="115" t="s">
        <v>1662</v>
      </c>
      <c r="L53" s="115" t="s">
        <v>1662</v>
      </c>
      <c r="M53" s="115" t="s">
        <v>1662</v>
      </c>
      <c r="N53" s="115" t="s">
        <v>1662</v>
      </c>
      <c r="O53" s="115" t="s">
        <v>1662</v>
      </c>
      <c r="P53" s="115" t="s">
        <v>1662</v>
      </c>
      <c r="Q53" s="115" t="s">
        <v>1662</v>
      </c>
    </row>
    <row r="54" spans="1:17">
      <c r="A54" s="81" t="s">
        <v>24</v>
      </c>
      <c r="B54" s="114" t="s">
        <v>1662</v>
      </c>
      <c r="C54" s="114" t="s">
        <v>1662</v>
      </c>
      <c r="D54" s="114" t="s">
        <v>1662</v>
      </c>
      <c r="E54" s="114" t="s">
        <v>1662</v>
      </c>
      <c r="F54" s="114" t="s">
        <v>1662</v>
      </c>
      <c r="G54" s="66">
        <v>3.0757391781686536</v>
      </c>
      <c r="H54" s="114" t="s">
        <v>1662</v>
      </c>
      <c r="I54" s="114" t="s">
        <v>1662</v>
      </c>
      <c r="J54" s="67">
        <v>4.7534550589187506E-2</v>
      </c>
      <c r="K54" s="114" t="s">
        <v>1662</v>
      </c>
      <c r="L54" s="114" t="s">
        <v>1662</v>
      </c>
      <c r="M54" s="114" t="s">
        <v>1662</v>
      </c>
      <c r="N54" s="66">
        <v>8.825471349999999</v>
      </c>
      <c r="O54" s="114" t="s">
        <v>1662</v>
      </c>
      <c r="P54" s="67">
        <f t="shared" si="0"/>
        <v>5.292676365933573E-3</v>
      </c>
      <c r="Q54" s="67">
        <f>N54/'סכום נכסי הקרן'!$C$41</f>
        <v>1.6155113072856117E-3</v>
      </c>
    </row>
    <row r="55" spans="1:17">
      <c r="A55" s="82" t="s">
        <v>268</v>
      </c>
      <c r="B55" s="54" t="s">
        <v>269</v>
      </c>
      <c r="C55" s="70" t="s">
        <v>115</v>
      </c>
      <c r="D55" s="54" t="s">
        <v>199</v>
      </c>
      <c r="E55" s="115" t="s">
        <v>1662</v>
      </c>
      <c r="F55" s="115" t="s">
        <v>1662</v>
      </c>
      <c r="G55" s="72">
        <v>2.3000000001002849</v>
      </c>
      <c r="H55" s="70" t="s">
        <v>122</v>
      </c>
      <c r="I55" s="71">
        <v>4.0999999999999995E-2</v>
      </c>
      <c r="J55" s="73">
        <v>4.7200000001833775E-2</v>
      </c>
      <c r="K55" s="72">
        <v>7039.9568920000002</v>
      </c>
      <c r="L55" s="80">
        <v>99.15</v>
      </c>
      <c r="M55" s="115" t="s">
        <v>1662</v>
      </c>
      <c r="N55" s="72">
        <v>6.9801172009999997</v>
      </c>
      <c r="O55" s="73">
        <v>3.31829965890593E-7</v>
      </c>
      <c r="P55" s="73">
        <f t="shared" si="0"/>
        <v>4.1860088686570948E-3</v>
      </c>
      <c r="Q55" s="73">
        <f>N55/'סכום נכסי הקרן'!$C$41</f>
        <v>1.2777173951614828E-3</v>
      </c>
    </row>
    <row r="56" spans="1:17">
      <c r="A56" s="82" t="s">
        <v>270</v>
      </c>
      <c r="B56" s="54" t="s">
        <v>271</v>
      </c>
      <c r="C56" s="70" t="s">
        <v>115</v>
      </c>
      <c r="D56" s="54" t="s">
        <v>199</v>
      </c>
      <c r="E56" s="115" t="s">
        <v>1662</v>
      </c>
      <c r="F56" s="115" t="s">
        <v>1662</v>
      </c>
      <c r="G56" s="72">
        <v>6.0099999991925666</v>
      </c>
      <c r="H56" s="70" t="s">
        <v>122</v>
      </c>
      <c r="I56" s="71">
        <v>4.0999999999999995E-2</v>
      </c>
      <c r="J56" s="73">
        <v>4.8799999993930705E-2</v>
      </c>
      <c r="K56" s="72">
        <v>1915.46</v>
      </c>
      <c r="L56" s="80">
        <v>96.34</v>
      </c>
      <c r="M56" s="115" t="s">
        <v>1662</v>
      </c>
      <c r="N56" s="72">
        <v>1.8453541490000001</v>
      </c>
      <c r="O56" s="73">
        <v>6.9382529320752774E-8</v>
      </c>
      <c r="P56" s="73">
        <f t="shared" si="0"/>
        <v>1.1066674972764782E-3</v>
      </c>
      <c r="Q56" s="73">
        <f>N56/'סכום נכסי הקרן'!$C$41</f>
        <v>3.3779391212412896E-4</v>
      </c>
    </row>
    <row r="57" spans="1:17">
      <c r="A57" s="118" t="s">
        <v>1662</v>
      </c>
      <c r="B57" s="115" t="s">
        <v>1662</v>
      </c>
      <c r="C57" s="115" t="s">
        <v>1662</v>
      </c>
      <c r="D57" s="115" t="s">
        <v>1662</v>
      </c>
      <c r="E57" s="115" t="s">
        <v>1662</v>
      </c>
      <c r="F57" s="115" t="s">
        <v>1662</v>
      </c>
      <c r="G57" s="115" t="s">
        <v>1662</v>
      </c>
      <c r="H57" s="115" t="s">
        <v>1662</v>
      </c>
      <c r="I57" s="115" t="s">
        <v>1662</v>
      </c>
      <c r="J57" s="115" t="s">
        <v>1662</v>
      </c>
      <c r="K57" s="115" t="s">
        <v>1662</v>
      </c>
      <c r="L57" s="115" t="s">
        <v>1662</v>
      </c>
      <c r="M57" s="115" t="s">
        <v>1662</v>
      </c>
      <c r="N57" s="115" t="s">
        <v>1662</v>
      </c>
      <c r="O57" s="115" t="s">
        <v>1662</v>
      </c>
      <c r="P57" s="115" t="s">
        <v>1662</v>
      </c>
      <c r="Q57" s="115" t="s">
        <v>1662</v>
      </c>
    </row>
    <row r="58" spans="1:17">
      <c r="A58" s="63" t="s">
        <v>167</v>
      </c>
      <c r="B58" s="114" t="s">
        <v>1662</v>
      </c>
      <c r="C58" s="114" t="s">
        <v>1662</v>
      </c>
      <c r="D58" s="114" t="s">
        <v>1662</v>
      </c>
      <c r="E58" s="114" t="s">
        <v>1662</v>
      </c>
      <c r="F58" s="114" t="s">
        <v>1662</v>
      </c>
      <c r="G58" s="66">
        <v>8.8578405720937301</v>
      </c>
      <c r="H58" s="114" t="s">
        <v>1662</v>
      </c>
      <c r="I58" s="114" t="s">
        <v>1662</v>
      </c>
      <c r="J58" s="67">
        <v>5.3863727018058742E-2</v>
      </c>
      <c r="K58" s="114" t="s">
        <v>1662</v>
      </c>
      <c r="L58" s="114" t="s">
        <v>1662</v>
      </c>
      <c r="M58" s="114" t="s">
        <v>1662</v>
      </c>
      <c r="N58" s="66">
        <v>5.7540416069999996</v>
      </c>
      <c r="O58" s="114" t="s">
        <v>1662</v>
      </c>
      <c r="P58" s="67">
        <f t="shared" si="0"/>
        <v>3.4507256116090997E-3</v>
      </c>
      <c r="Q58" s="67">
        <f>N58/'סכום נכסי הקרן'!$C$41</f>
        <v>1.0532830383841621E-3</v>
      </c>
    </row>
    <row r="59" spans="1:17">
      <c r="A59" s="81" t="s">
        <v>61</v>
      </c>
      <c r="B59" s="114" t="s">
        <v>1662</v>
      </c>
      <c r="C59" s="114" t="s">
        <v>1662</v>
      </c>
      <c r="D59" s="114" t="s">
        <v>1662</v>
      </c>
      <c r="E59" s="114" t="s">
        <v>1662</v>
      </c>
      <c r="F59" s="114" t="s">
        <v>1662</v>
      </c>
      <c r="G59" s="66">
        <v>8.8578405720937301</v>
      </c>
      <c r="H59" s="114" t="s">
        <v>1662</v>
      </c>
      <c r="I59" s="114" t="s">
        <v>1662</v>
      </c>
      <c r="J59" s="67">
        <v>5.3863727018058742E-2</v>
      </c>
      <c r="K59" s="114" t="s">
        <v>1662</v>
      </c>
      <c r="L59" s="114" t="s">
        <v>1662</v>
      </c>
      <c r="M59" s="114" t="s">
        <v>1662</v>
      </c>
      <c r="N59" s="66">
        <v>5.7540416069999996</v>
      </c>
      <c r="O59" s="114" t="s">
        <v>1662</v>
      </c>
      <c r="P59" s="67">
        <f t="shared" si="0"/>
        <v>3.4507256116090997E-3</v>
      </c>
      <c r="Q59" s="67">
        <f>N59/'סכום נכסי הקרן'!$C$41</f>
        <v>1.0532830383841621E-3</v>
      </c>
    </row>
    <row r="60" spans="1:17">
      <c r="A60" s="82" t="s">
        <v>272</v>
      </c>
      <c r="B60" s="54" t="s">
        <v>273</v>
      </c>
      <c r="C60" s="70" t="s">
        <v>28</v>
      </c>
      <c r="D60" s="54" t="s">
        <v>274</v>
      </c>
      <c r="E60" s="54" t="s">
        <v>275</v>
      </c>
      <c r="F60" s="115" t="s">
        <v>1662</v>
      </c>
      <c r="G60" s="72">
        <v>17.670000004937489</v>
      </c>
      <c r="H60" s="70" t="s">
        <v>121</v>
      </c>
      <c r="I60" s="71">
        <v>4.4999999999999998E-2</v>
      </c>
      <c r="J60" s="73">
        <v>5.7500000013437934E-2</v>
      </c>
      <c r="K60" s="72">
        <v>454.82769000000002</v>
      </c>
      <c r="L60" s="80">
        <v>78.942499999999995</v>
      </c>
      <c r="M60" s="115" t="s">
        <v>1662</v>
      </c>
      <c r="N60" s="72">
        <v>1.3022828709999998</v>
      </c>
      <c r="O60" s="73">
        <v>4.5482769000000004E-7</v>
      </c>
      <c r="P60" s="73">
        <f t="shared" si="0"/>
        <v>7.8098511680079494E-4</v>
      </c>
      <c r="Q60" s="73">
        <f>N60/'סכום נכסי הקרן'!$C$41</f>
        <v>2.3838417461803551E-4</v>
      </c>
    </row>
    <row r="61" spans="1:17">
      <c r="A61" s="82" t="s">
        <v>276</v>
      </c>
      <c r="B61" s="54" t="s">
        <v>277</v>
      </c>
      <c r="C61" s="70" t="s">
        <v>28</v>
      </c>
      <c r="D61" s="54" t="s">
        <v>274</v>
      </c>
      <c r="E61" s="54" t="s">
        <v>275</v>
      </c>
      <c r="F61" s="115" t="s">
        <v>1662</v>
      </c>
      <c r="G61" s="72">
        <v>6.2800000002066598</v>
      </c>
      <c r="H61" s="70" t="s">
        <v>121</v>
      </c>
      <c r="I61" s="71">
        <v>6.5000000000000002E-2</v>
      </c>
      <c r="J61" s="73">
        <v>5.2800000002066597E-2</v>
      </c>
      <c r="K61" s="72">
        <v>1131.75</v>
      </c>
      <c r="L61" s="80">
        <v>108.45099999999999</v>
      </c>
      <c r="M61" s="115" t="s">
        <v>1662</v>
      </c>
      <c r="N61" s="72">
        <v>4.4517587359999995</v>
      </c>
      <c r="O61" s="73">
        <v>7.5450000000000004E-7</v>
      </c>
      <c r="P61" s="73">
        <f t="shared" si="0"/>
        <v>2.6697404948083044E-3</v>
      </c>
      <c r="Q61" s="73">
        <f>N61/'סכום נכסי הקרן'!$C$41</f>
        <v>8.1489886376612643E-4</v>
      </c>
    </row>
    <row r="62" spans="1:17">
      <c r="A62" s="119" t="s">
        <v>1662</v>
      </c>
      <c r="B62" s="120" t="s">
        <v>1662</v>
      </c>
      <c r="C62" s="120" t="s">
        <v>1662</v>
      </c>
      <c r="D62" s="120" t="s">
        <v>1662</v>
      </c>
      <c r="E62" s="120" t="s">
        <v>1662</v>
      </c>
      <c r="F62" s="120" t="s">
        <v>1662</v>
      </c>
      <c r="G62" s="120" t="s">
        <v>1662</v>
      </c>
      <c r="H62" s="120" t="s">
        <v>1662</v>
      </c>
      <c r="I62" s="120" t="s">
        <v>1662</v>
      </c>
      <c r="J62" s="120" t="s">
        <v>1662</v>
      </c>
      <c r="K62" s="120" t="s">
        <v>1662</v>
      </c>
      <c r="L62" s="120" t="s">
        <v>1662</v>
      </c>
      <c r="M62" s="120" t="s">
        <v>1662</v>
      </c>
      <c r="N62" s="120" t="s">
        <v>1662</v>
      </c>
      <c r="O62" s="120" t="s">
        <v>1662</v>
      </c>
      <c r="P62" s="120" t="s">
        <v>1662</v>
      </c>
      <c r="Q62" s="120" t="s">
        <v>1662</v>
      </c>
    </row>
    <row r="63" spans="1:17">
      <c r="A63" s="119" t="s">
        <v>1662</v>
      </c>
      <c r="B63" s="120" t="s">
        <v>1662</v>
      </c>
      <c r="C63" s="120" t="s">
        <v>1662</v>
      </c>
      <c r="D63" s="120" t="s">
        <v>1662</v>
      </c>
      <c r="E63" s="120" t="s">
        <v>1662</v>
      </c>
      <c r="F63" s="120" t="s">
        <v>1662</v>
      </c>
      <c r="G63" s="120" t="s">
        <v>1662</v>
      </c>
      <c r="H63" s="120" t="s">
        <v>1662</v>
      </c>
      <c r="I63" s="120" t="s">
        <v>1662</v>
      </c>
      <c r="J63" s="120" t="s">
        <v>1662</v>
      </c>
      <c r="K63" s="120" t="s">
        <v>1662</v>
      </c>
      <c r="L63" s="120" t="s">
        <v>1662</v>
      </c>
      <c r="M63" s="120" t="s">
        <v>1662</v>
      </c>
      <c r="N63" s="120" t="s">
        <v>1662</v>
      </c>
      <c r="O63" s="120" t="s">
        <v>1662</v>
      </c>
      <c r="P63" s="120" t="s">
        <v>1662</v>
      </c>
      <c r="Q63" s="120" t="s">
        <v>1662</v>
      </c>
    </row>
    <row r="64" spans="1:17">
      <c r="A64" s="119" t="s">
        <v>1662</v>
      </c>
      <c r="B64" s="120" t="s">
        <v>1662</v>
      </c>
      <c r="C64" s="120" t="s">
        <v>1662</v>
      </c>
      <c r="D64" s="120" t="s">
        <v>1662</v>
      </c>
      <c r="E64" s="120" t="s">
        <v>1662</v>
      </c>
      <c r="F64" s="120" t="s">
        <v>1662</v>
      </c>
      <c r="G64" s="120" t="s">
        <v>1662</v>
      </c>
      <c r="H64" s="120" t="s">
        <v>1662</v>
      </c>
      <c r="I64" s="120" t="s">
        <v>1662</v>
      </c>
      <c r="J64" s="120" t="s">
        <v>1662</v>
      </c>
      <c r="K64" s="120" t="s">
        <v>1662</v>
      </c>
      <c r="L64" s="120" t="s">
        <v>1662</v>
      </c>
      <c r="M64" s="120" t="s">
        <v>1662</v>
      </c>
      <c r="N64" s="120" t="s">
        <v>1662</v>
      </c>
      <c r="O64" s="120" t="s">
        <v>1662</v>
      </c>
      <c r="P64" s="120" t="s">
        <v>1662</v>
      </c>
      <c r="Q64" s="120" t="s">
        <v>1662</v>
      </c>
    </row>
    <row r="65" spans="1:17">
      <c r="A65" s="75" t="s">
        <v>107</v>
      </c>
      <c r="B65" s="122" t="s">
        <v>1662</v>
      </c>
      <c r="C65" s="122" t="s">
        <v>1662</v>
      </c>
      <c r="D65" s="120" t="s">
        <v>1662</v>
      </c>
      <c r="E65" s="120" t="s">
        <v>1662</v>
      </c>
      <c r="F65" s="120" t="s">
        <v>1662</v>
      </c>
      <c r="G65" s="120" t="s">
        <v>1662</v>
      </c>
      <c r="H65" s="120" t="s">
        <v>1662</v>
      </c>
      <c r="I65" s="120" t="s">
        <v>1662</v>
      </c>
      <c r="J65" s="120" t="s">
        <v>1662</v>
      </c>
      <c r="K65" s="120" t="s">
        <v>1662</v>
      </c>
      <c r="L65" s="120" t="s">
        <v>1662</v>
      </c>
      <c r="M65" s="120" t="s">
        <v>1662</v>
      </c>
      <c r="N65" s="120" t="s">
        <v>1662</v>
      </c>
      <c r="O65" s="120" t="s">
        <v>1662</v>
      </c>
      <c r="P65" s="120" t="s">
        <v>1662</v>
      </c>
      <c r="Q65" s="120" t="s">
        <v>1662</v>
      </c>
    </row>
    <row r="66" spans="1:17">
      <c r="A66" s="75" t="s">
        <v>171</v>
      </c>
      <c r="B66" s="122" t="s">
        <v>1662</v>
      </c>
      <c r="C66" s="122" t="s">
        <v>1662</v>
      </c>
      <c r="D66" s="120" t="s">
        <v>1662</v>
      </c>
      <c r="E66" s="120" t="s">
        <v>1662</v>
      </c>
      <c r="F66" s="120" t="s">
        <v>1662</v>
      </c>
      <c r="G66" s="120" t="s">
        <v>1662</v>
      </c>
      <c r="H66" s="120" t="s">
        <v>1662</v>
      </c>
      <c r="I66" s="120" t="s">
        <v>1662</v>
      </c>
      <c r="J66" s="120" t="s">
        <v>1662</v>
      </c>
      <c r="K66" s="120" t="s">
        <v>1662</v>
      </c>
      <c r="L66" s="120" t="s">
        <v>1662</v>
      </c>
      <c r="M66" s="120" t="s">
        <v>1662</v>
      </c>
      <c r="N66" s="120" t="s">
        <v>1662</v>
      </c>
      <c r="O66" s="120" t="s">
        <v>1662</v>
      </c>
      <c r="P66" s="120" t="s">
        <v>1662</v>
      </c>
      <c r="Q66" s="120" t="s">
        <v>1662</v>
      </c>
    </row>
    <row r="67" spans="1:17">
      <c r="A67" s="75" t="s">
        <v>179</v>
      </c>
      <c r="B67" s="123" t="s">
        <v>1662</v>
      </c>
      <c r="C67" s="123" t="s">
        <v>1662</v>
      </c>
      <c r="D67" s="120" t="s">
        <v>1662</v>
      </c>
      <c r="E67" s="120" t="s">
        <v>1662</v>
      </c>
      <c r="F67" s="120" t="s">
        <v>1662</v>
      </c>
      <c r="G67" s="120" t="s">
        <v>1662</v>
      </c>
      <c r="H67" s="120" t="s">
        <v>1662</v>
      </c>
      <c r="I67" s="120" t="s">
        <v>1662</v>
      </c>
      <c r="J67" s="120" t="s">
        <v>1662</v>
      </c>
      <c r="K67" s="120" t="s">
        <v>1662</v>
      </c>
      <c r="L67" s="120" t="s">
        <v>1662</v>
      </c>
      <c r="M67" s="120" t="s">
        <v>1662</v>
      </c>
      <c r="N67" s="120" t="s">
        <v>1662</v>
      </c>
      <c r="O67" s="120" t="s">
        <v>1662</v>
      </c>
      <c r="P67" s="120" t="s">
        <v>1662</v>
      </c>
      <c r="Q67" s="120" t="s">
        <v>1662</v>
      </c>
    </row>
    <row r="68" spans="1:17" hidden="1">
      <c r="B68" s="1"/>
      <c r="C68" s="1"/>
    </row>
    <row r="69" spans="1:17" hidden="1">
      <c r="B69" s="1"/>
      <c r="C69" s="1"/>
    </row>
    <row r="70" spans="1:17" hidden="1">
      <c r="B70" s="1"/>
      <c r="C70" s="1"/>
    </row>
    <row r="71" spans="1:17" hidden="1">
      <c r="B71" s="1"/>
      <c r="C71" s="1"/>
    </row>
    <row r="72" spans="1:17" hidden="1">
      <c r="B72" s="1"/>
      <c r="C72" s="1"/>
    </row>
    <row r="73" spans="1:17" hidden="1">
      <c r="B73" s="1"/>
      <c r="C73" s="1"/>
    </row>
    <row r="74" spans="1:17" hidden="1">
      <c r="B74" s="1"/>
      <c r="C74" s="1"/>
    </row>
    <row r="75" spans="1:17" hidden="1">
      <c r="B75" s="1"/>
      <c r="C75" s="1"/>
    </row>
    <row r="76" spans="1:17" hidden="1">
      <c r="B76" s="1"/>
      <c r="C76" s="1"/>
    </row>
    <row r="77" spans="1:17" hidden="1">
      <c r="B77" s="1"/>
      <c r="C77" s="1"/>
    </row>
    <row r="78" spans="1:17" hidden="1">
      <c r="B78" s="1"/>
      <c r="C78" s="1"/>
    </row>
    <row r="79" spans="1:17" hidden="1">
      <c r="B79" s="1"/>
      <c r="C79" s="1"/>
    </row>
    <row r="80" spans="1:17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4" type="noConversion"/>
  <dataValidations count="1">
    <dataValidation allowBlank="1" showInputMessage="1" showErrorMessage="1" sqref="M8:P8 M7 C1:C4 M1:M5 B5:C27 N1:P7 D1:H28 B30:H1048576 I1:L1048576 A1:A1048576 M30:M1048576 N9:P1048576 Q1:AY1048576 BA1:XFD1048576 AZ1:AZ9999 AZ10001:AZ1048576" xr:uid="{00000000-0002-0000-0200-000000000000}"/>
  </dataValidations>
  <pageMargins left="0" right="0" top="0.5" bottom="0.5" header="0" footer="0.25"/>
  <pageSetup paperSize="9" scale="43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51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135</v>
      </c>
      <c r="B1" s="36" t="s" vm="1">
        <v>194</v>
      </c>
    </row>
    <row r="2" spans="1:19">
      <c r="A2" s="36" t="s">
        <v>134</v>
      </c>
      <c r="B2" s="36" t="s">
        <v>195</v>
      </c>
    </row>
    <row r="3" spans="1:19">
      <c r="A3" s="36" t="s">
        <v>136</v>
      </c>
      <c r="B3" s="36" t="s">
        <v>196</v>
      </c>
    </row>
    <row r="4" spans="1:19">
      <c r="A4" s="36" t="s">
        <v>137</v>
      </c>
      <c r="B4" s="36">
        <v>2148</v>
      </c>
    </row>
    <row r="5" spans="1:19" ht="18.75">
      <c r="A5" s="136" t="s">
        <v>85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40"/>
    </row>
    <row r="6" spans="1:19" s="3" customFormat="1">
      <c r="A6" s="124" t="s">
        <v>110</v>
      </c>
      <c r="B6" s="39" t="s">
        <v>44</v>
      </c>
      <c r="C6" s="39" t="s">
        <v>114</v>
      </c>
      <c r="D6" s="39" t="s">
        <v>163</v>
      </c>
      <c r="E6" s="39" t="s">
        <v>112</v>
      </c>
      <c r="F6" s="39" t="s">
        <v>64</v>
      </c>
      <c r="G6" s="39" t="s">
        <v>14</v>
      </c>
      <c r="H6" s="39" t="s">
        <v>65</v>
      </c>
      <c r="I6" s="39" t="s">
        <v>99</v>
      </c>
      <c r="J6" s="39" t="s">
        <v>17</v>
      </c>
      <c r="K6" s="39" t="s">
        <v>98</v>
      </c>
      <c r="L6" s="39" t="s">
        <v>16</v>
      </c>
      <c r="M6" s="39" t="s">
        <v>18</v>
      </c>
      <c r="N6" s="39" t="s">
        <v>173</v>
      </c>
      <c r="O6" s="39" t="s">
        <v>172</v>
      </c>
      <c r="P6" s="39" t="s">
        <v>60</v>
      </c>
      <c r="Q6" s="39" t="s">
        <v>57</v>
      </c>
      <c r="R6" s="39" t="s">
        <v>138</v>
      </c>
      <c r="S6" s="125" t="s">
        <v>140</v>
      </c>
    </row>
    <row r="7" spans="1:19" s="3" customFormat="1">
      <c r="A7" s="126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111" t="s">
        <v>1662</v>
      </c>
      <c r="G7" s="111" t="s">
        <v>1662</v>
      </c>
      <c r="H7" s="111" t="s">
        <v>1662</v>
      </c>
      <c r="I7" s="12" t="s">
        <v>21</v>
      </c>
      <c r="J7" s="12" t="s">
        <v>20</v>
      </c>
      <c r="K7" s="111" t="s">
        <v>1662</v>
      </c>
      <c r="L7" s="12" t="s">
        <v>19</v>
      </c>
      <c r="M7" s="12" t="s">
        <v>19</v>
      </c>
      <c r="N7" s="12" t="s">
        <v>180</v>
      </c>
      <c r="O7" s="111" t="s">
        <v>1662</v>
      </c>
      <c r="P7" s="12" t="s">
        <v>176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27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108</v>
      </c>
      <c r="Q8" s="14" t="s">
        <v>109</v>
      </c>
      <c r="R8" s="33" t="s">
        <v>141</v>
      </c>
      <c r="S8" s="47" t="s">
        <v>164</v>
      </c>
    </row>
    <row r="9" spans="1:19" s="4" customFormat="1" ht="20.25">
      <c r="A9" s="83" t="s">
        <v>45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115" t="s">
        <v>1662</v>
      </c>
      <c r="J9" s="115" t="s">
        <v>1662</v>
      </c>
      <c r="K9" s="115" t="s">
        <v>1662</v>
      </c>
      <c r="L9" s="115" t="s">
        <v>1662</v>
      </c>
      <c r="M9" s="115" t="s">
        <v>1662</v>
      </c>
      <c r="N9" s="115" t="s">
        <v>1662</v>
      </c>
      <c r="O9" s="115" t="s">
        <v>1662</v>
      </c>
      <c r="P9" s="84">
        <v>0</v>
      </c>
      <c r="Q9" s="115" t="s">
        <v>1662</v>
      </c>
      <c r="R9" s="85">
        <v>0</v>
      </c>
      <c r="S9" s="85">
        <v>0</v>
      </c>
    </row>
    <row r="10" spans="1:19">
      <c r="A10" s="119" t="s">
        <v>1662</v>
      </c>
      <c r="B10" s="119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  <c r="L10" s="115" t="s">
        <v>1662</v>
      </c>
      <c r="M10" s="115" t="s">
        <v>1662</v>
      </c>
      <c r="N10" s="115" t="s">
        <v>1662</v>
      </c>
      <c r="O10" s="115" t="s">
        <v>1662</v>
      </c>
      <c r="P10" s="115" t="s">
        <v>1662</v>
      </c>
      <c r="Q10" s="115" t="s">
        <v>1662</v>
      </c>
      <c r="R10" s="115" t="s">
        <v>1662</v>
      </c>
      <c r="S10" s="115" t="s">
        <v>1662</v>
      </c>
    </row>
    <row r="11" spans="1:19">
      <c r="A11" s="119" t="s">
        <v>1662</v>
      </c>
      <c r="B11" s="119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  <c r="L11" s="115" t="s">
        <v>1662</v>
      </c>
      <c r="M11" s="115" t="s">
        <v>1662</v>
      </c>
      <c r="N11" s="115" t="s">
        <v>1662</v>
      </c>
      <c r="O11" s="115" t="s">
        <v>1662</v>
      </c>
      <c r="P11" s="115" t="s">
        <v>1662</v>
      </c>
      <c r="Q11" s="115" t="s">
        <v>1662</v>
      </c>
      <c r="R11" s="115" t="s">
        <v>1662</v>
      </c>
      <c r="S11" s="115" t="s">
        <v>1662</v>
      </c>
    </row>
    <row r="12" spans="1:19">
      <c r="A12" s="86" t="s">
        <v>188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  <c r="K12" s="115" t="s">
        <v>1662</v>
      </c>
      <c r="L12" s="115" t="s">
        <v>1662</v>
      </c>
      <c r="M12" s="115" t="s">
        <v>1662</v>
      </c>
      <c r="N12" s="115" t="s">
        <v>1662</v>
      </c>
      <c r="O12" s="115" t="s">
        <v>1662</v>
      </c>
      <c r="P12" s="115" t="s">
        <v>1662</v>
      </c>
      <c r="Q12" s="115" t="s">
        <v>1662</v>
      </c>
      <c r="R12" s="115" t="s">
        <v>1662</v>
      </c>
      <c r="S12" s="115" t="s">
        <v>1662</v>
      </c>
    </row>
    <row r="13" spans="1:19">
      <c r="A13" s="86" t="s">
        <v>107</v>
      </c>
      <c r="B13" s="115" t="s">
        <v>1662</v>
      </c>
      <c r="C13" s="115" t="s">
        <v>1662</v>
      </c>
      <c r="D13" s="115" t="s">
        <v>1662</v>
      </c>
      <c r="E13" s="115" t="s">
        <v>1662</v>
      </c>
      <c r="F13" s="115" t="s">
        <v>1662</v>
      </c>
      <c r="G13" s="115" t="s">
        <v>1662</v>
      </c>
      <c r="H13" s="115" t="s">
        <v>1662</v>
      </c>
      <c r="I13" s="115" t="s">
        <v>1662</v>
      </c>
      <c r="J13" s="115" t="s">
        <v>1662</v>
      </c>
      <c r="K13" s="115" t="s">
        <v>1662</v>
      </c>
      <c r="L13" s="115" t="s">
        <v>1662</v>
      </c>
      <c r="M13" s="115" t="s">
        <v>1662</v>
      </c>
      <c r="N13" s="115" t="s">
        <v>1662</v>
      </c>
      <c r="O13" s="115" t="s">
        <v>1662</v>
      </c>
      <c r="P13" s="115" t="s">
        <v>1662</v>
      </c>
      <c r="Q13" s="115" t="s">
        <v>1662</v>
      </c>
      <c r="R13" s="115" t="s">
        <v>1662</v>
      </c>
      <c r="S13" s="115" t="s">
        <v>1662</v>
      </c>
    </row>
    <row r="14" spans="1:19">
      <c r="A14" s="86" t="s">
        <v>171</v>
      </c>
      <c r="B14" s="115" t="s">
        <v>1662</v>
      </c>
      <c r="C14" s="115" t="s">
        <v>1662</v>
      </c>
      <c r="D14" s="115" t="s">
        <v>1662</v>
      </c>
      <c r="E14" s="115" t="s">
        <v>1662</v>
      </c>
      <c r="F14" s="115" t="s">
        <v>1662</v>
      </c>
      <c r="G14" s="115" t="s">
        <v>1662</v>
      </c>
      <c r="H14" s="115" t="s">
        <v>1662</v>
      </c>
      <c r="I14" s="115" t="s">
        <v>1662</v>
      </c>
      <c r="J14" s="115" t="s">
        <v>1662</v>
      </c>
      <c r="K14" s="115" t="s">
        <v>1662</v>
      </c>
      <c r="L14" s="115" t="s">
        <v>1662</v>
      </c>
      <c r="M14" s="115" t="s">
        <v>1662</v>
      </c>
      <c r="N14" s="115" t="s">
        <v>1662</v>
      </c>
      <c r="O14" s="115" t="s">
        <v>1662</v>
      </c>
      <c r="P14" s="115" t="s">
        <v>1662</v>
      </c>
      <c r="Q14" s="115" t="s">
        <v>1662</v>
      </c>
      <c r="R14" s="115" t="s">
        <v>1662</v>
      </c>
      <c r="S14" s="115" t="s">
        <v>1662</v>
      </c>
    </row>
    <row r="15" spans="1:19">
      <c r="A15" s="86" t="s">
        <v>179</v>
      </c>
      <c r="B15" s="115" t="s">
        <v>1662</v>
      </c>
      <c r="C15" s="115" t="s">
        <v>1662</v>
      </c>
      <c r="D15" s="115" t="s">
        <v>1662</v>
      </c>
      <c r="E15" s="115" t="s">
        <v>1662</v>
      </c>
      <c r="F15" s="115" t="s">
        <v>1662</v>
      </c>
      <c r="G15" s="115" t="s">
        <v>1662</v>
      </c>
      <c r="H15" s="115" t="s">
        <v>1662</v>
      </c>
      <c r="I15" s="115" t="s">
        <v>1662</v>
      </c>
      <c r="J15" s="115" t="s">
        <v>1662</v>
      </c>
      <c r="K15" s="115" t="s">
        <v>1662</v>
      </c>
      <c r="L15" s="115" t="s">
        <v>1662</v>
      </c>
      <c r="M15" s="115" t="s">
        <v>1662</v>
      </c>
      <c r="N15" s="115" t="s">
        <v>1662</v>
      </c>
      <c r="O15" s="115" t="s">
        <v>1662</v>
      </c>
      <c r="P15" s="115" t="s">
        <v>1662</v>
      </c>
      <c r="Q15" s="115" t="s">
        <v>1662</v>
      </c>
      <c r="R15" s="115" t="s">
        <v>1662</v>
      </c>
      <c r="S15" s="115" t="s">
        <v>1662</v>
      </c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86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86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4" type="noConversion"/>
  <dataValidations count="3">
    <dataValidation allowBlank="1" showInputMessage="1" showErrorMessage="1" sqref="A29:A31 A17:A18 A14:A15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32:H485 H10:H30 F32:F703 F10:F30 K10:K485 D32:D202 D10:D30" xr:uid="{00000000-0002-0000-0300-000002000000}">
      <formula1>#REF!</formula1>
    </dataValidation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2.140625" style="2" bestFit="1" customWidth="1"/>
    <col min="2" max="2" width="51.42578125" style="2" bestFit="1" customWidth="1"/>
    <col min="3" max="3" width="13.28515625" style="2" customWidth="1"/>
    <col min="4" max="4" width="12.28515625" style="2" customWidth="1"/>
    <col min="5" max="5" width="14.42578125" style="2" customWidth="1"/>
    <col min="6" max="6" width="40.28515625" style="1" bestFit="1" customWidth="1"/>
    <col min="7" max="7" width="7.85546875" style="1" customWidth="1"/>
    <col min="8" max="8" width="11.42578125" style="1" customWidth="1"/>
    <col min="9" max="9" width="15.85546875" style="1" customWidth="1"/>
    <col min="10" max="10" width="8.42578125" style="1" customWidth="1"/>
    <col min="11" max="11" width="12.28515625" style="1" bestFit="1" customWidth="1"/>
    <col min="12" max="12" width="14.5703125" style="1" customWidth="1"/>
    <col min="13" max="13" width="16.42578125" style="1" customWidth="1"/>
    <col min="14" max="14" width="14.5703125" style="1" customWidth="1"/>
    <col min="15" max="15" width="11.85546875" style="1" bestFit="1" customWidth="1"/>
    <col min="16" max="16" width="33.28515625" style="1" customWidth="1"/>
    <col min="17" max="17" width="11.28515625" style="1" customWidth="1"/>
    <col min="18" max="18" width="23.7109375" style="1" customWidth="1"/>
    <col min="19" max="19" width="28" style="1" customWidth="1"/>
    <col min="20" max="20" width="26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135</v>
      </c>
      <c r="B1" s="36" t="s" vm="1">
        <v>194</v>
      </c>
    </row>
    <row r="2" spans="1:20">
      <c r="A2" s="36" t="s">
        <v>134</v>
      </c>
      <c r="B2" s="36" t="s">
        <v>195</v>
      </c>
    </row>
    <row r="3" spans="1:20">
      <c r="A3" s="36" t="s">
        <v>136</v>
      </c>
      <c r="B3" s="36" t="s">
        <v>196</v>
      </c>
    </row>
    <row r="4" spans="1:20">
      <c r="A4" s="36" t="s">
        <v>137</v>
      </c>
      <c r="B4" s="36">
        <v>2148</v>
      </c>
    </row>
    <row r="5" spans="1:20" ht="18.75">
      <c r="A5" s="141" t="s">
        <v>86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3"/>
    </row>
    <row r="6" spans="1:20" s="3" customFormat="1">
      <c r="A6" s="37" t="s">
        <v>110</v>
      </c>
      <c r="B6" s="38" t="s">
        <v>44</v>
      </c>
      <c r="C6" s="38" t="s">
        <v>114</v>
      </c>
      <c r="D6" s="38" t="s">
        <v>163</v>
      </c>
      <c r="E6" s="38" t="s">
        <v>112</v>
      </c>
      <c r="F6" s="38" t="s">
        <v>64</v>
      </c>
      <c r="G6" s="38" t="s">
        <v>14</v>
      </c>
      <c r="H6" s="38" t="s">
        <v>65</v>
      </c>
      <c r="I6" s="38" t="s">
        <v>99</v>
      </c>
      <c r="J6" s="38" t="s">
        <v>17</v>
      </c>
      <c r="K6" s="38" t="s">
        <v>98</v>
      </c>
      <c r="L6" s="38" t="s">
        <v>16</v>
      </c>
      <c r="M6" s="38" t="s">
        <v>18</v>
      </c>
      <c r="N6" s="39" t="s">
        <v>173</v>
      </c>
      <c r="O6" s="38" t="s">
        <v>172</v>
      </c>
      <c r="P6" s="38" t="s">
        <v>187</v>
      </c>
      <c r="Q6" s="38" t="s">
        <v>60</v>
      </c>
      <c r="R6" s="39" t="s">
        <v>57</v>
      </c>
      <c r="S6" s="38" t="s">
        <v>138</v>
      </c>
      <c r="T6" s="41" t="s">
        <v>140</v>
      </c>
    </row>
    <row r="7" spans="1:20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111" t="s">
        <v>1662</v>
      </c>
      <c r="G7" s="111" t="s">
        <v>1662</v>
      </c>
      <c r="H7" s="111" t="s">
        <v>1662</v>
      </c>
      <c r="I7" s="26" t="s">
        <v>21</v>
      </c>
      <c r="J7" s="26" t="s">
        <v>20</v>
      </c>
      <c r="K7" s="111" t="s">
        <v>1662</v>
      </c>
      <c r="L7" s="26" t="s">
        <v>19</v>
      </c>
      <c r="M7" s="26" t="s">
        <v>19</v>
      </c>
      <c r="N7" s="26" t="s">
        <v>180</v>
      </c>
      <c r="O7" s="111" t="s">
        <v>1662</v>
      </c>
      <c r="P7" s="12" t="s">
        <v>176</v>
      </c>
      <c r="Q7" s="26" t="s">
        <v>176</v>
      </c>
      <c r="R7" s="12" t="s">
        <v>19</v>
      </c>
      <c r="S7" s="26" t="s">
        <v>176</v>
      </c>
      <c r="T7" s="13" t="s">
        <v>19</v>
      </c>
    </row>
    <row r="8" spans="1:20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108</v>
      </c>
      <c r="Q8" s="14" t="s">
        <v>109</v>
      </c>
      <c r="R8" s="14" t="s">
        <v>141</v>
      </c>
      <c r="S8" s="14" t="s">
        <v>164</v>
      </c>
      <c r="T8" s="15" t="s">
        <v>182</v>
      </c>
    </row>
    <row r="9" spans="1:20" s="4" customFormat="1" ht="20.25">
      <c r="A9" s="59" t="s">
        <v>32</v>
      </c>
      <c r="B9" s="113" t="s">
        <v>1662</v>
      </c>
      <c r="C9" s="113" t="s">
        <v>1662</v>
      </c>
      <c r="D9" s="113" t="s">
        <v>1662</v>
      </c>
      <c r="E9" s="113" t="s">
        <v>1662</v>
      </c>
      <c r="F9" s="113" t="s">
        <v>1662</v>
      </c>
      <c r="G9" s="113" t="s">
        <v>1662</v>
      </c>
      <c r="H9" s="113" t="s">
        <v>1662</v>
      </c>
      <c r="I9" s="113" t="s">
        <v>1662</v>
      </c>
      <c r="J9" s="61">
        <v>4.6582304308579223</v>
      </c>
      <c r="K9" s="113" t="s">
        <v>1662</v>
      </c>
      <c r="L9" s="113" t="s">
        <v>1662</v>
      </c>
      <c r="M9" s="60">
        <v>4.2501225329121997E-2</v>
      </c>
      <c r="N9" s="113" t="s">
        <v>1662</v>
      </c>
      <c r="O9" s="113" t="s">
        <v>1662</v>
      </c>
      <c r="P9" s="61">
        <f>P10</f>
        <v>10.004610295999999</v>
      </c>
      <c r="Q9" s="61">
        <v>2013.382646092</v>
      </c>
      <c r="R9" s="113" t="s">
        <v>1662</v>
      </c>
      <c r="S9" s="62">
        <f>IFERROR(Q9/$Q$9,0)</f>
        <v>1</v>
      </c>
      <c r="T9" s="62">
        <f>Q9/'סכום נכסי הקרן'!$C$41</f>
        <v>0.36855169561614987</v>
      </c>
    </row>
    <row r="10" spans="1:20">
      <c r="A10" s="63" t="s">
        <v>168</v>
      </c>
      <c r="B10" s="114" t="s">
        <v>1662</v>
      </c>
      <c r="C10" s="114" t="s">
        <v>1662</v>
      </c>
      <c r="D10" s="114" t="s">
        <v>1662</v>
      </c>
      <c r="E10" s="114" t="s">
        <v>1662</v>
      </c>
      <c r="F10" s="114" t="s">
        <v>1662</v>
      </c>
      <c r="G10" s="114" t="s">
        <v>1662</v>
      </c>
      <c r="H10" s="114" t="s">
        <v>1662</v>
      </c>
      <c r="I10" s="114" t="s">
        <v>1662</v>
      </c>
      <c r="J10" s="66">
        <v>4.640512324831044</v>
      </c>
      <c r="K10" s="114" t="s">
        <v>1662</v>
      </c>
      <c r="L10" s="114" t="s">
        <v>1662</v>
      </c>
      <c r="M10" s="65">
        <v>3.7729017837011998E-2</v>
      </c>
      <c r="N10" s="114" t="s">
        <v>1662</v>
      </c>
      <c r="O10" s="114" t="s">
        <v>1662</v>
      </c>
      <c r="P10" s="66">
        <f>P11+P154</f>
        <v>10.004610295999999</v>
      </c>
      <c r="Q10" s="66">
        <v>1646.1042867600011</v>
      </c>
      <c r="R10" s="114" t="s">
        <v>1662</v>
      </c>
      <c r="S10" s="67">
        <f t="shared" ref="S10:S73" si="0">IFERROR(Q10/$Q$9,0)</f>
        <v>0.81758144183625969</v>
      </c>
      <c r="T10" s="67">
        <f>Q10/'סכום נכסי הקרן'!$C$41</f>
        <v>0.30132102669305011</v>
      </c>
    </row>
    <row r="11" spans="1:20">
      <c r="A11" s="68" t="s">
        <v>31</v>
      </c>
      <c r="B11" s="114" t="s">
        <v>1662</v>
      </c>
      <c r="C11" s="114" t="s">
        <v>1662</v>
      </c>
      <c r="D11" s="114" t="s">
        <v>1662</v>
      </c>
      <c r="E11" s="114" t="s">
        <v>1662</v>
      </c>
      <c r="F11" s="114" t="s">
        <v>1662</v>
      </c>
      <c r="G11" s="114" t="s">
        <v>1662</v>
      </c>
      <c r="H11" s="114" t="s">
        <v>1662</v>
      </c>
      <c r="I11" s="114" t="s">
        <v>1662</v>
      </c>
      <c r="J11" s="66">
        <v>4.7805062073256916</v>
      </c>
      <c r="K11" s="114" t="s">
        <v>1662</v>
      </c>
      <c r="L11" s="114" t="s">
        <v>1662</v>
      </c>
      <c r="M11" s="65">
        <v>3.4570398926875655E-2</v>
      </c>
      <c r="N11" s="114" t="s">
        <v>1662</v>
      </c>
      <c r="O11" s="114" t="s">
        <v>1662</v>
      </c>
      <c r="P11" s="66">
        <f>SUM(P12:P152)</f>
        <v>7.3095574450000003</v>
      </c>
      <c r="Q11" s="66">
        <v>1364.4706277430012</v>
      </c>
      <c r="R11" s="114" t="s">
        <v>1662</v>
      </c>
      <c r="S11" s="67">
        <f t="shared" si="0"/>
        <v>0.67770060022691425</v>
      </c>
      <c r="T11" s="67">
        <f>Q11/'סכום נכסי הקרן'!$C$41</f>
        <v>0.24976770533371176</v>
      </c>
    </row>
    <row r="12" spans="1:20">
      <c r="A12" s="69" t="s">
        <v>278</v>
      </c>
      <c r="B12" s="54" t="s">
        <v>279</v>
      </c>
      <c r="C12" s="70" t="s">
        <v>115</v>
      </c>
      <c r="D12" s="70" t="s">
        <v>28</v>
      </c>
      <c r="E12" s="54" t="s">
        <v>280</v>
      </c>
      <c r="F12" s="70" t="s">
        <v>281</v>
      </c>
      <c r="G12" s="54" t="s">
        <v>282</v>
      </c>
      <c r="H12" s="54" t="s">
        <v>120</v>
      </c>
      <c r="I12" s="115" t="s">
        <v>1662</v>
      </c>
      <c r="J12" s="72">
        <v>5.1699999987061069</v>
      </c>
      <c r="K12" s="70" t="s">
        <v>122</v>
      </c>
      <c r="L12" s="71">
        <v>1.9900000000000001E-2</v>
      </c>
      <c r="M12" s="71">
        <v>2.099999999437438E-2</v>
      </c>
      <c r="N12" s="72">
        <v>893.6160000000001</v>
      </c>
      <c r="O12" s="80">
        <v>99.46</v>
      </c>
      <c r="P12" s="115" t="s">
        <v>1662</v>
      </c>
      <c r="Q12" s="72">
        <v>0.88879049499999996</v>
      </c>
      <c r="R12" s="73">
        <v>3.3096888888888892E-7</v>
      </c>
      <c r="S12" s="73">
        <f t="shared" si="0"/>
        <v>4.4144142035054939E-4</v>
      </c>
      <c r="T12" s="73">
        <f>Q12/'סכום נכסי הקרן'!$C$41</f>
        <v>1.6269398398539655E-4</v>
      </c>
    </row>
    <row r="13" spans="1:20">
      <c r="A13" s="69" t="s">
        <v>283</v>
      </c>
      <c r="B13" s="54" t="s">
        <v>284</v>
      </c>
      <c r="C13" s="70" t="s">
        <v>115</v>
      </c>
      <c r="D13" s="70" t="s">
        <v>28</v>
      </c>
      <c r="E13" s="54" t="s">
        <v>280</v>
      </c>
      <c r="F13" s="70" t="s">
        <v>281</v>
      </c>
      <c r="G13" s="54" t="s">
        <v>282</v>
      </c>
      <c r="H13" s="54" t="s">
        <v>120</v>
      </c>
      <c r="I13" s="115" t="s">
        <v>1662</v>
      </c>
      <c r="J13" s="72">
        <v>0.75</v>
      </c>
      <c r="K13" s="70" t="s">
        <v>122</v>
      </c>
      <c r="L13" s="71">
        <v>8.6E-3</v>
      </c>
      <c r="M13" s="71">
        <v>2.8306451612903221E-2</v>
      </c>
      <c r="N13" s="72">
        <v>1.12E-4</v>
      </c>
      <c r="O13" s="80">
        <v>111.16</v>
      </c>
      <c r="P13" s="115" t="s">
        <v>1662</v>
      </c>
      <c r="Q13" s="72">
        <v>1.24E-7</v>
      </c>
      <c r="R13" s="73">
        <v>4.477580315597451E-14</v>
      </c>
      <c r="S13" s="73">
        <f t="shared" si="0"/>
        <v>6.158789549551621E-11</v>
      </c>
      <c r="T13" s="73">
        <f>Q13/'סכום נכסי הקרן'!$C$41</f>
        <v>2.2698323314302739E-11</v>
      </c>
    </row>
    <row r="14" spans="1:20">
      <c r="A14" s="69" t="s">
        <v>285</v>
      </c>
      <c r="B14" s="54" t="s">
        <v>286</v>
      </c>
      <c r="C14" s="70" t="s">
        <v>115</v>
      </c>
      <c r="D14" s="70" t="s">
        <v>28</v>
      </c>
      <c r="E14" s="54" t="s">
        <v>287</v>
      </c>
      <c r="F14" s="70" t="s">
        <v>118</v>
      </c>
      <c r="G14" s="54" t="s">
        <v>288</v>
      </c>
      <c r="H14" s="54" t="s">
        <v>289</v>
      </c>
      <c r="I14" s="115" t="s">
        <v>1662</v>
      </c>
      <c r="J14" s="72">
        <v>12.410000000009804</v>
      </c>
      <c r="K14" s="70" t="s">
        <v>122</v>
      </c>
      <c r="L14" s="71">
        <v>2.07E-2</v>
      </c>
      <c r="M14" s="71">
        <v>2.7700000000056024E-2</v>
      </c>
      <c r="N14" s="72">
        <v>28319.174112000001</v>
      </c>
      <c r="O14" s="80">
        <v>100.85</v>
      </c>
      <c r="P14" s="115" t="s">
        <v>1662</v>
      </c>
      <c r="Q14" s="72">
        <v>28.559887092</v>
      </c>
      <c r="R14" s="73">
        <v>8.5892169331525788E-6</v>
      </c>
      <c r="S14" s="73">
        <f t="shared" si="0"/>
        <v>1.4185026948272891E-2</v>
      </c>
      <c r="T14" s="73">
        <f>Q14/'סכום נכסי הקרן'!$C$41</f>
        <v>5.2279157341467535E-3</v>
      </c>
    </row>
    <row r="15" spans="1:20">
      <c r="A15" s="69" t="s">
        <v>290</v>
      </c>
      <c r="B15" s="54" t="s">
        <v>291</v>
      </c>
      <c r="C15" s="70" t="s">
        <v>115</v>
      </c>
      <c r="D15" s="70" t="s">
        <v>28</v>
      </c>
      <c r="E15" s="54" t="s">
        <v>292</v>
      </c>
      <c r="F15" s="70" t="s">
        <v>293</v>
      </c>
      <c r="G15" s="54" t="s">
        <v>294</v>
      </c>
      <c r="H15" s="54" t="s">
        <v>120</v>
      </c>
      <c r="I15" s="115" t="s">
        <v>1662</v>
      </c>
      <c r="J15" s="72">
        <v>4.0199999999426952</v>
      </c>
      <c r="K15" s="70" t="s">
        <v>122</v>
      </c>
      <c r="L15" s="71">
        <v>3.85E-2</v>
      </c>
      <c r="M15" s="71">
        <v>2.1399999999808988E-2</v>
      </c>
      <c r="N15" s="72">
        <v>21622.313580000002</v>
      </c>
      <c r="O15" s="80">
        <v>121.06</v>
      </c>
      <c r="P15" s="115" t="s">
        <v>1662</v>
      </c>
      <c r="Q15" s="72">
        <v>26.175972625</v>
      </c>
      <c r="R15" s="73">
        <v>8.3722027128953881E-6</v>
      </c>
      <c r="S15" s="73">
        <f t="shared" si="0"/>
        <v>1.3000992471951559E-2</v>
      </c>
      <c r="T15" s="73">
        <f>Q15/'סכום נכסי הקרן'!$C$41</f>
        <v>4.791537820230546E-3</v>
      </c>
    </row>
    <row r="16" spans="1:20">
      <c r="A16" s="69" t="s">
        <v>295</v>
      </c>
      <c r="B16" s="54" t="s">
        <v>296</v>
      </c>
      <c r="C16" s="70" t="s">
        <v>115</v>
      </c>
      <c r="D16" s="70" t="s">
        <v>28</v>
      </c>
      <c r="E16" s="54" t="s">
        <v>292</v>
      </c>
      <c r="F16" s="70" t="s">
        <v>293</v>
      </c>
      <c r="G16" s="54" t="s">
        <v>294</v>
      </c>
      <c r="H16" s="54" t="s">
        <v>120</v>
      </c>
      <c r="I16" s="115" t="s">
        <v>1662</v>
      </c>
      <c r="J16" s="72">
        <v>1.5999999999397887</v>
      </c>
      <c r="K16" s="70" t="s">
        <v>122</v>
      </c>
      <c r="L16" s="71">
        <v>4.4999999999999998E-2</v>
      </c>
      <c r="M16" s="71">
        <v>2.1099999999187151E-2</v>
      </c>
      <c r="N16" s="72">
        <v>2788.9430309999998</v>
      </c>
      <c r="O16" s="80">
        <v>119.1</v>
      </c>
      <c r="P16" s="115" t="s">
        <v>1662</v>
      </c>
      <c r="Q16" s="72">
        <v>3.3216312569999995</v>
      </c>
      <c r="R16" s="73">
        <v>9.4361179956828688E-7</v>
      </c>
      <c r="S16" s="73">
        <f t="shared" si="0"/>
        <v>1.6497764413770655E-3</v>
      </c>
      <c r="T16" s="73">
        <f>Q16/'סכום נכסי הקרן'!$C$41</f>
        <v>6.080279048570952E-4</v>
      </c>
    </row>
    <row r="17" spans="1:20">
      <c r="A17" s="69" t="s">
        <v>297</v>
      </c>
      <c r="B17" s="54" t="s">
        <v>298</v>
      </c>
      <c r="C17" s="70" t="s">
        <v>115</v>
      </c>
      <c r="D17" s="70" t="s">
        <v>28</v>
      </c>
      <c r="E17" s="54" t="s">
        <v>292</v>
      </c>
      <c r="F17" s="70" t="s">
        <v>293</v>
      </c>
      <c r="G17" s="54" t="s">
        <v>294</v>
      </c>
      <c r="H17" s="54" t="s">
        <v>120</v>
      </c>
      <c r="I17" s="115" t="s">
        <v>1662</v>
      </c>
      <c r="J17" s="72">
        <v>6.4099999999860531</v>
      </c>
      <c r="K17" s="70" t="s">
        <v>122</v>
      </c>
      <c r="L17" s="71">
        <v>2.3900000000000001E-2</v>
      </c>
      <c r="M17" s="71">
        <v>2.5899999999871252E-2</v>
      </c>
      <c r="N17" s="72">
        <v>33730.703093999997</v>
      </c>
      <c r="O17" s="80">
        <v>110.53</v>
      </c>
      <c r="P17" s="115" t="s">
        <v>1662</v>
      </c>
      <c r="Q17" s="72">
        <v>37.282546271999998</v>
      </c>
      <c r="R17" s="73">
        <v>8.6730314953300813E-6</v>
      </c>
      <c r="S17" s="73">
        <f t="shared" si="0"/>
        <v>1.8517367448440996E-2</v>
      </c>
      <c r="T17" s="73">
        <f>Q17/'סכום נכסי הקרן'!$C$41</f>
        <v>6.8246071714702277E-3</v>
      </c>
    </row>
    <row r="18" spans="1:20">
      <c r="A18" s="69" t="s">
        <v>299</v>
      </c>
      <c r="B18" s="54" t="s">
        <v>300</v>
      </c>
      <c r="C18" s="70" t="s">
        <v>115</v>
      </c>
      <c r="D18" s="70" t="s">
        <v>28</v>
      </c>
      <c r="E18" s="54" t="s">
        <v>292</v>
      </c>
      <c r="F18" s="70" t="s">
        <v>293</v>
      </c>
      <c r="G18" s="54" t="s">
        <v>294</v>
      </c>
      <c r="H18" s="54" t="s">
        <v>120</v>
      </c>
      <c r="I18" s="115" t="s">
        <v>1662</v>
      </c>
      <c r="J18" s="72">
        <v>3.5000000006278387</v>
      </c>
      <c r="K18" s="70" t="s">
        <v>122</v>
      </c>
      <c r="L18" s="71">
        <v>0.01</v>
      </c>
      <c r="M18" s="71">
        <v>1.8800000004018168E-2</v>
      </c>
      <c r="N18" s="72">
        <v>2977.968394</v>
      </c>
      <c r="O18" s="80">
        <v>106.97</v>
      </c>
      <c r="P18" s="115" t="s">
        <v>1662</v>
      </c>
      <c r="Q18" s="72">
        <v>3.1855328940000001</v>
      </c>
      <c r="R18" s="73">
        <v>2.4780450979037912E-6</v>
      </c>
      <c r="S18" s="73">
        <f t="shared" si="0"/>
        <v>1.5821795723645268E-3</v>
      </c>
      <c r="T18" s="73">
        <f>Q18/'סכום נכסי הקרן'!$C$41</f>
        <v>5.8311496416418125E-4</v>
      </c>
    </row>
    <row r="19" spans="1:20">
      <c r="A19" s="69" t="s">
        <v>301</v>
      </c>
      <c r="B19" s="54" t="s">
        <v>302</v>
      </c>
      <c r="C19" s="70" t="s">
        <v>115</v>
      </c>
      <c r="D19" s="70" t="s">
        <v>28</v>
      </c>
      <c r="E19" s="54" t="s">
        <v>292</v>
      </c>
      <c r="F19" s="70" t="s">
        <v>293</v>
      </c>
      <c r="G19" s="54" t="s">
        <v>294</v>
      </c>
      <c r="H19" s="54" t="s">
        <v>120</v>
      </c>
      <c r="I19" s="115" t="s">
        <v>1662</v>
      </c>
      <c r="J19" s="72">
        <v>11.370000000262044</v>
      </c>
      <c r="K19" s="70" t="s">
        <v>122</v>
      </c>
      <c r="L19" s="71">
        <v>1.2500000000000001E-2</v>
      </c>
      <c r="M19" s="71">
        <v>3.0100000000439261E-2</v>
      </c>
      <c r="N19" s="72">
        <v>14543.363927</v>
      </c>
      <c r="O19" s="80">
        <v>90.79</v>
      </c>
      <c r="P19" s="115" t="s">
        <v>1662</v>
      </c>
      <c r="Q19" s="72">
        <v>13.203919342000001</v>
      </c>
      <c r="R19" s="73">
        <v>3.3885852357096641E-6</v>
      </c>
      <c r="S19" s="73">
        <f t="shared" si="0"/>
        <v>6.5580774561800103E-3</v>
      </c>
      <c r="T19" s="73">
        <f>Q19/'סכום נכסי הקרן'!$C$41</f>
        <v>2.4169905664571897E-3</v>
      </c>
    </row>
    <row r="20" spans="1:20">
      <c r="A20" s="69" t="s">
        <v>303</v>
      </c>
      <c r="B20" s="54" t="s">
        <v>304</v>
      </c>
      <c r="C20" s="70" t="s">
        <v>115</v>
      </c>
      <c r="D20" s="70" t="s">
        <v>28</v>
      </c>
      <c r="E20" s="54" t="s">
        <v>292</v>
      </c>
      <c r="F20" s="70" t="s">
        <v>293</v>
      </c>
      <c r="G20" s="54" t="s">
        <v>294</v>
      </c>
      <c r="H20" s="54" t="s">
        <v>120</v>
      </c>
      <c r="I20" s="115" t="s">
        <v>1662</v>
      </c>
      <c r="J20" s="72">
        <v>8.300000000269014</v>
      </c>
      <c r="K20" s="70" t="s">
        <v>122</v>
      </c>
      <c r="L20" s="71">
        <v>0.03</v>
      </c>
      <c r="M20" s="71">
        <v>2.8300000001401707E-2</v>
      </c>
      <c r="N20" s="72">
        <v>6869.7896169999995</v>
      </c>
      <c r="O20" s="80">
        <v>102.81</v>
      </c>
      <c r="P20" s="115" t="s">
        <v>1662</v>
      </c>
      <c r="Q20" s="72">
        <v>7.0628312470000001</v>
      </c>
      <c r="R20" s="73">
        <v>2.6876227921304617E-6</v>
      </c>
      <c r="S20" s="73">
        <f t="shared" si="0"/>
        <v>3.5079428446992134E-3</v>
      </c>
      <c r="T20" s="73">
        <f>Q20/'סכום נכסי הקרן'!$C$41</f>
        <v>1.2928582835384354E-3</v>
      </c>
    </row>
    <row r="21" spans="1:20">
      <c r="A21" s="69" t="s">
        <v>305</v>
      </c>
      <c r="B21" s="54" t="s">
        <v>306</v>
      </c>
      <c r="C21" s="70" t="s">
        <v>115</v>
      </c>
      <c r="D21" s="70" t="s">
        <v>28</v>
      </c>
      <c r="E21" s="54" t="s">
        <v>292</v>
      </c>
      <c r="F21" s="70" t="s">
        <v>293</v>
      </c>
      <c r="G21" s="54" t="s">
        <v>294</v>
      </c>
      <c r="H21" s="54" t="s">
        <v>120</v>
      </c>
      <c r="I21" s="115" t="s">
        <v>1662</v>
      </c>
      <c r="J21" s="72">
        <v>11.05000000015875</v>
      </c>
      <c r="K21" s="70" t="s">
        <v>122</v>
      </c>
      <c r="L21" s="71">
        <v>3.2000000000000001E-2</v>
      </c>
      <c r="M21" s="71">
        <v>3.0400000000143389E-2</v>
      </c>
      <c r="N21" s="72">
        <v>18922.318800000001</v>
      </c>
      <c r="O21" s="80">
        <v>103.2</v>
      </c>
      <c r="P21" s="115" t="s">
        <v>1662</v>
      </c>
      <c r="Q21" s="72">
        <v>19.527833417999997</v>
      </c>
      <c r="R21" s="73">
        <v>6.0625645350115052E-6</v>
      </c>
      <c r="S21" s="73">
        <f t="shared" si="0"/>
        <v>9.6990174500131698E-3</v>
      </c>
      <c r="T21" s="73">
        <f>Q21/'סכום נכסי הקרן'!$C$41</f>
        <v>3.5745893270129796E-3</v>
      </c>
    </row>
    <row r="22" spans="1:20">
      <c r="A22" s="69" t="s">
        <v>307</v>
      </c>
      <c r="B22" s="54" t="s">
        <v>308</v>
      </c>
      <c r="C22" s="70" t="s">
        <v>115</v>
      </c>
      <c r="D22" s="70" t="s">
        <v>28</v>
      </c>
      <c r="E22" s="54" t="s">
        <v>309</v>
      </c>
      <c r="F22" s="70" t="s">
        <v>310</v>
      </c>
      <c r="G22" s="54" t="s">
        <v>294</v>
      </c>
      <c r="H22" s="54" t="s">
        <v>120</v>
      </c>
      <c r="I22" s="115" t="s">
        <v>1662</v>
      </c>
      <c r="J22" s="72">
        <v>3.3800000000237631</v>
      </c>
      <c r="K22" s="70" t="s">
        <v>122</v>
      </c>
      <c r="L22" s="71">
        <v>1.34E-2</v>
      </c>
      <c r="M22" s="71">
        <v>2.5400000000073114E-2</v>
      </c>
      <c r="N22" s="72">
        <v>37106.373390000001</v>
      </c>
      <c r="O22" s="80">
        <v>108.45</v>
      </c>
      <c r="P22" s="72">
        <v>3.5237361520000001</v>
      </c>
      <c r="Q22" s="72">
        <v>43.765598091999998</v>
      </c>
      <c r="R22" s="73">
        <v>1.3916060432237041E-5</v>
      </c>
      <c r="S22" s="73">
        <f t="shared" si="0"/>
        <v>2.1737347432168222E-2</v>
      </c>
      <c r="T22" s="73">
        <f>Q22/'סכום נכסי הקרן'!$C$41</f>
        <v>8.0113362543229594E-3</v>
      </c>
    </row>
    <row r="23" spans="1:20">
      <c r="A23" s="69" t="s">
        <v>311</v>
      </c>
      <c r="B23" s="54" t="s">
        <v>312</v>
      </c>
      <c r="C23" s="70" t="s">
        <v>115</v>
      </c>
      <c r="D23" s="70" t="s">
        <v>28</v>
      </c>
      <c r="E23" s="54" t="s">
        <v>309</v>
      </c>
      <c r="F23" s="70" t="s">
        <v>310</v>
      </c>
      <c r="G23" s="54" t="s">
        <v>294</v>
      </c>
      <c r="H23" s="54" t="s">
        <v>120</v>
      </c>
      <c r="I23" s="115" t="s">
        <v>1662</v>
      </c>
      <c r="J23" s="72">
        <v>3.1099999999984873</v>
      </c>
      <c r="K23" s="70" t="s">
        <v>122</v>
      </c>
      <c r="L23" s="71">
        <v>1.77E-2</v>
      </c>
      <c r="M23" s="71">
        <v>2.3900000000015131E-2</v>
      </c>
      <c r="N23" s="72">
        <v>24180.311755999996</v>
      </c>
      <c r="O23" s="80">
        <v>109.35</v>
      </c>
      <c r="P23" s="115" t="s">
        <v>1662</v>
      </c>
      <c r="Q23" s="72">
        <v>26.441171063999999</v>
      </c>
      <c r="R23" s="73">
        <v>8.7708899714200702E-6</v>
      </c>
      <c r="S23" s="73">
        <f t="shared" si="0"/>
        <v>1.3132710324747575E-2</v>
      </c>
      <c r="T23" s="73">
        <f>Q23/'סכום נכסי הקרן'!$C$41</f>
        <v>4.8400826582214364E-3</v>
      </c>
    </row>
    <row r="24" spans="1:20">
      <c r="A24" s="69" t="s">
        <v>313</v>
      </c>
      <c r="B24" s="54" t="s">
        <v>314</v>
      </c>
      <c r="C24" s="70" t="s">
        <v>115</v>
      </c>
      <c r="D24" s="70" t="s">
        <v>28</v>
      </c>
      <c r="E24" s="54" t="s">
        <v>309</v>
      </c>
      <c r="F24" s="70" t="s">
        <v>310</v>
      </c>
      <c r="G24" s="54" t="s">
        <v>294</v>
      </c>
      <c r="H24" s="54" t="s">
        <v>120</v>
      </c>
      <c r="I24" s="115" t="s">
        <v>1662</v>
      </c>
      <c r="J24" s="72">
        <v>6.1600000000419524</v>
      </c>
      <c r="K24" s="70" t="s">
        <v>122</v>
      </c>
      <c r="L24" s="71">
        <v>2.4799999999999999E-2</v>
      </c>
      <c r="M24" s="71">
        <v>2.8500000000060505E-2</v>
      </c>
      <c r="N24" s="72">
        <v>45466.345654999997</v>
      </c>
      <c r="O24" s="80">
        <v>109.05</v>
      </c>
      <c r="P24" s="115" t="s">
        <v>1662</v>
      </c>
      <c r="Q24" s="72">
        <v>49.581049961999994</v>
      </c>
      <c r="R24" s="73">
        <v>1.3800723527769092E-5</v>
      </c>
      <c r="S24" s="73">
        <f t="shared" si="0"/>
        <v>2.4625746158206643E-2</v>
      </c>
      <c r="T24" s="73">
        <f>Q24/'סכום נכסי הקרן'!$C$41</f>
        <v>9.0758605024199475E-3</v>
      </c>
    </row>
    <row r="25" spans="1:20">
      <c r="A25" s="69" t="s">
        <v>315</v>
      </c>
      <c r="B25" s="54" t="s">
        <v>316</v>
      </c>
      <c r="C25" s="70" t="s">
        <v>115</v>
      </c>
      <c r="D25" s="70" t="s">
        <v>28</v>
      </c>
      <c r="E25" s="54" t="s">
        <v>309</v>
      </c>
      <c r="F25" s="70" t="s">
        <v>310</v>
      </c>
      <c r="G25" s="54" t="s">
        <v>317</v>
      </c>
      <c r="H25" s="54" t="s">
        <v>289</v>
      </c>
      <c r="I25" s="115" t="s">
        <v>1662</v>
      </c>
      <c r="J25" s="72">
        <v>7.4899999998612525</v>
      </c>
      <c r="K25" s="70" t="s">
        <v>122</v>
      </c>
      <c r="L25" s="71">
        <v>9.0000000000000011E-3</v>
      </c>
      <c r="M25" s="71">
        <v>3.0399999999569396E-2</v>
      </c>
      <c r="N25" s="72">
        <v>26650.831504999998</v>
      </c>
      <c r="O25" s="80">
        <v>93.65</v>
      </c>
      <c r="P25" s="72">
        <v>0.12279685899999999</v>
      </c>
      <c r="Q25" s="72">
        <v>25.081299352000002</v>
      </c>
      <c r="R25" s="73">
        <v>1.0342960914917926E-5</v>
      </c>
      <c r="S25" s="73">
        <f t="shared" si="0"/>
        <v>1.2457293898247861E-2</v>
      </c>
      <c r="T25" s="73">
        <f>Q25/'סכום נכסי הקרן'!$C$41</f>
        <v>4.591156788987966E-3</v>
      </c>
    </row>
    <row r="26" spans="1:20">
      <c r="A26" s="69" t="s">
        <v>318</v>
      </c>
      <c r="B26" s="54" t="s">
        <v>319</v>
      </c>
      <c r="C26" s="70" t="s">
        <v>115</v>
      </c>
      <c r="D26" s="70" t="s">
        <v>28</v>
      </c>
      <c r="E26" s="54" t="s">
        <v>309</v>
      </c>
      <c r="F26" s="70" t="s">
        <v>310</v>
      </c>
      <c r="G26" s="54" t="s">
        <v>317</v>
      </c>
      <c r="H26" s="54" t="s">
        <v>289</v>
      </c>
      <c r="I26" s="115" t="s">
        <v>1662</v>
      </c>
      <c r="J26" s="72">
        <v>11.029999999981145</v>
      </c>
      <c r="K26" s="70" t="s">
        <v>122</v>
      </c>
      <c r="L26" s="71">
        <v>1.6899999999999998E-2</v>
      </c>
      <c r="M26" s="71">
        <v>3.3699999999947848E-2</v>
      </c>
      <c r="N26" s="72">
        <v>53979.299506000003</v>
      </c>
      <c r="O26" s="80">
        <v>91.53</v>
      </c>
      <c r="P26" s="72">
        <v>0.45105255099999997</v>
      </c>
      <c r="Q26" s="72">
        <v>49.858304098000005</v>
      </c>
      <c r="R26" s="73">
        <v>1.2372173823734347E-5</v>
      </c>
      <c r="S26" s="73">
        <f t="shared" si="0"/>
        <v>2.4763451793316873E-2</v>
      </c>
      <c r="T26" s="73">
        <f>Q26/'סכום נכסי הקרן'!$C$41</f>
        <v>9.1266121477357205E-3</v>
      </c>
    </row>
    <row r="27" spans="1:20">
      <c r="A27" s="69" t="s">
        <v>320</v>
      </c>
      <c r="B27" s="54" t="s">
        <v>321</v>
      </c>
      <c r="C27" s="70" t="s">
        <v>115</v>
      </c>
      <c r="D27" s="70" t="s">
        <v>28</v>
      </c>
      <c r="E27" s="54" t="s">
        <v>322</v>
      </c>
      <c r="F27" s="70" t="s">
        <v>310</v>
      </c>
      <c r="G27" s="54" t="s">
        <v>323</v>
      </c>
      <c r="H27" s="54" t="s">
        <v>120</v>
      </c>
      <c r="I27" s="115" t="s">
        <v>1662</v>
      </c>
      <c r="J27" s="72">
        <v>2.2799999999881209</v>
      </c>
      <c r="K27" s="70" t="s">
        <v>122</v>
      </c>
      <c r="L27" s="71">
        <v>3.2000000000000001E-2</v>
      </c>
      <c r="M27" s="71">
        <v>2.4500000000148493E-2</v>
      </c>
      <c r="N27" s="72">
        <v>14660.591846999998</v>
      </c>
      <c r="O27" s="80">
        <v>114.84</v>
      </c>
      <c r="P27" s="115" t="s">
        <v>1662</v>
      </c>
      <c r="Q27" s="72">
        <v>16.836224614999999</v>
      </c>
      <c r="R27" s="73">
        <v>1.04506097085809E-5</v>
      </c>
      <c r="S27" s="73">
        <f t="shared" si="0"/>
        <v>8.3621584042553043E-3</v>
      </c>
      <c r="T27" s="73">
        <f>Q27/'סכום נכסי הקרן'!$C$41</f>
        <v>3.0818876588991299E-3</v>
      </c>
    </row>
    <row r="28" spans="1:20">
      <c r="A28" s="69" t="s">
        <v>324</v>
      </c>
      <c r="B28" s="54" t="s">
        <v>325</v>
      </c>
      <c r="C28" s="70" t="s">
        <v>115</v>
      </c>
      <c r="D28" s="70" t="s">
        <v>28</v>
      </c>
      <c r="E28" s="54" t="s">
        <v>322</v>
      </c>
      <c r="F28" s="70" t="s">
        <v>310</v>
      </c>
      <c r="G28" s="54" t="s">
        <v>323</v>
      </c>
      <c r="H28" s="54" t="s">
        <v>120</v>
      </c>
      <c r="I28" s="115" t="s">
        <v>1662</v>
      </c>
      <c r="J28" s="72">
        <v>4.0400000000988614</v>
      </c>
      <c r="K28" s="70" t="s">
        <v>122</v>
      </c>
      <c r="L28" s="71">
        <v>1.1399999999999999E-2</v>
      </c>
      <c r="M28" s="71">
        <v>2.6000000000361689E-2</v>
      </c>
      <c r="N28" s="72">
        <v>15972.388836</v>
      </c>
      <c r="O28" s="80">
        <v>103.86</v>
      </c>
      <c r="P28" s="115" t="s">
        <v>1662</v>
      </c>
      <c r="Q28" s="72">
        <v>16.588923558999998</v>
      </c>
      <c r="R28" s="73">
        <v>6.7594175819292817E-6</v>
      </c>
      <c r="S28" s="73">
        <f t="shared" si="0"/>
        <v>8.2393297623774096E-3</v>
      </c>
      <c r="T28" s="73">
        <f>Q28/'סכום נכסי הקרן'!$C$41</f>
        <v>3.0366189546648034E-3</v>
      </c>
    </row>
    <row r="29" spans="1:20">
      <c r="A29" s="69" t="s">
        <v>326</v>
      </c>
      <c r="B29" s="54" t="s">
        <v>327</v>
      </c>
      <c r="C29" s="70" t="s">
        <v>115</v>
      </c>
      <c r="D29" s="70" t="s">
        <v>28</v>
      </c>
      <c r="E29" s="54" t="s">
        <v>322</v>
      </c>
      <c r="F29" s="70" t="s">
        <v>310</v>
      </c>
      <c r="G29" s="54" t="s">
        <v>323</v>
      </c>
      <c r="H29" s="54" t="s">
        <v>120</v>
      </c>
      <c r="I29" s="115" t="s">
        <v>1662</v>
      </c>
      <c r="J29" s="72">
        <v>6.3100000000443783</v>
      </c>
      <c r="K29" s="70" t="s">
        <v>122</v>
      </c>
      <c r="L29" s="71">
        <v>9.1999999999999998E-3</v>
      </c>
      <c r="M29" s="71">
        <v>3.0200000000443782E-2</v>
      </c>
      <c r="N29" s="72">
        <v>22762.027129999999</v>
      </c>
      <c r="O29" s="80">
        <v>97.97</v>
      </c>
      <c r="P29" s="72">
        <v>0.233777174</v>
      </c>
      <c r="Q29" s="72">
        <v>22.5337365</v>
      </c>
      <c r="R29" s="73">
        <v>9.3604907857136104E-6</v>
      </c>
      <c r="S29" s="73">
        <f t="shared" si="0"/>
        <v>1.1191979102302414E-2</v>
      </c>
      <c r="T29" s="73">
        <f>Q29/'סכום נכסי הקרן'!$C$41</f>
        <v>4.1248228754540697E-3</v>
      </c>
    </row>
    <row r="30" spans="1:20">
      <c r="A30" s="69" t="s">
        <v>328</v>
      </c>
      <c r="B30" s="54" t="s">
        <v>329</v>
      </c>
      <c r="C30" s="70" t="s">
        <v>115</v>
      </c>
      <c r="D30" s="70" t="s">
        <v>28</v>
      </c>
      <c r="E30" s="54" t="s">
        <v>330</v>
      </c>
      <c r="F30" s="70" t="s">
        <v>310</v>
      </c>
      <c r="G30" s="54" t="s">
        <v>331</v>
      </c>
      <c r="H30" s="54" t="s">
        <v>289</v>
      </c>
      <c r="I30" s="115" t="s">
        <v>1662</v>
      </c>
      <c r="J30" s="72">
        <v>2.3699999999982353</v>
      </c>
      <c r="K30" s="70" t="s">
        <v>122</v>
      </c>
      <c r="L30" s="71">
        <v>2.3399999999999997E-2</v>
      </c>
      <c r="M30" s="71">
        <v>2.5299999999664636E-2</v>
      </c>
      <c r="N30" s="72">
        <v>10038.93302</v>
      </c>
      <c r="O30" s="80">
        <v>112.87</v>
      </c>
      <c r="P30" s="115" t="s">
        <v>1662</v>
      </c>
      <c r="Q30" s="72">
        <v>11.330943846</v>
      </c>
      <c r="R30" s="73">
        <v>3.8775301385136243E-6</v>
      </c>
      <c r="S30" s="73">
        <f t="shared" si="0"/>
        <v>5.6278143988146012E-3</v>
      </c>
      <c r="T30" s="73">
        <f>Q30/'סכום נכסי הקרן'!$C$41</f>
        <v>2.0741405392961042E-3</v>
      </c>
    </row>
    <row r="31" spans="1:20">
      <c r="A31" s="69" t="s">
        <v>332</v>
      </c>
      <c r="B31" s="54" t="s">
        <v>333</v>
      </c>
      <c r="C31" s="70" t="s">
        <v>115</v>
      </c>
      <c r="D31" s="70" t="s">
        <v>28</v>
      </c>
      <c r="E31" s="54" t="s">
        <v>330</v>
      </c>
      <c r="F31" s="70" t="s">
        <v>310</v>
      </c>
      <c r="G31" s="54" t="s">
        <v>331</v>
      </c>
      <c r="H31" s="54" t="s">
        <v>289</v>
      </c>
      <c r="I31" s="115" t="s">
        <v>1662</v>
      </c>
      <c r="J31" s="72">
        <v>5.6699999999496038</v>
      </c>
      <c r="K31" s="70" t="s">
        <v>122</v>
      </c>
      <c r="L31" s="71">
        <v>6.5000000000000006E-3</v>
      </c>
      <c r="M31" s="71">
        <v>2.8799999999759116E-2</v>
      </c>
      <c r="N31" s="72">
        <v>32266.840294000005</v>
      </c>
      <c r="O31" s="80">
        <v>97.78</v>
      </c>
      <c r="P31" s="115" t="s">
        <v>1662</v>
      </c>
      <c r="Q31" s="72">
        <v>31.550518077</v>
      </c>
      <c r="R31" s="73">
        <v>1.5115460567210404E-5</v>
      </c>
      <c r="S31" s="73">
        <f t="shared" si="0"/>
        <v>1.5670403307707026E-2</v>
      </c>
      <c r="T31" s="73">
        <f>Q31/'סכום נכסי הקרן'!$C$41</f>
        <v>5.7753537100443475E-3</v>
      </c>
    </row>
    <row r="32" spans="1:20">
      <c r="A32" s="69" t="s">
        <v>334</v>
      </c>
      <c r="B32" s="54" t="s">
        <v>335</v>
      </c>
      <c r="C32" s="70" t="s">
        <v>115</v>
      </c>
      <c r="D32" s="70" t="s">
        <v>28</v>
      </c>
      <c r="E32" s="54" t="s">
        <v>330</v>
      </c>
      <c r="F32" s="70" t="s">
        <v>310</v>
      </c>
      <c r="G32" s="54" t="s">
        <v>331</v>
      </c>
      <c r="H32" s="54" t="s">
        <v>289</v>
      </c>
      <c r="I32" s="115" t="s">
        <v>1662</v>
      </c>
      <c r="J32" s="72">
        <v>8.6699999968628738</v>
      </c>
      <c r="K32" s="70" t="s">
        <v>122</v>
      </c>
      <c r="L32" s="71">
        <v>2.64E-2</v>
      </c>
      <c r="M32" s="71">
        <v>2.959999999318633E-2</v>
      </c>
      <c r="N32" s="72">
        <v>1413.0302999999999</v>
      </c>
      <c r="O32" s="80">
        <v>99.71</v>
      </c>
      <c r="P32" s="115" t="s">
        <v>1662</v>
      </c>
      <c r="Q32" s="72">
        <v>1.4089325260000001</v>
      </c>
      <c r="R32" s="73">
        <v>4.7101009999999994E-6</v>
      </c>
      <c r="S32" s="73">
        <f t="shared" si="0"/>
        <v>6.9978378364130391E-4</v>
      </c>
      <c r="T32" s="73">
        <f>Q32/'סכום נכסי הקרן'!$C$41</f>
        <v>2.5790650002568749E-4</v>
      </c>
    </row>
    <row r="33" spans="1:20">
      <c r="A33" s="69" t="s">
        <v>336</v>
      </c>
      <c r="B33" s="54" t="s">
        <v>337</v>
      </c>
      <c r="C33" s="70" t="s">
        <v>115</v>
      </c>
      <c r="D33" s="70" t="s">
        <v>28</v>
      </c>
      <c r="E33" s="54" t="s">
        <v>338</v>
      </c>
      <c r="F33" s="70" t="s">
        <v>310</v>
      </c>
      <c r="G33" s="54" t="s">
        <v>323</v>
      </c>
      <c r="H33" s="54" t="s">
        <v>120</v>
      </c>
      <c r="I33" s="115" t="s">
        <v>1662</v>
      </c>
      <c r="J33" s="72">
        <v>2.0200000002496221</v>
      </c>
      <c r="K33" s="70" t="s">
        <v>122</v>
      </c>
      <c r="L33" s="71">
        <v>1.34E-2</v>
      </c>
      <c r="M33" s="71">
        <v>2.1900000000312024E-2</v>
      </c>
      <c r="N33" s="72">
        <v>3465.3199880000002</v>
      </c>
      <c r="O33" s="80">
        <v>110.98</v>
      </c>
      <c r="P33" s="115" t="s">
        <v>1662</v>
      </c>
      <c r="Q33" s="72">
        <v>3.8458118520000002</v>
      </c>
      <c r="R33" s="73">
        <v>6.499308273943441E-6</v>
      </c>
      <c r="S33" s="73">
        <f t="shared" si="0"/>
        <v>1.9101246648096264E-3</v>
      </c>
      <c r="T33" s="73">
        <f>Q33/'סכום נכסי הקרן'!$C$41</f>
        <v>7.0397968405381769E-4</v>
      </c>
    </row>
    <row r="34" spans="1:20">
      <c r="A34" s="69" t="s">
        <v>339</v>
      </c>
      <c r="B34" s="54" t="s">
        <v>340</v>
      </c>
      <c r="C34" s="70" t="s">
        <v>115</v>
      </c>
      <c r="D34" s="70" t="s">
        <v>28</v>
      </c>
      <c r="E34" s="54" t="s">
        <v>338</v>
      </c>
      <c r="F34" s="70" t="s">
        <v>310</v>
      </c>
      <c r="G34" s="54" t="s">
        <v>331</v>
      </c>
      <c r="H34" s="54" t="s">
        <v>289</v>
      </c>
      <c r="I34" s="115" t="s">
        <v>1662</v>
      </c>
      <c r="J34" s="72">
        <v>3.6100000001046513</v>
      </c>
      <c r="K34" s="70" t="s">
        <v>122</v>
      </c>
      <c r="L34" s="71">
        <v>1.8200000000000001E-2</v>
      </c>
      <c r="M34" s="71">
        <v>2.4200000001046513E-2</v>
      </c>
      <c r="N34" s="72">
        <v>8736.8934819999995</v>
      </c>
      <c r="O34" s="80">
        <v>109.37</v>
      </c>
      <c r="P34" s="115" t="s">
        <v>1662</v>
      </c>
      <c r="Q34" s="72">
        <v>9.5555406999999999</v>
      </c>
      <c r="R34" s="73">
        <v>1.7457660450159164E-5</v>
      </c>
      <c r="S34" s="73">
        <f t="shared" si="0"/>
        <v>4.7460132422157408E-3</v>
      </c>
      <c r="T34" s="73">
        <f>Q34/'סכום נכסי הקרן'!$C$41</f>
        <v>1.7491512278353123E-3</v>
      </c>
    </row>
    <row r="35" spans="1:20">
      <c r="A35" s="69" t="s">
        <v>341</v>
      </c>
      <c r="B35" s="54" t="s">
        <v>342</v>
      </c>
      <c r="C35" s="70" t="s">
        <v>115</v>
      </c>
      <c r="D35" s="70" t="s">
        <v>28</v>
      </c>
      <c r="E35" s="54" t="s">
        <v>338</v>
      </c>
      <c r="F35" s="70" t="s">
        <v>310</v>
      </c>
      <c r="G35" s="54" t="s">
        <v>331</v>
      </c>
      <c r="H35" s="54" t="s">
        <v>289</v>
      </c>
      <c r="I35" s="115" t="s">
        <v>1662</v>
      </c>
      <c r="J35" s="72">
        <v>1.8600000000923951</v>
      </c>
      <c r="K35" s="70" t="s">
        <v>122</v>
      </c>
      <c r="L35" s="71">
        <v>2E-3</v>
      </c>
      <c r="M35" s="71">
        <v>2.0300000001121934E-2</v>
      </c>
      <c r="N35" s="72">
        <v>7102.4308719999999</v>
      </c>
      <c r="O35" s="80">
        <v>106.67</v>
      </c>
      <c r="P35" s="115" t="s">
        <v>1662</v>
      </c>
      <c r="Q35" s="72">
        <v>7.5761629050000003</v>
      </c>
      <c r="R35" s="73">
        <v>2.2547399593650794E-5</v>
      </c>
      <c r="S35" s="73">
        <f t="shared" si="0"/>
        <v>3.7629026552431174E-3</v>
      </c>
      <c r="T35" s="73">
        <f>Q35/'סכום נכסי הקרן'!$C$41</f>
        <v>1.3868241540283635E-3</v>
      </c>
    </row>
    <row r="36" spans="1:20">
      <c r="A36" s="69" t="s">
        <v>343</v>
      </c>
      <c r="B36" s="54" t="s">
        <v>344</v>
      </c>
      <c r="C36" s="70" t="s">
        <v>115</v>
      </c>
      <c r="D36" s="70" t="s">
        <v>28</v>
      </c>
      <c r="E36" s="54" t="s">
        <v>345</v>
      </c>
      <c r="F36" s="70" t="s">
        <v>310</v>
      </c>
      <c r="G36" s="54" t="s">
        <v>331</v>
      </c>
      <c r="H36" s="54" t="s">
        <v>289</v>
      </c>
      <c r="I36" s="115" t="s">
        <v>1662</v>
      </c>
      <c r="J36" s="72">
        <v>1.2099999999176743</v>
      </c>
      <c r="K36" s="70" t="s">
        <v>122</v>
      </c>
      <c r="L36" s="71">
        <v>4.7500000000000001E-2</v>
      </c>
      <c r="M36" s="71">
        <v>2.4900000000039207E-2</v>
      </c>
      <c r="N36" s="72">
        <v>3630.0536470000002</v>
      </c>
      <c r="O36" s="80">
        <v>140.54</v>
      </c>
      <c r="P36" s="115" t="s">
        <v>1662</v>
      </c>
      <c r="Q36" s="72">
        <v>5.1016775019999994</v>
      </c>
      <c r="R36" s="73">
        <v>2.532568525732258E-6</v>
      </c>
      <c r="S36" s="73">
        <f t="shared" si="0"/>
        <v>2.5338837164919528E-3</v>
      </c>
      <c r="T36" s="73">
        <f>Q36/'סכום נכסי הקרן'!$C$41</f>
        <v>9.3386714020726085E-4</v>
      </c>
    </row>
    <row r="37" spans="1:20">
      <c r="A37" s="69" t="s">
        <v>346</v>
      </c>
      <c r="B37" s="54" t="s">
        <v>347</v>
      </c>
      <c r="C37" s="70" t="s">
        <v>115</v>
      </c>
      <c r="D37" s="70" t="s">
        <v>28</v>
      </c>
      <c r="E37" s="54" t="s">
        <v>345</v>
      </c>
      <c r="F37" s="70" t="s">
        <v>310</v>
      </c>
      <c r="G37" s="54" t="s">
        <v>331</v>
      </c>
      <c r="H37" s="54" t="s">
        <v>289</v>
      </c>
      <c r="I37" s="115" t="s">
        <v>1662</v>
      </c>
      <c r="J37" s="72">
        <v>4.0699999998639829</v>
      </c>
      <c r="K37" s="70" t="s">
        <v>122</v>
      </c>
      <c r="L37" s="71">
        <v>5.0000000000000001E-3</v>
      </c>
      <c r="M37" s="71">
        <v>2.7199999999258088E-2</v>
      </c>
      <c r="N37" s="72">
        <v>7964.5250729999998</v>
      </c>
      <c r="O37" s="80">
        <v>101.54</v>
      </c>
      <c r="P37" s="115" t="s">
        <v>1662</v>
      </c>
      <c r="Q37" s="72">
        <v>8.087178729999998</v>
      </c>
      <c r="R37" s="73">
        <v>4.2303405823388149E-6</v>
      </c>
      <c r="S37" s="73">
        <f t="shared" si="0"/>
        <v>4.0167122457806567E-3</v>
      </c>
      <c r="T37" s="73">
        <f>Q37/'סכום נכסי הקרן'!$C$41</f>
        <v>1.4803661089846142E-3</v>
      </c>
    </row>
    <row r="38" spans="1:20">
      <c r="A38" s="69" t="s">
        <v>348</v>
      </c>
      <c r="B38" s="54" t="s">
        <v>349</v>
      </c>
      <c r="C38" s="70" t="s">
        <v>115</v>
      </c>
      <c r="D38" s="70" t="s">
        <v>28</v>
      </c>
      <c r="E38" s="54" t="s">
        <v>345</v>
      </c>
      <c r="F38" s="70" t="s">
        <v>310</v>
      </c>
      <c r="G38" s="54" t="s">
        <v>331</v>
      </c>
      <c r="H38" s="54" t="s">
        <v>289</v>
      </c>
      <c r="I38" s="115" t="s">
        <v>1662</v>
      </c>
      <c r="J38" s="72">
        <v>5.8899999999407751</v>
      </c>
      <c r="K38" s="70" t="s">
        <v>122</v>
      </c>
      <c r="L38" s="71">
        <v>5.8999999999999999E-3</v>
      </c>
      <c r="M38" s="71">
        <v>3.0299999999920443E-2</v>
      </c>
      <c r="N38" s="72">
        <v>24123.993531</v>
      </c>
      <c r="O38" s="80">
        <v>93.79</v>
      </c>
      <c r="P38" s="115" t="s">
        <v>1662</v>
      </c>
      <c r="Q38" s="72">
        <v>22.625893606000002</v>
      </c>
      <c r="R38" s="73">
        <v>2.1942971844514482E-5</v>
      </c>
      <c r="S38" s="73">
        <f t="shared" si="0"/>
        <v>1.1237751378217715E-2</v>
      </c>
      <c r="T38" s="73">
        <f>Q38/'סכום נכסי הקרן'!$C$41</f>
        <v>4.1416923253548635E-3</v>
      </c>
    </row>
    <row r="39" spans="1:20">
      <c r="A39" s="69" t="s">
        <v>350</v>
      </c>
      <c r="B39" s="54" t="s">
        <v>351</v>
      </c>
      <c r="C39" s="70" t="s">
        <v>115</v>
      </c>
      <c r="D39" s="70" t="s">
        <v>28</v>
      </c>
      <c r="E39" s="54" t="s">
        <v>352</v>
      </c>
      <c r="F39" s="70" t="s">
        <v>353</v>
      </c>
      <c r="G39" s="54" t="s">
        <v>323</v>
      </c>
      <c r="H39" s="54" t="s">
        <v>120</v>
      </c>
      <c r="I39" s="115" t="s">
        <v>1662</v>
      </c>
      <c r="J39" s="72">
        <v>5.0400000000403002</v>
      </c>
      <c r="K39" s="70" t="s">
        <v>122</v>
      </c>
      <c r="L39" s="71">
        <v>4.4000000000000003E-3</v>
      </c>
      <c r="M39" s="71">
        <v>2.4699999999697759E-2</v>
      </c>
      <c r="N39" s="72">
        <v>4934.7536529999998</v>
      </c>
      <c r="O39" s="80">
        <v>100.57</v>
      </c>
      <c r="P39" s="115" t="s">
        <v>1662</v>
      </c>
      <c r="Q39" s="72">
        <v>4.9628817449999998</v>
      </c>
      <c r="R39" s="73">
        <v>5.5336698208028647E-6</v>
      </c>
      <c r="S39" s="73">
        <f t="shared" si="0"/>
        <v>2.4649471150618154E-3</v>
      </c>
      <c r="T39" s="73">
        <f>Q39/'סכום נכסי הקרן'!$C$41</f>
        <v>9.0846043886016895E-4</v>
      </c>
    </row>
    <row r="40" spans="1:20">
      <c r="A40" s="69" t="s">
        <v>354</v>
      </c>
      <c r="B40" s="54" t="s">
        <v>355</v>
      </c>
      <c r="C40" s="70" t="s">
        <v>115</v>
      </c>
      <c r="D40" s="70" t="s">
        <v>28</v>
      </c>
      <c r="E40" s="54" t="s">
        <v>356</v>
      </c>
      <c r="F40" s="70" t="s">
        <v>310</v>
      </c>
      <c r="G40" s="54" t="s">
        <v>323</v>
      </c>
      <c r="H40" s="54" t="s">
        <v>120</v>
      </c>
      <c r="I40" s="115" t="s">
        <v>1662</v>
      </c>
      <c r="J40" s="72">
        <v>2.8399999999534633</v>
      </c>
      <c r="K40" s="70" t="s">
        <v>122</v>
      </c>
      <c r="L40" s="71">
        <v>1.5800000000000002E-2</v>
      </c>
      <c r="M40" s="71">
        <v>2.1999999999612198E-2</v>
      </c>
      <c r="N40" s="72">
        <v>9305.6575369999991</v>
      </c>
      <c r="O40" s="80">
        <v>110.84</v>
      </c>
      <c r="P40" s="115" t="s">
        <v>1662</v>
      </c>
      <c r="Q40" s="72">
        <v>10.314391097</v>
      </c>
      <c r="R40" s="73">
        <v>2.0005630928123771E-5</v>
      </c>
      <c r="S40" s="73">
        <f t="shared" si="0"/>
        <v>5.1229164595316037E-3</v>
      </c>
      <c r="T40" s="73">
        <f>Q40/'סכום נכסי הקרן'!$C$41</f>
        <v>1.8880595476602556E-3</v>
      </c>
    </row>
    <row r="41" spans="1:20">
      <c r="A41" s="69" t="s">
        <v>357</v>
      </c>
      <c r="B41" s="54" t="s">
        <v>358</v>
      </c>
      <c r="C41" s="70" t="s">
        <v>115</v>
      </c>
      <c r="D41" s="70" t="s">
        <v>28</v>
      </c>
      <c r="E41" s="54" t="s">
        <v>356</v>
      </c>
      <c r="F41" s="70" t="s">
        <v>310</v>
      </c>
      <c r="G41" s="54" t="s">
        <v>323</v>
      </c>
      <c r="H41" s="54" t="s">
        <v>120</v>
      </c>
      <c r="I41" s="115" t="s">
        <v>1662</v>
      </c>
      <c r="J41" s="72">
        <v>5.4799999997483031</v>
      </c>
      <c r="K41" s="70" t="s">
        <v>122</v>
      </c>
      <c r="L41" s="71">
        <v>8.3999999999999995E-3</v>
      </c>
      <c r="M41" s="71">
        <v>2.5499999999452832E-2</v>
      </c>
      <c r="N41" s="72">
        <v>7242.3153990000001</v>
      </c>
      <c r="O41" s="80">
        <v>100.94</v>
      </c>
      <c r="P41" s="115" t="s">
        <v>1662</v>
      </c>
      <c r="Q41" s="72">
        <v>7.3103926079999999</v>
      </c>
      <c r="R41" s="73">
        <v>9.123172751192363E-6</v>
      </c>
      <c r="S41" s="73">
        <f t="shared" si="0"/>
        <v>3.6309007739733726E-3</v>
      </c>
      <c r="T41" s="73">
        <f>Q41/'סכום נכסי הקרן'!$C$41</f>
        <v>1.3381746368618774E-3</v>
      </c>
    </row>
    <row r="42" spans="1:20">
      <c r="A42" s="69" t="s">
        <v>359</v>
      </c>
      <c r="B42" s="54" t="s">
        <v>360</v>
      </c>
      <c r="C42" s="70" t="s">
        <v>115</v>
      </c>
      <c r="D42" s="70" t="s">
        <v>28</v>
      </c>
      <c r="E42" s="54" t="s">
        <v>361</v>
      </c>
      <c r="F42" s="70" t="s">
        <v>281</v>
      </c>
      <c r="G42" s="54" t="s">
        <v>331</v>
      </c>
      <c r="H42" s="54" t="s">
        <v>289</v>
      </c>
      <c r="I42" s="115" t="s">
        <v>1662</v>
      </c>
      <c r="J42" s="72">
        <v>4.3000000000000007</v>
      </c>
      <c r="K42" s="70" t="s">
        <v>122</v>
      </c>
      <c r="L42" s="71">
        <v>2.7799999999999998E-2</v>
      </c>
      <c r="M42" s="71">
        <v>3.1E-2</v>
      </c>
      <c r="N42" s="72">
        <v>2.7876000000000001E-2</v>
      </c>
      <c r="O42" s="80">
        <v>5529999</v>
      </c>
      <c r="P42" s="115" t="s">
        <v>1662</v>
      </c>
      <c r="Q42" s="72">
        <v>1.54154207</v>
      </c>
      <c r="R42" s="73">
        <v>6.6657101865136305E-6</v>
      </c>
      <c r="S42" s="73">
        <f t="shared" si="0"/>
        <v>7.6564783797662694E-4</v>
      </c>
      <c r="T42" s="73">
        <f>Q42/'סכום נכסי הקרן'!$C$41</f>
        <v>2.8218080893112503E-4</v>
      </c>
    </row>
    <row r="43" spans="1:20">
      <c r="A43" s="69" t="s">
        <v>362</v>
      </c>
      <c r="B43" s="54" t="s">
        <v>363</v>
      </c>
      <c r="C43" s="70" t="s">
        <v>115</v>
      </c>
      <c r="D43" s="70" t="s">
        <v>28</v>
      </c>
      <c r="E43" s="54" t="s">
        <v>361</v>
      </c>
      <c r="F43" s="70" t="s">
        <v>281</v>
      </c>
      <c r="G43" s="54" t="s">
        <v>331</v>
      </c>
      <c r="H43" s="54" t="s">
        <v>289</v>
      </c>
      <c r="I43" s="115" t="s">
        <v>1662</v>
      </c>
      <c r="J43" s="72">
        <v>1.1399999999767638</v>
      </c>
      <c r="K43" s="70" t="s">
        <v>122</v>
      </c>
      <c r="L43" s="71">
        <v>2.4199999999999999E-2</v>
      </c>
      <c r="M43" s="71">
        <v>3.3299999999452289E-2</v>
      </c>
      <c r="N43" s="72">
        <v>0.107087</v>
      </c>
      <c r="O43" s="80">
        <v>5626366</v>
      </c>
      <c r="P43" s="115" t="s">
        <v>1662</v>
      </c>
      <c r="Q43" s="72">
        <v>6.0250843009999997</v>
      </c>
      <c r="R43" s="73">
        <v>3.7153315060888876E-6</v>
      </c>
      <c r="S43" s="73">
        <f t="shared" si="0"/>
        <v>2.9925182442069624E-3</v>
      </c>
      <c r="T43" s="73">
        <f>Q43/'סכום נכסי הקרן'!$C$41</f>
        <v>1.1028976730647396E-3</v>
      </c>
    </row>
    <row r="44" spans="1:20">
      <c r="A44" s="69" t="s">
        <v>364</v>
      </c>
      <c r="B44" s="54" t="s">
        <v>365</v>
      </c>
      <c r="C44" s="70" t="s">
        <v>115</v>
      </c>
      <c r="D44" s="70" t="s">
        <v>28</v>
      </c>
      <c r="E44" s="54" t="s">
        <v>361</v>
      </c>
      <c r="F44" s="70" t="s">
        <v>281</v>
      </c>
      <c r="G44" s="54" t="s">
        <v>331</v>
      </c>
      <c r="H44" s="54" t="s">
        <v>289</v>
      </c>
      <c r="I44" s="115" t="s">
        <v>1662</v>
      </c>
      <c r="J44" s="72">
        <v>0.75</v>
      </c>
      <c r="K44" s="70" t="s">
        <v>122</v>
      </c>
      <c r="L44" s="71">
        <v>1.95E-2</v>
      </c>
      <c r="M44" s="71">
        <v>3.4099999998330167E-2</v>
      </c>
      <c r="N44" s="72">
        <v>2.6339999999999999E-2</v>
      </c>
      <c r="O44" s="80">
        <v>5456707</v>
      </c>
      <c r="P44" s="115" t="s">
        <v>1662</v>
      </c>
      <c r="Q44" s="72">
        <v>1.437270464</v>
      </c>
      <c r="R44" s="73">
        <v>1.0612836939441556E-6</v>
      </c>
      <c r="S44" s="73">
        <f t="shared" si="0"/>
        <v>7.1385857367438788E-4</v>
      </c>
      <c r="T44" s="73">
        <f>Q44/'סכום נכסי הקרן'!$C$41</f>
        <v>2.6309378775782192E-4</v>
      </c>
    </row>
    <row r="45" spans="1:20">
      <c r="A45" s="69" t="s">
        <v>366</v>
      </c>
      <c r="B45" s="54" t="s">
        <v>367</v>
      </c>
      <c r="C45" s="70" t="s">
        <v>115</v>
      </c>
      <c r="D45" s="70" t="s">
        <v>28</v>
      </c>
      <c r="E45" s="54" t="s">
        <v>361</v>
      </c>
      <c r="F45" s="70" t="s">
        <v>281</v>
      </c>
      <c r="G45" s="54" t="s">
        <v>323</v>
      </c>
      <c r="H45" s="54" t="s">
        <v>120</v>
      </c>
      <c r="I45" s="115" t="s">
        <v>1662</v>
      </c>
      <c r="J45" s="72">
        <v>4.0900000000539807</v>
      </c>
      <c r="K45" s="70" t="s">
        <v>122</v>
      </c>
      <c r="L45" s="71">
        <v>1.4999999999999999E-2</v>
      </c>
      <c r="M45" s="71">
        <v>3.0300000001619424E-2</v>
      </c>
      <c r="N45" s="72">
        <v>9.0541999999999997E-2</v>
      </c>
      <c r="O45" s="80">
        <v>5115050</v>
      </c>
      <c r="P45" s="115" t="s">
        <v>1662</v>
      </c>
      <c r="Q45" s="72">
        <v>4.6312738749999998</v>
      </c>
      <c r="R45" s="73">
        <v>3.2246598760595485E-6</v>
      </c>
      <c r="S45" s="73">
        <f t="shared" si="0"/>
        <v>2.3002452534243096E-3</v>
      </c>
      <c r="T45" s="73">
        <f>Q45/'סכום נכסי הקרן'!$C$41</f>
        <v>8.4775928848252965E-4</v>
      </c>
    </row>
    <row r="46" spans="1:20">
      <c r="A46" s="69" t="s">
        <v>368</v>
      </c>
      <c r="B46" s="54" t="s">
        <v>369</v>
      </c>
      <c r="C46" s="70" t="s">
        <v>115</v>
      </c>
      <c r="D46" s="70" t="s">
        <v>28</v>
      </c>
      <c r="E46" s="54" t="s">
        <v>370</v>
      </c>
      <c r="F46" s="70" t="s">
        <v>310</v>
      </c>
      <c r="G46" s="54" t="s">
        <v>323</v>
      </c>
      <c r="H46" s="54" t="s">
        <v>120</v>
      </c>
      <c r="I46" s="115" t="s">
        <v>1662</v>
      </c>
      <c r="J46" s="72">
        <v>2.3999999986525378</v>
      </c>
      <c r="K46" s="70" t="s">
        <v>122</v>
      </c>
      <c r="L46" s="71">
        <v>3.7000000000000005E-2</v>
      </c>
      <c r="M46" s="71">
        <v>2.3599999986525379E-2</v>
      </c>
      <c r="N46" s="72">
        <v>644.55080499999997</v>
      </c>
      <c r="O46" s="80">
        <v>115.14</v>
      </c>
      <c r="P46" s="115" t="s">
        <v>1662</v>
      </c>
      <c r="Q46" s="72">
        <v>0.74213580000000001</v>
      </c>
      <c r="R46" s="73">
        <v>1.7145457479842587E-6</v>
      </c>
      <c r="S46" s="73">
        <f t="shared" si="0"/>
        <v>3.6860146849904292E-4</v>
      </c>
      <c r="T46" s="73">
        <f>Q46/'סכום נכסי הקרן'!$C$41</f>
        <v>1.3584869622192513E-4</v>
      </c>
    </row>
    <row r="47" spans="1:20">
      <c r="A47" s="69" t="s">
        <v>371</v>
      </c>
      <c r="B47" s="54" t="s">
        <v>372</v>
      </c>
      <c r="C47" s="70" t="s">
        <v>115</v>
      </c>
      <c r="D47" s="70" t="s">
        <v>28</v>
      </c>
      <c r="E47" s="54" t="s">
        <v>370</v>
      </c>
      <c r="F47" s="70" t="s">
        <v>310</v>
      </c>
      <c r="G47" s="54" t="s">
        <v>323</v>
      </c>
      <c r="H47" s="54" t="s">
        <v>120</v>
      </c>
      <c r="I47" s="115" t="s">
        <v>1662</v>
      </c>
      <c r="J47" s="72">
        <v>4.1499999999434616</v>
      </c>
      <c r="K47" s="70" t="s">
        <v>122</v>
      </c>
      <c r="L47" s="71">
        <v>2.81E-2</v>
      </c>
      <c r="M47" s="71">
        <v>2.5899999997022322E-2</v>
      </c>
      <c r="N47" s="72">
        <v>2330.736789</v>
      </c>
      <c r="O47" s="80">
        <v>113.83</v>
      </c>
      <c r="P47" s="115" t="s">
        <v>1662</v>
      </c>
      <c r="Q47" s="72">
        <v>2.6530776810000005</v>
      </c>
      <c r="R47" s="73">
        <v>1.8622855976871014E-6</v>
      </c>
      <c r="S47" s="73">
        <f t="shared" si="0"/>
        <v>1.3177215399912462E-3</v>
      </c>
      <c r="T47" s="73">
        <f>Q47/'סכום נכסי הקרן'!$C$41</f>
        <v>4.8564850791369801E-4</v>
      </c>
    </row>
    <row r="48" spans="1:20">
      <c r="A48" s="69" t="s">
        <v>373</v>
      </c>
      <c r="B48" s="54" t="s">
        <v>374</v>
      </c>
      <c r="C48" s="70" t="s">
        <v>115</v>
      </c>
      <c r="D48" s="70" t="s">
        <v>28</v>
      </c>
      <c r="E48" s="54" t="s">
        <v>370</v>
      </c>
      <c r="F48" s="70" t="s">
        <v>310</v>
      </c>
      <c r="G48" s="54" t="s">
        <v>331</v>
      </c>
      <c r="H48" s="54" t="s">
        <v>289</v>
      </c>
      <c r="I48" s="115" t="s">
        <v>1662</v>
      </c>
      <c r="J48" s="72">
        <v>2.4599999992506687</v>
      </c>
      <c r="K48" s="70" t="s">
        <v>122</v>
      </c>
      <c r="L48" s="71">
        <v>2.4E-2</v>
      </c>
      <c r="M48" s="71">
        <v>2.3299999986479455E-2</v>
      </c>
      <c r="N48" s="72">
        <v>543.353296</v>
      </c>
      <c r="O48" s="80">
        <v>112.98</v>
      </c>
      <c r="P48" s="115" t="s">
        <v>1662</v>
      </c>
      <c r="Q48" s="72">
        <v>0.61388055099999994</v>
      </c>
      <c r="R48" s="73">
        <v>9.4168029011348176E-7</v>
      </c>
      <c r="S48" s="73">
        <f t="shared" si="0"/>
        <v>3.0490009049772508E-4</v>
      </c>
      <c r="T48" s="73">
        <f>Q48/'סכום נכסי הקרן'!$C$41</f>
        <v>1.1237144534645412E-4</v>
      </c>
    </row>
    <row r="49" spans="1:20">
      <c r="A49" s="69" t="s">
        <v>375</v>
      </c>
      <c r="B49" s="54" t="s">
        <v>376</v>
      </c>
      <c r="C49" s="70" t="s">
        <v>115</v>
      </c>
      <c r="D49" s="70" t="s">
        <v>28</v>
      </c>
      <c r="E49" s="54" t="s">
        <v>370</v>
      </c>
      <c r="F49" s="70" t="s">
        <v>310</v>
      </c>
      <c r="G49" s="54" t="s">
        <v>323</v>
      </c>
      <c r="H49" s="54" t="s">
        <v>120</v>
      </c>
      <c r="I49" s="115" t="s">
        <v>1662</v>
      </c>
      <c r="J49" s="72">
        <v>3.6700000000805018</v>
      </c>
      <c r="K49" s="70" t="s">
        <v>122</v>
      </c>
      <c r="L49" s="71">
        <v>2.6000000000000002E-2</v>
      </c>
      <c r="M49" s="71">
        <v>2.2700000001008819E-2</v>
      </c>
      <c r="N49" s="72">
        <v>8656.1158099999993</v>
      </c>
      <c r="O49" s="80">
        <v>113.37</v>
      </c>
      <c r="P49" s="115" t="s">
        <v>1662</v>
      </c>
      <c r="Q49" s="72">
        <v>9.8134384630000007</v>
      </c>
      <c r="R49" s="73">
        <v>1.7656606064685629E-5</v>
      </c>
      <c r="S49" s="73">
        <f t="shared" si="0"/>
        <v>4.8741050202493813E-3</v>
      </c>
      <c r="T49" s="73">
        <f>Q49/'סכום נכסי הקרן'!$C$41</f>
        <v>1.7963596698240981E-3</v>
      </c>
    </row>
    <row r="50" spans="1:20">
      <c r="A50" s="69" t="s">
        <v>377</v>
      </c>
      <c r="B50" s="54" t="s">
        <v>378</v>
      </c>
      <c r="C50" s="70" t="s">
        <v>115</v>
      </c>
      <c r="D50" s="70" t="s">
        <v>28</v>
      </c>
      <c r="E50" s="54" t="s">
        <v>370</v>
      </c>
      <c r="F50" s="70" t="s">
        <v>310</v>
      </c>
      <c r="G50" s="54" t="s">
        <v>323</v>
      </c>
      <c r="H50" s="54" t="s">
        <v>120</v>
      </c>
      <c r="I50" s="115" t="s">
        <v>1662</v>
      </c>
      <c r="J50" s="72">
        <v>6.5699999999579566</v>
      </c>
      <c r="K50" s="70" t="s">
        <v>122</v>
      </c>
      <c r="L50" s="71">
        <v>3.4999999999999996E-3</v>
      </c>
      <c r="M50" s="71">
        <v>3.0699999999699693E-2</v>
      </c>
      <c r="N50" s="72">
        <v>45660.287426000003</v>
      </c>
      <c r="O50" s="80">
        <v>91.16</v>
      </c>
      <c r="P50" s="115" t="s">
        <v>1662</v>
      </c>
      <c r="Q50" s="72">
        <v>41.623921074999998</v>
      </c>
      <c r="R50" s="73">
        <v>1.56783004094531E-5</v>
      </c>
      <c r="S50" s="73">
        <f t="shared" si="0"/>
        <v>2.0673626623231571E-2</v>
      </c>
      <c r="T50" s="73">
        <f>Q50/'סכום נכסי הקרן'!$C$41</f>
        <v>7.6193001465271739E-3</v>
      </c>
    </row>
    <row r="51" spans="1:20">
      <c r="A51" s="69" t="s">
        <v>379</v>
      </c>
      <c r="B51" s="54" t="s">
        <v>380</v>
      </c>
      <c r="C51" s="70" t="s">
        <v>115</v>
      </c>
      <c r="D51" s="70" t="s">
        <v>28</v>
      </c>
      <c r="E51" s="54" t="s">
        <v>381</v>
      </c>
      <c r="F51" s="70" t="s">
        <v>310</v>
      </c>
      <c r="G51" s="54" t="s">
        <v>331</v>
      </c>
      <c r="H51" s="54" t="s">
        <v>289</v>
      </c>
      <c r="I51" s="115" t="s">
        <v>1662</v>
      </c>
      <c r="J51" s="72">
        <v>3.0099999999988629</v>
      </c>
      <c r="K51" s="70" t="s">
        <v>122</v>
      </c>
      <c r="L51" s="71">
        <v>2.35E-2</v>
      </c>
      <c r="M51" s="71">
        <v>2.2700000000261681E-2</v>
      </c>
      <c r="N51" s="72">
        <v>15456.687271000001</v>
      </c>
      <c r="O51" s="80">
        <v>113.73</v>
      </c>
      <c r="P51" s="115" t="s">
        <v>1662</v>
      </c>
      <c r="Q51" s="72">
        <v>17.578890901999998</v>
      </c>
      <c r="R51" s="73">
        <v>1.6267271689721517E-5</v>
      </c>
      <c r="S51" s="73">
        <f t="shared" si="0"/>
        <v>8.7310233532214235E-3</v>
      </c>
      <c r="T51" s="73">
        <f>Q51/'סכום נכסי הקרן'!$C$41</f>
        <v>3.2178334612939586E-3</v>
      </c>
    </row>
    <row r="52" spans="1:20">
      <c r="A52" s="69" t="s">
        <v>382</v>
      </c>
      <c r="B52" s="54" t="s">
        <v>383</v>
      </c>
      <c r="C52" s="70" t="s">
        <v>115</v>
      </c>
      <c r="D52" s="70" t="s">
        <v>28</v>
      </c>
      <c r="E52" s="54" t="s">
        <v>381</v>
      </c>
      <c r="F52" s="70" t="s">
        <v>310</v>
      </c>
      <c r="G52" s="54" t="s">
        <v>331</v>
      </c>
      <c r="H52" s="54" t="s">
        <v>289</v>
      </c>
      <c r="I52" s="115" t="s">
        <v>1662</v>
      </c>
      <c r="J52" s="72">
        <v>1.4899999999068569</v>
      </c>
      <c r="K52" s="70" t="s">
        <v>122</v>
      </c>
      <c r="L52" s="71">
        <v>1.7600000000000001E-2</v>
      </c>
      <c r="M52" s="71">
        <v>2.1300000000268375E-2</v>
      </c>
      <c r="N52" s="72">
        <v>5510.9044000000013</v>
      </c>
      <c r="O52" s="80">
        <v>112.57</v>
      </c>
      <c r="P52" s="72">
        <v>0.13073000800000001</v>
      </c>
      <c r="Q52" s="72">
        <v>6.3343550909999999</v>
      </c>
      <c r="R52" s="73">
        <v>4.2262162326828033E-6</v>
      </c>
      <c r="S52" s="73">
        <f t="shared" si="0"/>
        <v>3.1461258014193476E-3</v>
      </c>
      <c r="T52" s="73">
        <f>Q52/'סכום נכסי הקרן'!$C$41</f>
        <v>1.159509998734819E-3</v>
      </c>
    </row>
    <row r="53" spans="1:20">
      <c r="A53" s="69" t="s">
        <v>384</v>
      </c>
      <c r="B53" s="54" t="s">
        <v>385</v>
      </c>
      <c r="C53" s="70" t="s">
        <v>115</v>
      </c>
      <c r="D53" s="70" t="s">
        <v>28</v>
      </c>
      <c r="E53" s="54" t="s">
        <v>381</v>
      </c>
      <c r="F53" s="70" t="s">
        <v>310</v>
      </c>
      <c r="G53" s="54" t="s">
        <v>331</v>
      </c>
      <c r="H53" s="54" t="s">
        <v>289</v>
      </c>
      <c r="I53" s="115" t="s">
        <v>1662</v>
      </c>
      <c r="J53" s="72">
        <v>2.2100000000057038</v>
      </c>
      <c r="K53" s="70" t="s">
        <v>122</v>
      </c>
      <c r="L53" s="71">
        <v>2.1499999999999998E-2</v>
      </c>
      <c r="M53" s="71">
        <v>2.2499999999144364E-2</v>
      </c>
      <c r="N53" s="72">
        <v>7711.9588939999994</v>
      </c>
      <c r="O53" s="80">
        <v>113.66</v>
      </c>
      <c r="P53" s="115" t="s">
        <v>1662</v>
      </c>
      <c r="Q53" s="72">
        <v>8.7654124949999996</v>
      </c>
      <c r="R53" s="73">
        <v>6.3888724875381672E-6</v>
      </c>
      <c r="S53" s="73">
        <f t="shared" si="0"/>
        <v>4.3535750702996126E-3</v>
      </c>
      <c r="T53" s="73">
        <f>Q53/'סכום נכסי הקרן'!$C$41</f>
        <v>1.6045174741511211E-3</v>
      </c>
    </row>
    <row r="54" spans="1:20">
      <c r="A54" s="69" t="s">
        <v>386</v>
      </c>
      <c r="B54" s="54" t="s">
        <v>387</v>
      </c>
      <c r="C54" s="70" t="s">
        <v>115</v>
      </c>
      <c r="D54" s="70" t="s">
        <v>28</v>
      </c>
      <c r="E54" s="54" t="s">
        <v>381</v>
      </c>
      <c r="F54" s="70" t="s">
        <v>310</v>
      </c>
      <c r="G54" s="54" t="s">
        <v>331</v>
      </c>
      <c r="H54" s="54" t="s">
        <v>289</v>
      </c>
      <c r="I54" s="115" t="s">
        <v>1662</v>
      </c>
      <c r="J54" s="72">
        <v>4.3199999999742458</v>
      </c>
      <c r="K54" s="70" t="s">
        <v>122</v>
      </c>
      <c r="L54" s="71">
        <v>2.2499999999999999E-2</v>
      </c>
      <c r="M54" s="71">
        <v>2.6100000000012072E-2</v>
      </c>
      <c r="N54" s="72">
        <v>20635.060730000005</v>
      </c>
      <c r="O54" s="80">
        <v>111.23</v>
      </c>
      <c r="P54" s="72">
        <v>1.8975332280000001</v>
      </c>
      <c r="Q54" s="72">
        <v>24.849911277</v>
      </c>
      <c r="R54" s="73">
        <v>1.7455706414750898E-5</v>
      </c>
      <c r="S54" s="73">
        <f t="shared" si="0"/>
        <v>1.2342368861296176E-2</v>
      </c>
      <c r="T54" s="73">
        <f>Q54/'סכום נכסי הקרן'!$C$41</f>
        <v>4.5488009717506743E-3</v>
      </c>
    </row>
    <row r="55" spans="1:20">
      <c r="A55" s="69" t="s">
        <v>388</v>
      </c>
      <c r="B55" s="54" t="s">
        <v>389</v>
      </c>
      <c r="C55" s="70" t="s">
        <v>115</v>
      </c>
      <c r="D55" s="70" t="s">
        <v>28</v>
      </c>
      <c r="E55" s="54" t="s">
        <v>381</v>
      </c>
      <c r="F55" s="70" t="s">
        <v>310</v>
      </c>
      <c r="G55" s="54" t="s">
        <v>331</v>
      </c>
      <c r="H55" s="54" t="s">
        <v>289</v>
      </c>
      <c r="I55" s="115" t="s">
        <v>1662</v>
      </c>
      <c r="J55" s="72">
        <v>4.2399999999803706</v>
      </c>
      <c r="K55" s="70" t="s">
        <v>122</v>
      </c>
      <c r="L55" s="71">
        <v>6.5000000000000006E-3</v>
      </c>
      <c r="M55" s="71">
        <v>2.3299999999423369E-2</v>
      </c>
      <c r="N55" s="72">
        <v>7747.5680579999998</v>
      </c>
      <c r="O55" s="80">
        <v>103.63</v>
      </c>
      <c r="P55" s="72">
        <v>0.12193768000000001</v>
      </c>
      <c r="Q55" s="72">
        <v>8.1507424589999999</v>
      </c>
      <c r="R55" s="73">
        <v>1.5720321929170339E-5</v>
      </c>
      <c r="S55" s="73">
        <f t="shared" si="0"/>
        <v>4.0482828610948294E-3</v>
      </c>
      <c r="T55" s="73">
        <f>Q55/'סכום נכסי הקרן'!$C$41</f>
        <v>1.4920015127902978E-3</v>
      </c>
    </row>
    <row r="56" spans="1:20">
      <c r="A56" s="69" t="s">
        <v>390</v>
      </c>
      <c r="B56" s="54" t="s">
        <v>391</v>
      </c>
      <c r="C56" s="70" t="s">
        <v>115</v>
      </c>
      <c r="D56" s="70" t="s">
        <v>28</v>
      </c>
      <c r="E56" s="54" t="s">
        <v>381</v>
      </c>
      <c r="F56" s="70" t="s">
        <v>310</v>
      </c>
      <c r="G56" s="54" t="s">
        <v>331</v>
      </c>
      <c r="H56" s="54" t="s">
        <v>289</v>
      </c>
      <c r="I56" s="115" t="s">
        <v>1662</v>
      </c>
      <c r="J56" s="72">
        <v>5.010000017000678</v>
      </c>
      <c r="K56" s="70" t="s">
        <v>122</v>
      </c>
      <c r="L56" s="71">
        <v>1.43E-2</v>
      </c>
      <c r="M56" s="71">
        <v>2.6900000070710785E-2</v>
      </c>
      <c r="N56" s="72">
        <v>124.54976800000001</v>
      </c>
      <c r="O56" s="80">
        <v>104.73</v>
      </c>
      <c r="P56" s="72">
        <v>2.4949029999999997E-3</v>
      </c>
      <c r="Q56" s="72">
        <v>0.13293587400000001</v>
      </c>
      <c r="R56" s="73">
        <v>3.1627226409406091E-7</v>
      </c>
      <c r="S56" s="73">
        <f t="shared" si="0"/>
        <v>6.6026134802557349E-5</v>
      </c>
      <c r="T56" s="73">
        <f>Q56/'סכום נכסי הקרן'!$C$41</f>
        <v>2.4334043936462996E-5</v>
      </c>
    </row>
    <row r="57" spans="1:20">
      <c r="A57" s="69" t="s">
        <v>392</v>
      </c>
      <c r="B57" s="54" t="s">
        <v>393</v>
      </c>
      <c r="C57" s="70" t="s">
        <v>115</v>
      </c>
      <c r="D57" s="70" t="s">
        <v>28</v>
      </c>
      <c r="E57" s="54" t="s">
        <v>381</v>
      </c>
      <c r="F57" s="70" t="s">
        <v>310</v>
      </c>
      <c r="G57" s="54" t="s">
        <v>331</v>
      </c>
      <c r="H57" s="54" t="s">
        <v>289</v>
      </c>
      <c r="I57" s="115" t="s">
        <v>1662</v>
      </c>
      <c r="J57" s="72">
        <v>5.9100000001290818</v>
      </c>
      <c r="K57" s="70" t="s">
        <v>122</v>
      </c>
      <c r="L57" s="71">
        <v>2.5000000000000001E-3</v>
      </c>
      <c r="M57" s="71">
        <v>2.690000000076536E-2</v>
      </c>
      <c r="N57" s="72">
        <v>17984.870392000001</v>
      </c>
      <c r="O57" s="80">
        <v>94.78</v>
      </c>
      <c r="P57" s="72">
        <v>0.46208945799999995</v>
      </c>
      <c r="Q57" s="72">
        <v>17.508149614000001</v>
      </c>
      <c r="R57" s="73">
        <v>1.4482764745158426E-5</v>
      </c>
      <c r="S57" s="73">
        <f t="shared" si="0"/>
        <v>8.6958878124749565E-3</v>
      </c>
      <c r="T57" s="73">
        <f>Q57/'סכום נכסי הקרן'!$C$41</f>
        <v>3.2048841981754572E-3</v>
      </c>
    </row>
    <row r="58" spans="1:20">
      <c r="A58" s="69" t="s">
        <v>394</v>
      </c>
      <c r="B58" s="54" t="s">
        <v>395</v>
      </c>
      <c r="C58" s="70" t="s">
        <v>115</v>
      </c>
      <c r="D58" s="70" t="s">
        <v>28</v>
      </c>
      <c r="E58" s="54" t="s">
        <v>381</v>
      </c>
      <c r="F58" s="70" t="s">
        <v>310</v>
      </c>
      <c r="G58" s="54" t="s">
        <v>331</v>
      </c>
      <c r="H58" s="54" t="s">
        <v>289</v>
      </c>
      <c r="I58" s="115" t="s">
        <v>1662</v>
      </c>
      <c r="J58" s="72">
        <v>6.6700000000094226</v>
      </c>
      <c r="K58" s="70" t="s">
        <v>122</v>
      </c>
      <c r="L58" s="71">
        <v>3.61E-2</v>
      </c>
      <c r="M58" s="71">
        <v>3.2699999999780197E-2</v>
      </c>
      <c r="N58" s="72">
        <v>11835.593030000002</v>
      </c>
      <c r="O58" s="80">
        <v>104.73</v>
      </c>
      <c r="P58" s="72">
        <v>0.34284458299999998</v>
      </c>
      <c r="Q58" s="72">
        <v>12.738261163999999</v>
      </c>
      <c r="R58" s="73">
        <v>2.6284362486153609E-5</v>
      </c>
      <c r="S58" s="73">
        <f t="shared" si="0"/>
        <v>6.3267959464760057E-3</v>
      </c>
      <c r="T58" s="73">
        <f>Q58/'סכום נכסי הקרן'!$C$41</f>
        <v>2.3317513738911155E-3</v>
      </c>
    </row>
    <row r="59" spans="1:20">
      <c r="A59" s="69" t="s">
        <v>396</v>
      </c>
      <c r="B59" s="54" t="s">
        <v>397</v>
      </c>
      <c r="C59" s="70" t="s">
        <v>115</v>
      </c>
      <c r="D59" s="70" t="s">
        <v>28</v>
      </c>
      <c r="E59" s="54" t="s">
        <v>398</v>
      </c>
      <c r="F59" s="70" t="s">
        <v>281</v>
      </c>
      <c r="G59" s="54" t="s">
        <v>323</v>
      </c>
      <c r="H59" s="54" t="s">
        <v>120</v>
      </c>
      <c r="I59" s="115" t="s">
        <v>1662</v>
      </c>
      <c r="J59" s="72">
        <v>5.4300000002054718</v>
      </c>
      <c r="K59" s="70" t="s">
        <v>122</v>
      </c>
      <c r="L59" s="71">
        <v>3.7100000000000001E-2</v>
      </c>
      <c r="M59" s="71">
        <v>3.3400000000542752E-2</v>
      </c>
      <c r="N59" s="72">
        <v>5.0620999999999999E-2</v>
      </c>
      <c r="O59" s="80">
        <v>5095555</v>
      </c>
      <c r="P59" s="115" t="s">
        <v>1662</v>
      </c>
      <c r="Q59" s="72">
        <v>2.5794342289999999</v>
      </c>
      <c r="R59" s="73">
        <v>6.5887023298190813E-6</v>
      </c>
      <c r="S59" s="73">
        <f t="shared" si="0"/>
        <v>1.2811445623645921E-3</v>
      </c>
      <c r="T59" s="73">
        <f>Q59/'סכום נכסי הקרן'!$C$41</f>
        <v>4.721680007888807E-4</v>
      </c>
    </row>
    <row r="60" spans="1:20">
      <c r="A60" s="69" t="s">
        <v>399</v>
      </c>
      <c r="B60" s="54" t="s">
        <v>400</v>
      </c>
      <c r="C60" s="70" t="s">
        <v>115</v>
      </c>
      <c r="D60" s="70" t="s">
        <v>28</v>
      </c>
      <c r="E60" s="54" t="s">
        <v>398</v>
      </c>
      <c r="F60" s="70" t="s">
        <v>281</v>
      </c>
      <c r="G60" s="54" t="s">
        <v>323</v>
      </c>
      <c r="H60" s="54" t="s">
        <v>120</v>
      </c>
      <c r="I60" s="115" t="s">
        <v>1662</v>
      </c>
      <c r="J60" s="72">
        <v>1.2299999998281002</v>
      </c>
      <c r="K60" s="70" t="s">
        <v>122</v>
      </c>
      <c r="L60" s="71">
        <v>2.0199999999999999E-2</v>
      </c>
      <c r="M60" s="71">
        <v>2.0399999999210952E-2</v>
      </c>
      <c r="N60" s="72">
        <v>6.2775999999999998E-2</v>
      </c>
      <c r="O60" s="80">
        <v>5652776</v>
      </c>
      <c r="P60" s="115" t="s">
        <v>1662</v>
      </c>
      <c r="Q60" s="72">
        <v>3.5485784069999999</v>
      </c>
      <c r="R60" s="73">
        <v>2.9829413162271321E-6</v>
      </c>
      <c r="S60" s="73">
        <f t="shared" si="0"/>
        <v>1.7624957749029144E-3</v>
      </c>
      <c r="T60" s="73">
        <f>Q60/'סכום נכסי הקרן'!$C$41</f>
        <v>6.4957080635676915E-4</v>
      </c>
    </row>
    <row r="61" spans="1:20">
      <c r="A61" s="69" t="s">
        <v>401</v>
      </c>
      <c r="B61" s="54" t="s">
        <v>402</v>
      </c>
      <c r="C61" s="70" t="s">
        <v>115</v>
      </c>
      <c r="D61" s="70" t="s">
        <v>28</v>
      </c>
      <c r="E61" s="54" t="s">
        <v>398</v>
      </c>
      <c r="F61" s="70" t="s">
        <v>281</v>
      </c>
      <c r="G61" s="54" t="s">
        <v>323</v>
      </c>
      <c r="H61" s="54" t="s">
        <v>120</v>
      </c>
      <c r="I61" s="115" t="s">
        <v>1662</v>
      </c>
      <c r="J61" s="72">
        <v>2.3000000000640455</v>
      </c>
      <c r="K61" s="70" t="s">
        <v>122</v>
      </c>
      <c r="L61" s="71">
        <v>2.5899999999999999E-2</v>
      </c>
      <c r="M61" s="71">
        <v>2.7500000001601146E-2</v>
      </c>
      <c r="N61" s="72">
        <v>0.13869400000000001</v>
      </c>
      <c r="O61" s="80">
        <v>5628861</v>
      </c>
      <c r="P61" s="115" t="s">
        <v>1662</v>
      </c>
      <c r="Q61" s="72">
        <v>7.8068944250000003</v>
      </c>
      <c r="R61" s="73">
        <v>6.5660180845523843E-6</v>
      </c>
      <c r="S61" s="73">
        <f t="shared" si="0"/>
        <v>3.8775015967050658E-3</v>
      </c>
      <c r="T61" s="73">
        <f>Q61/'סכום נכסי הקרן'!$C$41</f>
        <v>1.4290597882199805E-3</v>
      </c>
    </row>
    <row r="62" spans="1:20">
      <c r="A62" s="69" t="s">
        <v>403</v>
      </c>
      <c r="B62" s="54" t="s">
        <v>404</v>
      </c>
      <c r="C62" s="70" t="s">
        <v>115</v>
      </c>
      <c r="D62" s="70" t="s">
        <v>28</v>
      </c>
      <c r="E62" s="54" t="s">
        <v>398</v>
      </c>
      <c r="F62" s="70" t="s">
        <v>281</v>
      </c>
      <c r="G62" s="54" t="s">
        <v>323</v>
      </c>
      <c r="H62" s="54" t="s">
        <v>120</v>
      </c>
      <c r="I62" s="115" t="s">
        <v>1662</v>
      </c>
      <c r="J62" s="72">
        <v>2.539999999896045</v>
      </c>
      <c r="K62" s="70" t="s">
        <v>122</v>
      </c>
      <c r="L62" s="71">
        <v>2.9700000000000001E-2</v>
      </c>
      <c r="M62" s="71">
        <v>3.089999999603673E-2</v>
      </c>
      <c r="N62" s="72">
        <v>5.4818999999999993E-2</v>
      </c>
      <c r="O62" s="80">
        <v>5615315</v>
      </c>
      <c r="P62" s="115" t="s">
        <v>1662</v>
      </c>
      <c r="Q62" s="72">
        <v>3.0782665580000002</v>
      </c>
      <c r="R62" s="73">
        <v>3.9156428571428565E-6</v>
      </c>
      <c r="S62" s="73">
        <f t="shared" si="0"/>
        <v>1.5289028958181163E-3</v>
      </c>
      <c r="T62" s="73">
        <f>Q62/'סכום נכסי הקרן'!$C$41</f>
        <v>5.6347975468620847E-4</v>
      </c>
    </row>
    <row r="63" spans="1:20">
      <c r="A63" s="69" t="s">
        <v>405</v>
      </c>
      <c r="B63" s="54" t="s">
        <v>406</v>
      </c>
      <c r="C63" s="70" t="s">
        <v>115</v>
      </c>
      <c r="D63" s="70" t="s">
        <v>28</v>
      </c>
      <c r="E63" s="54" t="s">
        <v>398</v>
      </c>
      <c r="F63" s="70" t="s">
        <v>281</v>
      </c>
      <c r="G63" s="54" t="s">
        <v>323</v>
      </c>
      <c r="H63" s="54" t="s">
        <v>120</v>
      </c>
      <c r="I63" s="115" t="s">
        <v>1662</v>
      </c>
      <c r="J63" s="72">
        <v>4.1100000007253659</v>
      </c>
      <c r="K63" s="70" t="s">
        <v>122</v>
      </c>
      <c r="L63" s="71">
        <v>8.3999999999999995E-3</v>
      </c>
      <c r="M63" s="71">
        <v>2.9100000002755269E-2</v>
      </c>
      <c r="N63" s="72">
        <v>3.5476000000000001E-2</v>
      </c>
      <c r="O63" s="80">
        <v>5012995</v>
      </c>
      <c r="P63" s="115" t="s">
        <v>1662</v>
      </c>
      <c r="Q63" s="72">
        <v>1.7784121609999999</v>
      </c>
      <c r="R63" s="73">
        <v>4.4607066515780212E-6</v>
      </c>
      <c r="S63" s="73">
        <f t="shared" si="0"/>
        <v>8.832956638679286E-4</v>
      </c>
      <c r="T63" s="73">
        <f>Q63/'סכום נכסי הקרן'!$C$41</f>
        <v>3.2554011464891783E-4</v>
      </c>
    </row>
    <row r="64" spans="1:20">
      <c r="A64" s="69" t="s">
        <v>407</v>
      </c>
      <c r="B64" s="54" t="s">
        <v>408</v>
      </c>
      <c r="C64" s="70" t="s">
        <v>115</v>
      </c>
      <c r="D64" s="70" t="s">
        <v>28</v>
      </c>
      <c r="E64" s="54" t="s">
        <v>398</v>
      </c>
      <c r="F64" s="70" t="s">
        <v>281</v>
      </c>
      <c r="G64" s="54" t="s">
        <v>323</v>
      </c>
      <c r="H64" s="54" t="s">
        <v>120</v>
      </c>
      <c r="I64" s="115" t="s">
        <v>1662</v>
      </c>
      <c r="J64" s="72">
        <v>4.6199999997432259</v>
      </c>
      <c r="K64" s="70" t="s">
        <v>122</v>
      </c>
      <c r="L64" s="71">
        <v>3.0899999999999997E-2</v>
      </c>
      <c r="M64" s="71">
        <v>3.1599999997340554E-2</v>
      </c>
      <c r="N64" s="72">
        <v>8.4395999999999999E-2</v>
      </c>
      <c r="O64" s="80">
        <v>5168240</v>
      </c>
      <c r="P64" s="115" t="s">
        <v>1662</v>
      </c>
      <c r="Q64" s="72">
        <v>4.3617990259999999</v>
      </c>
      <c r="R64" s="73">
        <v>4.4418947368421051E-6</v>
      </c>
      <c r="S64" s="73">
        <f t="shared" si="0"/>
        <v>2.1664034079494549E-3</v>
      </c>
      <c r="T64" s="73">
        <f>Q64/'סכום נכסי הקרן'!$C$41</f>
        <v>7.9843164938837722E-4</v>
      </c>
    </row>
    <row r="65" spans="1:20">
      <c r="A65" s="69" t="s">
        <v>409</v>
      </c>
      <c r="B65" s="54" t="s">
        <v>410</v>
      </c>
      <c r="C65" s="70" t="s">
        <v>115</v>
      </c>
      <c r="D65" s="70" t="s">
        <v>28</v>
      </c>
      <c r="E65" s="54" t="s">
        <v>411</v>
      </c>
      <c r="F65" s="70" t="s">
        <v>310</v>
      </c>
      <c r="G65" s="54" t="s">
        <v>331</v>
      </c>
      <c r="H65" s="54" t="s">
        <v>289</v>
      </c>
      <c r="I65" s="115" t="s">
        <v>1662</v>
      </c>
      <c r="J65" s="72">
        <v>2.970000000100022</v>
      </c>
      <c r="K65" s="70" t="s">
        <v>122</v>
      </c>
      <c r="L65" s="71">
        <v>1.4199999999999999E-2</v>
      </c>
      <c r="M65" s="71">
        <v>2.4900000000333405E-2</v>
      </c>
      <c r="N65" s="72">
        <v>9420.564273</v>
      </c>
      <c r="O65" s="80">
        <v>108.25</v>
      </c>
      <c r="P65" s="115" t="s">
        <v>1662</v>
      </c>
      <c r="Q65" s="72">
        <v>10.197760334</v>
      </c>
      <c r="R65" s="73">
        <v>7.979109673021747E-6</v>
      </c>
      <c r="S65" s="73">
        <f t="shared" si="0"/>
        <v>5.0649886914412301E-3</v>
      </c>
      <c r="T65" s="73">
        <f>Q65/'סכום נכסי הקרן'!$C$41</f>
        <v>1.8667101705072894E-3</v>
      </c>
    </row>
    <row r="66" spans="1:20">
      <c r="A66" s="69" t="s">
        <v>412</v>
      </c>
      <c r="B66" s="54" t="s">
        <v>413</v>
      </c>
      <c r="C66" s="70" t="s">
        <v>115</v>
      </c>
      <c r="D66" s="70" t="s">
        <v>28</v>
      </c>
      <c r="E66" s="54" t="s">
        <v>414</v>
      </c>
      <c r="F66" s="70" t="s">
        <v>310</v>
      </c>
      <c r="G66" s="54" t="s">
        <v>331</v>
      </c>
      <c r="H66" s="54" t="s">
        <v>289</v>
      </c>
      <c r="I66" s="115" t="s">
        <v>1662</v>
      </c>
      <c r="J66" s="72">
        <v>0.71000000449223644</v>
      </c>
      <c r="K66" s="70" t="s">
        <v>122</v>
      </c>
      <c r="L66" s="71">
        <v>0.04</v>
      </c>
      <c r="M66" s="71">
        <v>2.5900000086101195E-2</v>
      </c>
      <c r="N66" s="72">
        <v>94.100408000000002</v>
      </c>
      <c r="O66" s="80">
        <v>113.55</v>
      </c>
      <c r="P66" s="115" t="s">
        <v>1662</v>
      </c>
      <c r="Q66" s="72">
        <v>0.106851012</v>
      </c>
      <c r="R66" s="73">
        <v>1.1558696908869E-6</v>
      </c>
      <c r="S66" s="73">
        <f t="shared" si="0"/>
        <v>5.3070394843920551E-5</v>
      </c>
      <c r="T66" s="73">
        <f>Q66/'סכום נכסי הקרן'!$C$41</f>
        <v>1.9559184006745496E-5</v>
      </c>
    </row>
    <row r="67" spans="1:20">
      <c r="A67" s="69" t="s">
        <v>415</v>
      </c>
      <c r="B67" s="54" t="s">
        <v>416</v>
      </c>
      <c r="C67" s="70" t="s">
        <v>115</v>
      </c>
      <c r="D67" s="70" t="s">
        <v>28</v>
      </c>
      <c r="E67" s="54" t="s">
        <v>414</v>
      </c>
      <c r="F67" s="70" t="s">
        <v>310</v>
      </c>
      <c r="G67" s="54" t="s">
        <v>331</v>
      </c>
      <c r="H67" s="54" t="s">
        <v>289</v>
      </c>
      <c r="I67" s="115" t="s">
        <v>1662</v>
      </c>
      <c r="J67" s="72">
        <v>2.6799999999424182</v>
      </c>
      <c r="K67" s="70" t="s">
        <v>122</v>
      </c>
      <c r="L67" s="71">
        <v>0.04</v>
      </c>
      <c r="M67" s="71">
        <v>2.3899999999609265E-2</v>
      </c>
      <c r="N67" s="72">
        <v>16450.137751999999</v>
      </c>
      <c r="O67" s="80">
        <v>118.24</v>
      </c>
      <c r="P67" s="115" t="s">
        <v>1662</v>
      </c>
      <c r="Q67" s="72">
        <v>19.450643884000002</v>
      </c>
      <c r="R67" s="73">
        <v>1.6140660251011048E-5</v>
      </c>
      <c r="S67" s="73">
        <f t="shared" si="0"/>
        <v>9.6606792165184977E-3</v>
      </c>
      <c r="T67" s="73">
        <f>Q67/'סכום נכסי הקרן'!$C$41</f>
        <v>3.5604597060515902E-3</v>
      </c>
    </row>
    <row r="68" spans="1:20">
      <c r="A68" s="69" t="s">
        <v>417</v>
      </c>
      <c r="B68" s="54" t="s">
        <v>418</v>
      </c>
      <c r="C68" s="70" t="s">
        <v>115</v>
      </c>
      <c r="D68" s="70" t="s">
        <v>28</v>
      </c>
      <c r="E68" s="54" t="s">
        <v>414</v>
      </c>
      <c r="F68" s="70" t="s">
        <v>310</v>
      </c>
      <c r="G68" s="54" t="s">
        <v>331</v>
      </c>
      <c r="H68" s="54" t="s">
        <v>289</v>
      </c>
      <c r="I68" s="115" t="s">
        <v>1662</v>
      </c>
      <c r="J68" s="72">
        <v>4.0300000001037253</v>
      </c>
      <c r="K68" s="70" t="s">
        <v>122</v>
      </c>
      <c r="L68" s="71">
        <v>3.5000000000000003E-2</v>
      </c>
      <c r="M68" s="71">
        <v>2.6100000001333602E-2</v>
      </c>
      <c r="N68" s="72">
        <v>5126.4133920000004</v>
      </c>
      <c r="O68" s="80">
        <v>118.48</v>
      </c>
      <c r="P68" s="115" t="s">
        <v>1662</v>
      </c>
      <c r="Q68" s="72">
        <v>6.0737750789999998</v>
      </c>
      <c r="R68" s="73">
        <v>5.814817487149953E-6</v>
      </c>
      <c r="S68" s="73">
        <f t="shared" si="0"/>
        <v>3.0167018131348608E-3</v>
      </c>
      <c r="T68" s="73">
        <f>Q68/'סכום נכסי הקרן'!$C$41</f>
        <v>1.1118105683991665E-3</v>
      </c>
    </row>
    <row r="69" spans="1:20">
      <c r="A69" s="69" t="s">
        <v>419</v>
      </c>
      <c r="B69" s="54" t="s">
        <v>420</v>
      </c>
      <c r="C69" s="70" t="s">
        <v>115</v>
      </c>
      <c r="D69" s="70" t="s">
        <v>28</v>
      </c>
      <c r="E69" s="54" t="s">
        <v>414</v>
      </c>
      <c r="F69" s="70" t="s">
        <v>310</v>
      </c>
      <c r="G69" s="54" t="s">
        <v>331</v>
      </c>
      <c r="H69" s="54" t="s">
        <v>289</v>
      </c>
      <c r="I69" s="115" t="s">
        <v>1662</v>
      </c>
      <c r="J69" s="72">
        <v>6.5899999996624823</v>
      </c>
      <c r="K69" s="70" t="s">
        <v>122</v>
      </c>
      <c r="L69" s="71">
        <v>2.5000000000000001E-2</v>
      </c>
      <c r="M69" s="71">
        <v>2.8999999998878336E-2</v>
      </c>
      <c r="N69" s="72">
        <v>8958.5061600000008</v>
      </c>
      <c r="O69" s="80">
        <v>109.47</v>
      </c>
      <c r="P69" s="115" t="s">
        <v>1662</v>
      </c>
      <c r="Q69" s="72">
        <v>9.8068768090000003</v>
      </c>
      <c r="R69" s="73">
        <v>1.2023395529299431E-5</v>
      </c>
      <c r="S69" s="73">
        <f t="shared" si="0"/>
        <v>4.8708460004039805E-3</v>
      </c>
      <c r="T69" s="73">
        <f>Q69/'סכום נכסי הקרן'!$C$41</f>
        <v>1.7951585525340286E-3</v>
      </c>
    </row>
    <row r="70" spans="1:20">
      <c r="A70" s="69" t="s">
        <v>421</v>
      </c>
      <c r="B70" s="54" t="s">
        <v>422</v>
      </c>
      <c r="C70" s="70" t="s">
        <v>115</v>
      </c>
      <c r="D70" s="70" t="s">
        <v>28</v>
      </c>
      <c r="E70" s="54" t="s">
        <v>423</v>
      </c>
      <c r="F70" s="70" t="s">
        <v>118</v>
      </c>
      <c r="G70" s="54" t="s">
        <v>331</v>
      </c>
      <c r="H70" s="54" t="s">
        <v>289</v>
      </c>
      <c r="I70" s="115" t="s">
        <v>1662</v>
      </c>
      <c r="J70" s="72">
        <v>1.3200000000598124</v>
      </c>
      <c r="K70" s="70" t="s">
        <v>122</v>
      </c>
      <c r="L70" s="71">
        <v>1.8000000000000002E-2</v>
      </c>
      <c r="M70" s="71">
        <v>2.0900000000168225E-2</v>
      </c>
      <c r="N70" s="72">
        <v>4792.6690239999998</v>
      </c>
      <c r="O70" s="80">
        <v>111.63</v>
      </c>
      <c r="P70" s="115" t="s">
        <v>1662</v>
      </c>
      <c r="Q70" s="72">
        <v>5.3500565989999993</v>
      </c>
      <c r="R70" s="73">
        <v>5.9007471248350859E-6</v>
      </c>
      <c r="S70" s="73">
        <f t="shared" si="0"/>
        <v>2.6572477960831358E-3</v>
      </c>
      <c r="T70" s="73">
        <f>Q70/'סכום נכסי הקרן'!$C$41</f>
        <v>9.7933318091871706E-4</v>
      </c>
    </row>
    <row r="71" spans="1:20">
      <c r="A71" s="69" t="s">
        <v>424</v>
      </c>
      <c r="B71" s="54" t="s">
        <v>425</v>
      </c>
      <c r="C71" s="70" t="s">
        <v>115</v>
      </c>
      <c r="D71" s="70" t="s">
        <v>28</v>
      </c>
      <c r="E71" s="54" t="s">
        <v>423</v>
      </c>
      <c r="F71" s="70" t="s">
        <v>118</v>
      </c>
      <c r="G71" s="54" t="s">
        <v>331</v>
      </c>
      <c r="H71" s="54" t="s">
        <v>289</v>
      </c>
      <c r="I71" s="115" t="s">
        <v>1662</v>
      </c>
      <c r="J71" s="72">
        <v>3.840000000139701</v>
      </c>
      <c r="K71" s="70" t="s">
        <v>122</v>
      </c>
      <c r="L71" s="71">
        <v>2.2000000000000002E-2</v>
      </c>
      <c r="M71" s="71">
        <v>2.7899999999650756E-2</v>
      </c>
      <c r="N71" s="72">
        <v>3971.6280550000001</v>
      </c>
      <c r="O71" s="80">
        <v>100.93</v>
      </c>
      <c r="P71" s="115" t="s">
        <v>1662</v>
      </c>
      <c r="Q71" s="72">
        <v>4.0085641660000002</v>
      </c>
      <c r="R71" s="73">
        <v>7.8168332310938693E-6</v>
      </c>
      <c r="S71" s="73">
        <f t="shared" si="0"/>
        <v>1.9909599269570897E-3</v>
      </c>
      <c r="T71" s="73">
        <f>Q71/'סכום נכסי הקרן'!$C$41</f>
        <v>7.3377165698384128E-4</v>
      </c>
    </row>
    <row r="72" spans="1:20">
      <c r="A72" s="69" t="s">
        <v>426</v>
      </c>
      <c r="B72" s="54" t="s">
        <v>427</v>
      </c>
      <c r="C72" s="70" t="s">
        <v>115</v>
      </c>
      <c r="D72" s="70" t="s">
        <v>28</v>
      </c>
      <c r="E72" s="54" t="s">
        <v>428</v>
      </c>
      <c r="F72" s="70" t="s">
        <v>429</v>
      </c>
      <c r="G72" s="54" t="s">
        <v>430</v>
      </c>
      <c r="H72" s="54" t="s">
        <v>289</v>
      </c>
      <c r="I72" s="115" t="s">
        <v>1662</v>
      </c>
      <c r="J72" s="72">
        <v>5.9199999999574109</v>
      </c>
      <c r="K72" s="70" t="s">
        <v>122</v>
      </c>
      <c r="L72" s="71">
        <v>5.1500000000000004E-2</v>
      </c>
      <c r="M72" s="71">
        <v>2.9499999999943956E-2</v>
      </c>
      <c r="N72" s="72">
        <v>23326.877935</v>
      </c>
      <c r="O72" s="80">
        <v>153</v>
      </c>
      <c r="P72" s="115" t="s">
        <v>1662</v>
      </c>
      <c r="Q72" s="72">
        <v>35.690121356000006</v>
      </c>
      <c r="R72" s="73">
        <v>8.0327080051903405E-6</v>
      </c>
      <c r="S72" s="73">
        <f t="shared" si="0"/>
        <v>1.7726447292706612E-2</v>
      </c>
      <c r="T72" s="73">
        <f>Q72/'סכום נכסי הקרן'!$C$41</f>
        <v>6.5331122069773309E-3</v>
      </c>
    </row>
    <row r="73" spans="1:20">
      <c r="A73" s="69" t="s">
        <v>431</v>
      </c>
      <c r="B73" s="54" t="s">
        <v>432</v>
      </c>
      <c r="C73" s="70" t="s">
        <v>115</v>
      </c>
      <c r="D73" s="70" t="s">
        <v>28</v>
      </c>
      <c r="E73" s="54" t="s">
        <v>433</v>
      </c>
      <c r="F73" s="70" t="s">
        <v>143</v>
      </c>
      <c r="G73" s="54" t="s">
        <v>434</v>
      </c>
      <c r="H73" s="54" t="s">
        <v>120</v>
      </c>
      <c r="I73" s="115" t="s">
        <v>1662</v>
      </c>
      <c r="J73" s="72">
        <v>1.4</v>
      </c>
      <c r="K73" s="70" t="s">
        <v>122</v>
      </c>
      <c r="L73" s="71">
        <v>2.2000000000000002E-2</v>
      </c>
      <c r="M73" s="71">
        <v>1.7099999988711118E-2</v>
      </c>
      <c r="N73" s="72">
        <v>78.677244000000002</v>
      </c>
      <c r="O73" s="80">
        <v>112.59</v>
      </c>
      <c r="P73" s="115" t="s">
        <v>1662</v>
      </c>
      <c r="Q73" s="72">
        <v>8.8582710000000009E-2</v>
      </c>
      <c r="R73" s="73">
        <v>1.487253582389714E-7</v>
      </c>
      <c r="S73" s="73">
        <f t="shared" si="0"/>
        <v>4.3996957146690482E-5</v>
      </c>
      <c r="T73" s="73">
        <f>Q73/'סכום נכסי הקרן'!$C$41</f>
        <v>1.621515315836386E-5</v>
      </c>
    </row>
    <row r="74" spans="1:20">
      <c r="A74" s="69" t="s">
        <v>435</v>
      </c>
      <c r="B74" s="54" t="s">
        <v>436</v>
      </c>
      <c r="C74" s="70" t="s">
        <v>115</v>
      </c>
      <c r="D74" s="70" t="s">
        <v>28</v>
      </c>
      <c r="E74" s="54" t="s">
        <v>433</v>
      </c>
      <c r="F74" s="70" t="s">
        <v>143</v>
      </c>
      <c r="G74" s="54" t="s">
        <v>434</v>
      </c>
      <c r="H74" s="54" t="s">
        <v>120</v>
      </c>
      <c r="I74" s="115" t="s">
        <v>1662</v>
      </c>
      <c r="J74" s="72">
        <v>4.2400000106546347</v>
      </c>
      <c r="K74" s="70" t="s">
        <v>122</v>
      </c>
      <c r="L74" s="71">
        <v>1.7000000000000001E-2</v>
      </c>
      <c r="M74" s="71">
        <v>2.2300000025804192E-2</v>
      </c>
      <c r="N74" s="72">
        <v>111.70200000000001</v>
      </c>
      <c r="O74" s="80">
        <v>107.55</v>
      </c>
      <c r="P74" s="115" t="s">
        <v>1662</v>
      </c>
      <c r="Q74" s="72">
        <v>0.12013550300000002</v>
      </c>
      <c r="R74" s="73">
        <v>8.8006996312754105E-8</v>
      </c>
      <c r="S74" s="73">
        <f t="shared" ref="S74:S137" si="1">IFERROR(Q74/$Q$9,0)</f>
        <v>5.966849035536513E-5</v>
      </c>
      <c r="T74" s="73">
        <f>Q74/'סכום נכסי הקרן'!$C$41</f>
        <v>2.19909232953257E-5</v>
      </c>
    </row>
    <row r="75" spans="1:20">
      <c r="A75" s="69" t="s">
        <v>437</v>
      </c>
      <c r="B75" s="54" t="s">
        <v>438</v>
      </c>
      <c r="C75" s="70" t="s">
        <v>115</v>
      </c>
      <c r="D75" s="70" t="s">
        <v>28</v>
      </c>
      <c r="E75" s="54" t="s">
        <v>433</v>
      </c>
      <c r="F75" s="70" t="s">
        <v>143</v>
      </c>
      <c r="G75" s="54" t="s">
        <v>434</v>
      </c>
      <c r="H75" s="54" t="s">
        <v>120</v>
      </c>
      <c r="I75" s="115" t="s">
        <v>1662</v>
      </c>
      <c r="J75" s="72">
        <v>9.0999999975985713</v>
      </c>
      <c r="K75" s="70" t="s">
        <v>122</v>
      </c>
      <c r="L75" s="71">
        <v>5.7999999999999996E-3</v>
      </c>
      <c r="M75" s="71">
        <v>2.8099999991194766E-2</v>
      </c>
      <c r="N75" s="72">
        <v>2103.1252559999998</v>
      </c>
      <c r="O75" s="80">
        <v>89.1</v>
      </c>
      <c r="P75" s="115" t="s">
        <v>1662</v>
      </c>
      <c r="Q75" s="72">
        <v>1.8738846650000001</v>
      </c>
      <c r="R75" s="73">
        <v>4.3965048634614294E-6</v>
      </c>
      <c r="S75" s="73">
        <f t="shared" si="1"/>
        <v>9.3071462031185821E-4</v>
      </c>
      <c r="T75" s="73">
        <f>Q75/'סכום נכסי הקרן'!$C$41</f>
        <v>3.4301645145067645E-4</v>
      </c>
    </row>
    <row r="76" spans="1:20">
      <c r="A76" s="69" t="s">
        <v>439</v>
      </c>
      <c r="B76" s="54" t="s">
        <v>440</v>
      </c>
      <c r="C76" s="70" t="s">
        <v>115</v>
      </c>
      <c r="D76" s="70" t="s">
        <v>28</v>
      </c>
      <c r="E76" s="54" t="s">
        <v>338</v>
      </c>
      <c r="F76" s="70" t="s">
        <v>310</v>
      </c>
      <c r="G76" s="54" t="s">
        <v>434</v>
      </c>
      <c r="H76" s="54" t="s">
        <v>120</v>
      </c>
      <c r="I76" s="115" t="s">
        <v>1662</v>
      </c>
      <c r="J76" s="72">
        <v>1.9299999998565771</v>
      </c>
      <c r="K76" s="70" t="s">
        <v>122</v>
      </c>
      <c r="L76" s="71">
        <v>1.95E-2</v>
      </c>
      <c r="M76" s="71">
        <v>2.5099999999037795E-2</v>
      </c>
      <c r="N76" s="72">
        <v>4948.0765510000001</v>
      </c>
      <c r="O76" s="80">
        <v>111.32</v>
      </c>
      <c r="P76" s="115" t="s">
        <v>1662</v>
      </c>
      <c r="Q76" s="72">
        <v>5.5081988030000009</v>
      </c>
      <c r="R76" s="73">
        <v>9.7970778014343229E-6</v>
      </c>
      <c r="S76" s="73">
        <f t="shared" si="1"/>
        <v>2.7357933245781576E-3</v>
      </c>
      <c r="T76" s="73">
        <f>Q76/'סכום נכסי הקרן'!$C$41</f>
        <v>1.0082812686286239E-3</v>
      </c>
    </row>
    <row r="77" spans="1:20">
      <c r="A77" s="69" t="s">
        <v>441</v>
      </c>
      <c r="B77" s="54" t="s">
        <v>442</v>
      </c>
      <c r="C77" s="70" t="s">
        <v>115</v>
      </c>
      <c r="D77" s="70" t="s">
        <v>28</v>
      </c>
      <c r="E77" s="54" t="s">
        <v>338</v>
      </c>
      <c r="F77" s="70" t="s">
        <v>310</v>
      </c>
      <c r="G77" s="54" t="s">
        <v>434</v>
      </c>
      <c r="H77" s="54" t="s">
        <v>120</v>
      </c>
      <c r="I77" s="115" t="s">
        <v>1662</v>
      </c>
      <c r="J77" s="72">
        <v>4.8999999983115945</v>
      </c>
      <c r="K77" s="70" t="s">
        <v>122</v>
      </c>
      <c r="L77" s="71">
        <v>1.1699999999999999E-2</v>
      </c>
      <c r="M77" s="71">
        <v>3.3899999986155067E-2</v>
      </c>
      <c r="N77" s="72">
        <v>1480.2426170000001</v>
      </c>
      <c r="O77" s="80">
        <v>100.03</v>
      </c>
      <c r="P77" s="115" t="s">
        <v>1662</v>
      </c>
      <c r="Q77" s="72">
        <v>1.4806866950000002</v>
      </c>
      <c r="R77" s="73">
        <v>2.0520146718845099E-6</v>
      </c>
      <c r="S77" s="73">
        <f t="shared" si="1"/>
        <v>7.3542239865533304E-4</v>
      </c>
      <c r="T77" s="73">
        <f>Q77/'סכום נכסי הקרן'!$C$41</f>
        <v>2.7104117201851913E-4</v>
      </c>
    </row>
    <row r="78" spans="1:20">
      <c r="A78" s="69" t="s">
        <v>443</v>
      </c>
      <c r="B78" s="54" t="s">
        <v>444</v>
      </c>
      <c r="C78" s="70" t="s">
        <v>115</v>
      </c>
      <c r="D78" s="70" t="s">
        <v>28</v>
      </c>
      <c r="E78" s="54" t="s">
        <v>338</v>
      </c>
      <c r="F78" s="70" t="s">
        <v>310</v>
      </c>
      <c r="G78" s="54" t="s">
        <v>434</v>
      </c>
      <c r="H78" s="54" t="s">
        <v>120</v>
      </c>
      <c r="I78" s="115" t="s">
        <v>1662</v>
      </c>
      <c r="J78" s="72">
        <v>3.2500000002144311</v>
      </c>
      <c r="K78" s="70" t="s">
        <v>122</v>
      </c>
      <c r="L78" s="71">
        <v>3.3500000000000002E-2</v>
      </c>
      <c r="M78" s="71">
        <v>2.810000000125228E-2</v>
      </c>
      <c r="N78" s="72">
        <v>5095.1641040000004</v>
      </c>
      <c r="O78" s="80">
        <v>114.41</v>
      </c>
      <c r="P78" s="115" t="s">
        <v>1662</v>
      </c>
      <c r="Q78" s="72">
        <v>5.8293773670000002</v>
      </c>
      <c r="R78" s="73">
        <v>7.6454644244214586E-6</v>
      </c>
      <c r="S78" s="73">
        <f t="shared" si="1"/>
        <v>2.895315194215512E-3</v>
      </c>
      <c r="T78" s="73">
        <f>Q78/'סכום נכסי הקרן'!$C$41</f>
        <v>1.0670733241713291E-3</v>
      </c>
    </row>
    <row r="79" spans="1:20">
      <c r="A79" s="69" t="s">
        <v>445</v>
      </c>
      <c r="B79" s="54" t="s">
        <v>446</v>
      </c>
      <c r="C79" s="70" t="s">
        <v>115</v>
      </c>
      <c r="D79" s="70" t="s">
        <v>28</v>
      </c>
      <c r="E79" s="54" t="s">
        <v>338</v>
      </c>
      <c r="F79" s="70" t="s">
        <v>310</v>
      </c>
      <c r="G79" s="54" t="s">
        <v>434</v>
      </c>
      <c r="H79" s="54" t="s">
        <v>120</v>
      </c>
      <c r="I79" s="115" t="s">
        <v>1662</v>
      </c>
      <c r="J79" s="72">
        <v>4.9299999999477802</v>
      </c>
      <c r="K79" s="70" t="s">
        <v>122</v>
      </c>
      <c r="L79" s="71">
        <v>1.3300000000000001E-2</v>
      </c>
      <c r="M79" s="71">
        <v>3.3799999999324218E-2</v>
      </c>
      <c r="N79" s="72">
        <v>22542.590488999998</v>
      </c>
      <c r="O79" s="80">
        <v>101.09</v>
      </c>
      <c r="P79" s="115" t="s">
        <v>1662</v>
      </c>
      <c r="Q79" s="72">
        <v>22.788303682999999</v>
      </c>
      <c r="R79" s="73">
        <v>1.8983234095999998E-5</v>
      </c>
      <c r="S79" s="73">
        <f t="shared" si="1"/>
        <v>1.1318416659263638E-2</v>
      </c>
      <c r="T79" s="73">
        <f>Q79/'סכום נכסי הקרן'!$C$41</f>
        <v>4.1714216514616926E-3</v>
      </c>
    </row>
    <row r="80" spans="1:20">
      <c r="A80" s="69" t="s">
        <v>447</v>
      </c>
      <c r="B80" s="54" t="s">
        <v>448</v>
      </c>
      <c r="C80" s="70" t="s">
        <v>115</v>
      </c>
      <c r="D80" s="70" t="s">
        <v>28</v>
      </c>
      <c r="E80" s="54" t="s">
        <v>338</v>
      </c>
      <c r="F80" s="70" t="s">
        <v>310</v>
      </c>
      <c r="G80" s="54" t="s">
        <v>430</v>
      </c>
      <c r="H80" s="54" t="s">
        <v>289</v>
      </c>
      <c r="I80" s="115" t="s">
        <v>1662</v>
      </c>
      <c r="J80" s="72">
        <v>5.6000000000331678</v>
      </c>
      <c r="K80" s="70" t="s">
        <v>122</v>
      </c>
      <c r="L80" s="71">
        <v>1.8700000000000001E-2</v>
      </c>
      <c r="M80" s="71">
        <v>3.5199999999734659E-2</v>
      </c>
      <c r="N80" s="72">
        <v>12308.511418000002</v>
      </c>
      <c r="O80" s="80">
        <v>97.98</v>
      </c>
      <c r="P80" s="115" t="s">
        <v>1662</v>
      </c>
      <c r="Q80" s="72">
        <v>12.059879415999999</v>
      </c>
      <c r="R80" s="73">
        <v>2.201309788929489E-5</v>
      </c>
      <c r="S80" s="73">
        <f t="shared" si="1"/>
        <v>5.9898596222672179E-3</v>
      </c>
      <c r="T80" s="73">
        <f>Q80/'סכום נכסי הקרן'!$C$41</f>
        <v>2.2075729202892941E-3</v>
      </c>
    </row>
    <row r="81" spans="1:20">
      <c r="A81" s="69" t="s">
        <v>449</v>
      </c>
      <c r="B81" s="54" t="s">
        <v>450</v>
      </c>
      <c r="C81" s="70" t="s">
        <v>115</v>
      </c>
      <c r="D81" s="70" t="s">
        <v>28</v>
      </c>
      <c r="E81" s="54" t="s">
        <v>451</v>
      </c>
      <c r="F81" s="70" t="s">
        <v>281</v>
      </c>
      <c r="G81" s="54" t="s">
        <v>434</v>
      </c>
      <c r="H81" s="54" t="s">
        <v>120</v>
      </c>
      <c r="I81" s="115" t="s">
        <v>1662</v>
      </c>
      <c r="J81" s="72">
        <v>4.140000000208401</v>
      </c>
      <c r="K81" s="70" t="s">
        <v>122</v>
      </c>
      <c r="L81" s="71">
        <v>1.09E-2</v>
      </c>
      <c r="M81" s="71">
        <v>3.4600000002668996E-2</v>
      </c>
      <c r="N81" s="72">
        <v>0.11106500000000001</v>
      </c>
      <c r="O81" s="80">
        <v>4925250</v>
      </c>
      <c r="P81" s="115" t="s">
        <v>1662</v>
      </c>
      <c r="Q81" s="72">
        <v>5.470227798999999</v>
      </c>
      <c r="R81" s="73">
        <v>6.1162508948730667E-6</v>
      </c>
      <c r="S81" s="73">
        <f t="shared" si="1"/>
        <v>2.716934016302255E-3</v>
      </c>
      <c r="T81" s="73">
        <f>Q81/'סכום נכסי הקרן'!$C$41</f>
        <v>1.0013306385853922E-3</v>
      </c>
    </row>
    <row r="82" spans="1:20">
      <c r="A82" s="69" t="s">
        <v>452</v>
      </c>
      <c r="B82" s="54" t="s">
        <v>453</v>
      </c>
      <c r="C82" s="70" t="s">
        <v>115</v>
      </c>
      <c r="D82" s="70" t="s">
        <v>28</v>
      </c>
      <c r="E82" s="54" t="s">
        <v>451</v>
      </c>
      <c r="F82" s="70" t="s">
        <v>281</v>
      </c>
      <c r="G82" s="54" t="s">
        <v>434</v>
      </c>
      <c r="H82" s="54" t="s">
        <v>120</v>
      </c>
      <c r="I82" s="115" t="s">
        <v>1662</v>
      </c>
      <c r="J82" s="72">
        <v>4.7700000003264389</v>
      </c>
      <c r="K82" s="70" t="s">
        <v>122</v>
      </c>
      <c r="L82" s="71">
        <v>2.9900000000000003E-2</v>
      </c>
      <c r="M82" s="71">
        <v>3.4400000003369693E-2</v>
      </c>
      <c r="N82" s="72">
        <v>9.1146000000000005E-2</v>
      </c>
      <c r="O82" s="80">
        <v>5209470</v>
      </c>
      <c r="P82" s="115" t="s">
        <v>1662</v>
      </c>
      <c r="Q82" s="72">
        <v>4.7482087850000001</v>
      </c>
      <c r="R82" s="73">
        <v>5.6966250000000007E-6</v>
      </c>
      <c r="S82" s="73">
        <f t="shared" si="1"/>
        <v>2.3583240842054197E-3</v>
      </c>
      <c r="T82" s="73">
        <f>Q82/'סכום נכסי הקרן'!$C$41</f>
        <v>8.6916434004631117E-4</v>
      </c>
    </row>
    <row r="83" spans="1:20">
      <c r="A83" s="69" t="s">
        <v>454</v>
      </c>
      <c r="B83" s="54" t="s">
        <v>455</v>
      </c>
      <c r="C83" s="70" t="s">
        <v>115</v>
      </c>
      <c r="D83" s="70" t="s">
        <v>28</v>
      </c>
      <c r="E83" s="54" t="s">
        <v>451</v>
      </c>
      <c r="F83" s="70" t="s">
        <v>281</v>
      </c>
      <c r="G83" s="54" t="s">
        <v>434</v>
      </c>
      <c r="H83" s="54" t="s">
        <v>120</v>
      </c>
      <c r="I83" s="115" t="s">
        <v>1662</v>
      </c>
      <c r="J83" s="72">
        <v>2.4099999995924648</v>
      </c>
      <c r="K83" s="70" t="s">
        <v>122</v>
      </c>
      <c r="L83" s="71">
        <v>2.3199999999999998E-2</v>
      </c>
      <c r="M83" s="71">
        <v>2.5499999993207744E-2</v>
      </c>
      <c r="N83" s="72">
        <v>1.3114999999999998E-2</v>
      </c>
      <c r="O83" s="80">
        <v>5612952</v>
      </c>
      <c r="P83" s="115" t="s">
        <v>1662</v>
      </c>
      <c r="Q83" s="72">
        <v>0.73613222999999994</v>
      </c>
      <c r="R83" s="73">
        <v>2.1858333333333329E-6</v>
      </c>
      <c r="S83" s="73">
        <f t="shared" si="1"/>
        <v>3.6561963590420405E-4</v>
      </c>
      <c r="T83" s="73">
        <f>Q83/'סכום נכסי הקרן'!$C$41</f>
        <v>1.3474973676305376E-4</v>
      </c>
    </row>
    <row r="84" spans="1:20">
      <c r="A84" s="69" t="s">
        <v>456</v>
      </c>
      <c r="B84" s="54" t="s">
        <v>457</v>
      </c>
      <c r="C84" s="70" t="s">
        <v>115</v>
      </c>
      <c r="D84" s="70" t="s">
        <v>28</v>
      </c>
      <c r="E84" s="54" t="s">
        <v>458</v>
      </c>
      <c r="F84" s="70" t="s">
        <v>281</v>
      </c>
      <c r="G84" s="54" t="s">
        <v>434</v>
      </c>
      <c r="H84" s="54" t="s">
        <v>120</v>
      </c>
      <c r="I84" s="115" t="s">
        <v>1662</v>
      </c>
      <c r="J84" s="72">
        <v>1.8099999999368848</v>
      </c>
      <c r="K84" s="70" t="s">
        <v>122</v>
      </c>
      <c r="L84" s="71">
        <v>1.46E-2</v>
      </c>
      <c r="M84" s="71">
        <v>2.4399999999530308E-2</v>
      </c>
      <c r="N84" s="72">
        <v>0.124893</v>
      </c>
      <c r="O84" s="80">
        <v>5454999</v>
      </c>
      <c r="P84" s="115" t="s">
        <v>1662</v>
      </c>
      <c r="Q84" s="72">
        <v>6.8129242029999997</v>
      </c>
      <c r="R84" s="73">
        <v>4.6894078774452751E-6</v>
      </c>
      <c r="S84" s="73">
        <f t="shared" si="1"/>
        <v>3.3838198696228795E-3</v>
      </c>
      <c r="T84" s="73">
        <f>Q84/'סכום נכסי הקרן'!$C$41</f>
        <v>1.2471125506091315E-3</v>
      </c>
    </row>
    <row r="85" spans="1:20">
      <c r="A85" s="69" t="s">
        <v>459</v>
      </c>
      <c r="B85" s="54" t="s">
        <v>460</v>
      </c>
      <c r="C85" s="70" t="s">
        <v>115</v>
      </c>
      <c r="D85" s="70" t="s">
        <v>28</v>
      </c>
      <c r="E85" s="54" t="s">
        <v>458</v>
      </c>
      <c r="F85" s="70" t="s">
        <v>281</v>
      </c>
      <c r="G85" s="54" t="s">
        <v>434</v>
      </c>
      <c r="H85" s="54" t="s">
        <v>120</v>
      </c>
      <c r="I85" s="115" t="s">
        <v>1662</v>
      </c>
      <c r="J85" s="72">
        <v>2.4299999998002697</v>
      </c>
      <c r="K85" s="70" t="s">
        <v>122</v>
      </c>
      <c r="L85" s="71">
        <v>2.4199999999999999E-2</v>
      </c>
      <c r="M85" s="71">
        <v>2.8599999998779428E-2</v>
      </c>
      <c r="N85" s="72">
        <v>0.12909100000000001</v>
      </c>
      <c r="O85" s="80">
        <v>5585000</v>
      </c>
      <c r="P85" s="115" t="s">
        <v>1662</v>
      </c>
      <c r="Q85" s="72">
        <v>7.2097372080000008</v>
      </c>
      <c r="R85" s="73">
        <v>4.2626799630167748E-6</v>
      </c>
      <c r="S85" s="73">
        <f t="shared" si="1"/>
        <v>3.5809075944874106E-3</v>
      </c>
      <c r="T85" s="73">
        <f>Q85/'סכום נכסי הקרן'!$C$41</f>
        <v>1.3197495657930834E-3</v>
      </c>
    </row>
    <row r="86" spans="1:20">
      <c r="A86" s="69" t="s">
        <v>461</v>
      </c>
      <c r="B86" s="54" t="s">
        <v>462</v>
      </c>
      <c r="C86" s="70" t="s">
        <v>115</v>
      </c>
      <c r="D86" s="70" t="s">
        <v>28</v>
      </c>
      <c r="E86" s="54" t="s">
        <v>458</v>
      </c>
      <c r="F86" s="70" t="s">
        <v>281</v>
      </c>
      <c r="G86" s="54" t="s">
        <v>434</v>
      </c>
      <c r="H86" s="54" t="s">
        <v>120</v>
      </c>
      <c r="I86" s="115" t="s">
        <v>1662</v>
      </c>
      <c r="J86" s="72">
        <v>3.820000000191357</v>
      </c>
      <c r="K86" s="70" t="s">
        <v>122</v>
      </c>
      <c r="L86" s="71">
        <v>2E-3</v>
      </c>
      <c r="M86" s="71">
        <v>3.060000000201989E-2</v>
      </c>
      <c r="N86" s="72">
        <v>7.7071000000000001E-2</v>
      </c>
      <c r="O86" s="80">
        <v>4882000</v>
      </c>
      <c r="P86" s="115" t="s">
        <v>1662</v>
      </c>
      <c r="Q86" s="72">
        <v>3.762583454</v>
      </c>
      <c r="R86" s="73">
        <v>6.7240446693421738E-6</v>
      </c>
      <c r="S86" s="73">
        <f t="shared" si="1"/>
        <v>1.8687870690170198E-3</v>
      </c>
      <c r="T86" s="73">
        <f>Q86/'סכום נכסי הקרן'!$C$41</f>
        <v>6.8874464303175743E-4</v>
      </c>
    </row>
    <row r="87" spans="1:20">
      <c r="A87" s="69" t="s">
        <v>463</v>
      </c>
      <c r="B87" s="54" t="s">
        <v>464</v>
      </c>
      <c r="C87" s="70" t="s">
        <v>115</v>
      </c>
      <c r="D87" s="70" t="s">
        <v>28</v>
      </c>
      <c r="E87" s="54" t="s">
        <v>458</v>
      </c>
      <c r="F87" s="70" t="s">
        <v>281</v>
      </c>
      <c r="G87" s="54" t="s">
        <v>434</v>
      </c>
      <c r="H87" s="54" t="s">
        <v>120</v>
      </c>
      <c r="I87" s="115" t="s">
        <v>1662</v>
      </c>
      <c r="J87" s="72">
        <v>4.6200000003823636</v>
      </c>
      <c r="K87" s="70" t="s">
        <v>122</v>
      </c>
      <c r="L87" s="71">
        <v>3.1699999999999999E-2</v>
      </c>
      <c r="M87" s="71">
        <v>3.3200000002153118E-2</v>
      </c>
      <c r="N87" s="72">
        <v>0.10459</v>
      </c>
      <c r="O87" s="80">
        <v>5151111</v>
      </c>
      <c r="P87" s="115" t="s">
        <v>1662</v>
      </c>
      <c r="Q87" s="72">
        <v>5.3875387870000004</v>
      </c>
      <c r="R87" s="73">
        <v>6.1924215512137362E-6</v>
      </c>
      <c r="S87" s="73">
        <f t="shared" si="1"/>
        <v>2.6758643209015822E-3</v>
      </c>
      <c r="T87" s="73">
        <f>Q87/'סכום נכסי הקרן'!$C$41</f>
        <v>9.8619433270703545E-4</v>
      </c>
    </row>
    <row r="88" spans="1:20">
      <c r="A88" s="69" t="s">
        <v>465</v>
      </c>
      <c r="B88" s="54" t="s">
        <v>466</v>
      </c>
      <c r="C88" s="70" t="s">
        <v>115</v>
      </c>
      <c r="D88" s="70" t="s">
        <v>28</v>
      </c>
      <c r="E88" s="54" t="s">
        <v>467</v>
      </c>
      <c r="F88" s="70" t="s">
        <v>353</v>
      </c>
      <c r="G88" s="54" t="s">
        <v>430</v>
      </c>
      <c r="H88" s="54" t="s">
        <v>289</v>
      </c>
      <c r="I88" s="115" t="s">
        <v>1662</v>
      </c>
      <c r="J88" s="72">
        <v>0.41000000002566472</v>
      </c>
      <c r="K88" s="70" t="s">
        <v>122</v>
      </c>
      <c r="L88" s="71">
        <v>3.85E-2</v>
      </c>
      <c r="M88" s="71">
        <v>3.440000000359307E-2</v>
      </c>
      <c r="N88" s="72">
        <v>3369.4140370000005</v>
      </c>
      <c r="O88" s="80">
        <v>115.64</v>
      </c>
      <c r="P88" s="115" t="s">
        <v>1662</v>
      </c>
      <c r="Q88" s="72">
        <v>3.8963903900000001</v>
      </c>
      <c r="R88" s="73">
        <v>1.3477656148000001E-5</v>
      </c>
      <c r="S88" s="73">
        <f t="shared" si="1"/>
        <v>1.9352458399117232E-3</v>
      </c>
      <c r="T88" s="73">
        <f>Q88/'סכום נכסי הקרן'!$C$41</f>
        <v>7.1323813573356571E-4</v>
      </c>
    </row>
    <row r="89" spans="1:20">
      <c r="A89" s="69" t="s">
        <v>468</v>
      </c>
      <c r="B89" s="54" t="s">
        <v>469</v>
      </c>
      <c r="C89" s="70" t="s">
        <v>115</v>
      </c>
      <c r="D89" s="70" t="s">
        <v>28</v>
      </c>
      <c r="E89" s="54" t="s">
        <v>356</v>
      </c>
      <c r="F89" s="70" t="s">
        <v>310</v>
      </c>
      <c r="G89" s="54" t="s">
        <v>434</v>
      </c>
      <c r="H89" s="54" t="s">
        <v>120</v>
      </c>
      <c r="I89" s="115" t="s">
        <v>1662</v>
      </c>
      <c r="J89" s="72">
        <v>3.8999999998141006</v>
      </c>
      <c r="K89" s="70" t="s">
        <v>122</v>
      </c>
      <c r="L89" s="71">
        <v>2.4E-2</v>
      </c>
      <c r="M89" s="71">
        <v>2.5599999999425398E-2</v>
      </c>
      <c r="N89" s="72">
        <v>10481.194917999999</v>
      </c>
      <c r="O89" s="80">
        <v>112.91</v>
      </c>
      <c r="P89" s="115" t="s">
        <v>1662</v>
      </c>
      <c r="Q89" s="72">
        <v>11.834317078</v>
      </c>
      <c r="R89" s="73">
        <v>9.7250642845321136E-6</v>
      </c>
      <c r="S89" s="73">
        <f t="shared" si="1"/>
        <v>5.8778280924247318E-3</v>
      </c>
      <c r="T89" s="73">
        <f>Q89/'סכום נכסי הקרן'!$C$41</f>
        <v>2.1662835100033748E-3</v>
      </c>
    </row>
    <row r="90" spans="1:20">
      <c r="A90" s="69" t="s">
        <v>470</v>
      </c>
      <c r="B90" s="54" t="s">
        <v>471</v>
      </c>
      <c r="C90" s="70" t="s">
        <v>115</v>
      </c>
      <c r="D90" s="70" t="s">
        <v>28</v>
      </c>
      <c r="E90" s="54" t="s">
        <v>356</v>
      </c>
      <c r="F90" s="70" t="s">
        <v>310</v>
      </c>
      <c r="G90" s="54" t="s">
        <v>434</v>
      </c>
      <c r="H90" s="54" t="s">
        <v>120</v>
      </c>
      <c r="I90" s="115" t="s">
        <v>1662</v>
      </c>
      <c r="J90" s="72">
        <v>6.0599999996483858</v>
      </c>
      <c r="K90" s="70" t="s">
        <v>122</v>
      </c>
      <c r="L90" s="71">
        <v>1.4999999999999999E-2</v>
      </c>
      <c r="M90" s="71">
        <v>3.0799999997999993E-2</v>
      </c>
      <c r="N90" s="72">
        <v>6314.8975329999994</v>
      </c>
      <c r="O90" s="80">
        <v>98.18</v>
      </c>
      <c r="P90" s="115" t="s">
        <v>1662</v>
      </c>
      <c r="Q90" s="72">
        <v>6.1999666529999997</v>
      </c>
      <c r="R90" s="73">
        <v>2.4123296044441063E-5</v>
      </c>
      <c r="S90" s="73">
        <f t="shared" si="1"/>
        <v>3.0793782121020115E-3</v>
      </c>
      <c r="T90" s="73">
        <f>Q90/'סכום נכסי הקרן'!$C$41</f>
        <v>1.1349100615136243E-3</v>
      </c>
    </row>
    <row r="91" spans="1:20">
      <c r="A91" s="69" t="s">
        <v>472</v>
      </c>
      <c r="B91" s="54" t="s">
        <v>473</v>
      </c>
      <c r="C91" s="70" t="s">
        <v>115</v>
      </c>
      <c r="D91" s="70" t="s">
        <v>28</v>
      </c>
      <c r="E91" s="54" t="s">
        <v>474</v>
      </c>
      <c r="F91" s="70" t="s">
        <v>353</v>
      </c>
      <c r="G91" s="54" t="s">
        <v>434</v>
      </c>
      <c r="H91" s="54" t="s">
        <v>120</v>
      </c>
      <c r="I91" s="115" t="s">
        <v>1662</v>
      </c>
      <c r="J91" s="72">
        <v>1.5399999999703049</v>
      </c>
      <c r="K91" s="70" t="s">
        <v>122</v>
      </c>
      <c r="L91" s="71">
        <v>2.4799999999999999E-2</v>
      </c>
      <c r="M91" s="71">
        <v>1.8299999999936371E-2</v>
      </c>
      <c r="N91" s="72">
        <v>4138.4895100000003</v>
      </c>
      <c r="O91" s="80">
        <v>113.92</v>
      </c>
      <c r="P91" s="115" t="s">
        <v>1662</v>
      </c>
      <c r="Q91" s="72">
        <v>4.7145673409999995</v>
      </c>
      <c r="R91" s="73">
        <v>9.7724303708202689E-6</v>
      </c>
      <c r="S91" s="73">
        <f t="shared" si="1"/>
        <v>2.3416151669684009E-3</v>
      </c>
      <c r="T91" s="73">
        <f>Q91/'סכום נכסי הקרן'!$C$41</f>
        <v>8.6300624026669807E-4</v>
      </c>
    </row>
    <row r="92" spans="1:20">
      <c r="A92" s="69" t="s">
        <v>475</v>
      </c>
      <c r="B92" s="54" t="s">
        <v>476</v>
      </c>
      <c r="C92" s="70" t="s">
        <v>115</v>
      </c>
      <c r="D92" s="70" t="s">
        <v>28</v>
      </c>
      <c r="E92" s="54" t="s">
        <v>477</v>
      </c>
      <c r="F92" s="70" t="s">
        <v>310</v>
      </c>
      <c r="G92" s="54" t="s">
        <v>430</v>
      </c>
      <c r="H92" s="54" t="s">
        <v>289</v>
      </c>
      <c r="I92" s="115" t="s">
        <v>1662</v>
      </c>
      <c r="J92" s="72">
        <v>1.989999999995526</v>
      </c>
      <c r="K92" s="70" t="s">
        <v>122</v>
      </c>
      <c r="L92" s="71">
        <v>1.3999999999999999E-2</v>
      </c>
      <c r="M92" s="71">
        <v>2.6099999999746479E-2</v>
      </c>
      <c r="N92" s="72">
        <v>6110.3045970000003</v>
      </c>
      <c r="O92" s="80">
        <v>109.74</v>
      </c>
      <c r="P92" s="115" t="s">
        <v>1662</v>
      </c>
      <c r="Q92" s="72">
        <v>6.7054479969999994</v>
      </c>
      <c r="R92" s="73">
        <v>6.0582040422367643E-6</v>
      </c>
      <c r="S92" s="73">
        <f t="shared" si="1"/>
        <v>3.3304389555633427E-3</v>
      </c>
      <c r="T92" s="73">
        <f>Q92/'סכום נכסי הקרן'!$C$41</f>
        <v>1.2274389242189492E-3</v>
      </c>
    </row>
    <row r="93" spans="1:20">
      <c r="A93" s="69" t="s">
        <v>478</v>
      </c>
      <c r="B93" s="54" t="s">
        <v>479</v>
      </c>
      <c r="C93" s="70" t="s">
        <v>115</v>
      </c>
      <c r="D93" s="70" t="s">
        <v>28</v>
      </c>
      <c r="E93" s="54" t="s">
        <v>280</v>
      </c>
      <c r="F93" s="70" t="s">
        <v>281</v>
      </c>
      <c r="G93" s="54" t="s">
        <v>434</v>
      </c>
      <c r="H93" s="54" t="s">
        <v>120</v>
      </c>
      <c r="I93" s="115" t="s">
        <v>1662</v>
      </c>
      <c r="J93" s="72">
        <v>2.419999999799554</v>
      </c>
      <c r="K93" s="70" t="s">
        <v>122</v>
      </c>
      <c r="L93" s="71">
        <v>1.89E-2</v>
      </c>
      <c r="M93" s="71">
        <v>2.7599999995714605E-2</v>
      </c>
      <c r="N93" s="72">
        <v>5.2513999999999991E-2</v>
      </c>
      <c r="O93" s="80">
        <v>5510000</v>
      </c>
      <c r="P93" s="115" t="s">
        <v>1662</v>
      </c>
      <c r="Q93" s="72">
        <v>2.8935443489999999</v>
      </c>
      <c r="R93" s="73">
        <v>6.564249999999999E-6</v>
      </c>
      <c r="S93" s="73">
        <f t="shared" si="1"/>
        <v>1.4371557014343024E-3</v>
      </c>
      <c r="T93" s="73">
        <f>Q93/'סכום נכסי הקרן'!$C$41</f>
        <v>5.2966617062802932E-4</v>
      </c>
    </row>
    <row r="94" spans="1:20">
      <c r="A94" s="69" t="s">
        <v>480</v>
      </c>
      <c r="B94" s="54" t="s">
        <v>481</v>
      </c>
      <c r="C94" s="70" t="s">
        <v>115</v>
      </c>
      <c r="D94" s="70" t="s">
        <v>28</v>
      </c>
      <c r="E94" s="54" t="s">
        <v>280</v>
      </c>
      <c r="F94" s="70" t="s">
        <v>281</v>
      </c>
      <c r="G94" s="54" t="s">
        <v>434</v>
      </c>
      <c r="H94" s="54" t="s">
        <v>120</v>
      </c>
      <c r="I94" s="115" t="s">
        <v>1662</v>
      </c>
      <c r="J94" s="72">
        <v>4.1299999999323811</v>
      </c>
      <c r="K94" s="70" t="s">
        <v>122</v>
      </c>
      <c r="L94" s="71">
        <v>3.3099999999999997E-2</v>
      </c>
      <c r="M94" s="71">
        <v>3.5999999998551017E-2</v>
      </c>
      <c r="N94" s="72">
        <v>7.954E-2</v>
      </c>
      <c r="O94" s="80">
        <v>5205991</v>
      </c>
      <c r="P94" s="115" t="s">
        <v>1662</v>
      </c>
      <c r="Q94" s="72">
        <v>4.1408378560000001</v>
      </c>
      <c r="R94" s="73">
        <v>5.6696842255328252E-6</v>
      </c>
      <c r="S94" s="73">
        <f t="shared" si="1"/>
        <v>2.0566571704774632E-3</v>
      </c>
      <c r="T94" s="73">
        <f>Q94/'סכום נכסי הקרן'!$C$41</f>
        <v>7.5798448748058201E-4</v>
      </c>
    </row>
    <row r="95" spans="1:20">
      <c r="A95" s="69" t="s">
        <v>482</v>
      </c>
      <c r="B95" s="54" t="s">
        <v>483</v>
      </c>
      <c r="C95" s="70" t="s">
        <v>115</v>
      </c>
      <c r="D95" s="70" t="s">
        <v>28</v>
      </c>
      <c r="E95" s="54" t="s">
        <v>280</v>
      </c>
      <c r="F95" s="70" t="s">
        <v>281</v>
      </c>
      <c r="G95" s="54" t="s">
        <v>434</v>
      </c>
      <c r="H95" s="54" t="s">
        <v>120</v>
      </c>
      <c r="I95" s="115" t="s">
        <v>1662</v>
      </c>
      <c r="J95" s="72">
        <v>5.0899999990084286</v>
      </c>
      <c r="K95" s="70" t="s">
        <v>122</v>
      </c>
      <c r="L95" s="71">
        <v>3.3599999999999998E-2</v>
      </c>
      <c r="M95" s="71">
        <v>3.3699999994290956E-2</v>
      </c>
      <c r="N95" s="72">
        <v>5.3254999999999997E-2</v>
      </c>
      <c r="O95" s="80">
        <v>4999400</v>
      </c>
      <c r="P95" s="115" t="s">
        <v>1662</v>
      </c>
      <c r="Q95" s="72">
        <v>2.6624413960000002</v>
      </c>
      <c r="R95" s="73">
        <v>4.8029401154401151E-6</v>
      </c>
      <c r="S95" s="73">
        <f t="shared" si="1"/>
        <v>1.3223722779014864E-3</v>
      </c>
      <c r="T95" s="73">
        <f>Q95/'סכום נכסי הקרן'!$C$41</f>
        <v>4.8736254525638337E-4</v>
      </c>
    </row>
    <row r="96" spans="1:20">
      <c r="A96" s="69" t="s">
        <v>484</v>
      </c>
      <c r="B96" s="54" t="s">
        <v>485</v>
      </c>
      <c r="C96" s="70" t="s">
        <v>115</v>
      </c>
      <c r="D96" s="70" t="s">
        <v>28</v>
      </c>
      <c r="E96" s="54" t="s">
        <v>280</v>
      </c>
      <c r="F96" s="70" t="s">
        <v>281</v>
      </c>
      <c r="G96" s="54" t="s">
        <v>434</v>
      </c>
      <c r="H96" s="54" t="s">
        <v>120</v>
      </c>
      <c r="I96" s="115" t="s">
        <v>1662</v>
      </c>
      <c r="J96" s="72">
        <v>0.97999999990360021</v>
      </c>
      <c r="K96" s="70" t="s">
        <v>122</v>
      </c>
      <c r="L96" s="71">
        <v>1.89E-2</v>
      </c>
      <c r="M96" s="71">
        <v>2.1799999999036E-2</v>
      </c>
      <c r="N96" s="72">
        <v>7.5781000000000001E-2</v>
      </c>
      <c r="O96" s="80">
        <v>5475488</v>
      </c>
      <c r="P96" s="115" t="s">
        <v>1662</v>
      </c>
      <c r="Q96" s="72">
        <v>4.1493792299999992</v>
      </c>
      <c r="R96" s="73">
        <v>3.4765116065694099E-6</v>
      </c>
      <c r="S96" s="73">
        <f t="shared" si="1"/>
        <v>2.0608994708750444E-3</v>
      </c>
      <c r="T96" s="73">
        <f>Q96/'סכום נכסי הקרן'!$C$41</f>
        <v>7.5954799448542366E-4</v>
      </c>
    </row>
    <row r="97" spans="1:20">
      <c r="A97" s="69" t="s">
        <v>486</v>
      </c>
      <c r="B97" s="54" t="s">
        <v>487</v>
      </c>
      <c r="C97" s="70" t="s">
        <v>115</v>
      </c>
      <c r="D97" s="70" t="s">
        <v>28</v>
      </c>
      <c r="E97" s="54" t="s">
        <v>488</v>
      </c>
      <c r="F97" s="70" t="s">
        <v>310</v>
      </c>
      <c r="G97" s="54" t="s">
        <v>434</v>
      </c>
      <c r="H97" s="54" t="s">
        <v>120</v>
      </c>
      <c r="I97" s="115" t="s">
        <v>1662</v>
      </c>
      <c r="J97" s="72">
        <v>0.5199999998905287</v>
      </c>
      <c r="K97" s="70" t="s">
        <v>122</v>
      </c>
      <c r="L97" s="71">
        <v>2.75E-2</v>
      </c>
      <c r="M97" s="71">
        <v>3.1799999994708894E-2</v>
      </c>
      <c r="N97" s="72">
        <v>962.57244900000001</v>
      </c>
      <c r="O97" s="80">
        <v>113.88</v>
      </c>
      <c r="P97" s="115" t="s">
        <v>1662</v>
      </c>
      <c r="Q97" s="72">
        <v>1.0961775809999998</v>
      </c>
      <c r="R97" s="73">
        <v>3.4814953299246351E-6</v>
      </c>
      <c r="S97" s="73">
        <f t="shared" si="1"/>
        <v>5.4444572825125602E-4</v>
      </c>
      <c r="T97" s="73">
        <f>Q97/'סכום נכסי הקרן'!$C$41</f>
        <v>2.0065639631796996E-4</v>
      </c>
    </row>
    <row r="98" spans="1:20">
      <c r="A98" s="69" t="s">
        <v>489</v>
      </c>
      <c r="B98" s="54" t="s">
        <v>490</v>
      </c>
      <c r="C98" s="70" t="s">
        <v>115</v>
      </c>
      <c r="D98" s="70" t="s">
        <v>28</v>
      </c>
      <c r="E98" s="54" t="s">
        <v>488</v>
      </c>
      <c r="F98" s="70" t="s">
        <v>310</v>
      </c>
      <c r="G98" s="54" t="s">
        <v>434</v>
      </c>
      <c r="H98" s="54" t="s">
        <v>120</v>
      </c>
      <c r="I98" s="115" t="s">
        <v>1662</v>
      </c>
      <c r="J98" s="72">
        <v>3.6300000001977364</v>
      </c>
      <c r="K98" s="70" t="s">
        <v>122</v>
      </c>
      <c r="L98" s="71">
        <v>1.9599999999999999E-2</v>
      </c>
      <c r="M98" s="71">
        <v>2.6500000002281573E-2</v>
      </c>
      <c r="N98" s="72">
        <v>7182.5317169999998</v>
      </c>
      <c r="O98" s="80">
        <v>109.84</v>
      </c>
      <c r="P98" s="115" t="s">
        <v>1662</v>
      </c>
      <c r="Q98" s="72">
        <v>7.8892926880000003</v>
      </c>
      <c r="R98" s="73">
        <v>6.8337276452094752E-6</v>
      </c>
      <c r="S98" s="73">
        <f t="shared" si="1"/>
        <v>3.9184268838877764E-3</v>
      </c>
      <c r="T98" s="73">
        <f>Q98/'סכום נכסי הקרן'!$C$41</f>
        <v>1.4441428722047462E-3</v>
      </c>
    </row>
    <row r="99" spans="1:20">
      <c r="A99" s="69" t="s">
        <v>491</v>
      </c>
      <c r="B99" s="54" t="s">
        <v>492</v>
      </c>
      <c r="C99" s="70" t="s">
        <v>115</v>
      </c>
      <c r="D99" s="70" t="s">
        <v>28</v>
      </c>
      <c r="E99" s="54" t="s">
        <v>488</v>
      </c>
      <c r="F99" s="70" t="s">
        <v>310</v>
      </c>
      <c r="G99" s="54" t="s">
        <v>434</v>
      </c>
      <c r="H99" s="54" t="s">
        <v>120</v>
      </c>
      <c r="I99" s="115" t="s">
        <v>1662</v>
      </c>
      <c r="J99" s="72">
        <v>5.8299999999616743</v>
      </c>
      <c r="K99" s="70" t="s">
        <v>122</v>
      </c>
      <c r="L99" s="71">
        <v>1.5800000000000002E-2</v>
      </c>
      <c r="M99" s="71">
        <v>3.0599999999823106E-2</v>
      </c>
      <c r="N99" s="72">
        <v>16487.562652000001</v>
      </c>
      <c r="O99" s="80">
        <v>102.86</v>
      </c>
      <c r="P99" s="115" t="s">
        <v>1662</v>
      </c>
      <c r="Q99" s="72">
        <v>16.959106254999998</v>
      </c>
      <c r="R99" s="73">
        <v>1.3886019554567528E-5</v>
      </c>
      <c r="S99" s="73">
        <f t="shared" si="1"/>
        <v>8.423190836534639E-3</v>
      </c>
      <c r="T99" s="73">
        <f>Q99/'סכום נכסי הקרן'!$C$41</f>
        <v>3.104381265303257E-3</v>
      </c>
    </row>
    <row r="100" spans="1:20">
      <c r="A100" s="69" t="s">
        <v>493</v>
      </c>
      <c r="B100" s="54" t="s">
        <v>494</v>
      </c>
      <c r="C100" s="70" t="s">
        <v>115</v>
      </c>
      <c r="D100" s="70" t="s">
        <v>28</v>
      </c>
      <c r="E100" s="54" t="s">
        <v>495</v>
      </c>
      <c r="F100" s="70" t="s">
        <v>353</v>
      </c>
      <c r="G100" s="54" t="s">
        <v>434</v>
      </c>
      <c r="H100" s="54" t="s">
        <v>120</v>
      </c>
      <c r="I100" s="115" t="s">
        <v>1662</v>
      </c>
      <c r="J100" s="72">
        <v>2.7500000004162506</v>
      </c>
      <c r="K100" s="70" t="s">
        <v>122</v>
      </c>
      <c r="L100" s="71">
        <v>2.2499999999999999E-2</v>
      </c>
      <c r="M100" s="71">
        <v>2.0600000005161507E-2</v>
      </c>
      <c r="N100" s="72">
        <v>2109.2173710000002</v>
      </c>
      <c r="O100" s="80">
        <v>113.9</v>
      </c>
      <c r="P100" s="115" t="s">
        <v>1662</v>
      </c>
      <c r="Q100" s="72">
        <v>2.4023986960000001</v>
      </c>
      <c r="R100" s="73">
        <v>5.1555467764672745E-6</v>
      </c>
      <c r="S100" s="73">
        <f t="shared" si="1"/>
        <v>1.1932151599017133E-3</v>
      </c>
      <c r="T100" s="73">
        <f>Q100/'סכום נכסי הקרן'!$C$41</f>
        <v>4.3976147041667176E-4</v>
      </c>
    </row>
    <row r="101" spans="1:20">
      <c r="A101" s="69" t="s">
        <v>496</v>
      </c>
      <c r="B101" s="54" t="s">
        <v>497</v>
      </c>
      <c r="C101" s="70" t="s">
        <v>115</v>
      </c>
      <c r="D101" s="70" t="s">
        <v>28</v>
      </c>
      <c r="E101" s="54" t="s">
        <v>411</v>
      </c>
      <c r="F101" s="70" t="s">
        <v>310</v>
      </c>
      <c r="G101" s="54" t="s">
        <v>430</v>
      </c>
      <c r="H101" s="54" t="s">
        <v>289</v>
      </c>
      <c r="I101" s="115" t="s">
        <v>1662</v>
      </c>
      <c r="J101" s="72">
        <v>1.9400000000414024</v>
      </c>
      <c r="K101" s="70" t="s">
        <v>122</v>
      </c>
      <c r="L101" s="71">
        <v>2.1499999999999998E-2</v>
      </c>
      <c r="M101" s="71">
        <v>2.7000000000591468E-2</v>
      </c>
      <c r="N101" s="72">
        <v>18109.995115000002</v>
      </c>
      <c r="O101" s="80">
        <v>112.03</v>
      </c>
      <c r="P101" s="115" t="s">
        <v>1662</v>
      </c>
      <c r="Q101" s="72">
        <v>20.288627064</v>
      </c>
      <c r="R101" s="73">
        <v>9.2336728200368411E-6</v>
      </c>
      <c r="S101" s="73">
        <f t="shared" si="1"/>
        <v>1.007688583358979E-2</v>
      </c>
      <c r="T101" s="73">
        <f>Q101/'סכום נכסי הקרן'!$C$41</f>
        <v>3.7138533604998769E-3</v>
      </c>
    </row>
    <row r="102" spans="1:20">
      <c r="A102" s="69" t="s">
        <v>498</v>
      </c>
      <c r="B102" s="54" t="s">
        <v>499</v>
      </c>
      <c r="C102" s="70" t="s">
        <v>115</v>
      </c>
      <c r="D102" s="70" t="s">
        <v>28</v>
      </c>
      <c r="E102" s="54" t="s">
        <v>411</v>
      </c>
      <c r="F102" s="70" t="s">
        <v>310</v>
      </c>
      <c r="G102" s="54" t="s">
        <v>430</v>
      </c>
      <c r="H102" s="54" t="s">
        <v>289</v>
      </c>
      <c r="I102" s="115" t="s">
        <v>1662</v>
      </c>
      <c r="J102" s="72">
        <v>6.9999999998184128</v>
      </c>
      <c r="K102" s="70" t="s">
        <v>122</v>
      </c>
      <c r="L102" s="71">
        <v>1.15E-2</v>
      </c>
      <c r="M102" s="71">
        <v>3.4999999999092063E-2</v>
      </c>
      <c r="N102" s="72">
        <v>11639.048699999999</v>
      </c>
      <c r="O102" s="80">
        <v>94.63</v>
      </c>
      <c r="P102" s="115" t="s">
        <v>1662</v>
      </c>
      <c r="Q102" s="72">
        <v>11.014031772000001</v>
      </c>
      <c r="R102" s="73">
        <v>2.5315373609273883E-5</v>
      </c>
      <c r="S102" s="73">
        <f t="shared" si="1"/>
        <v>5.4704115948244463E-3</v>
      </c>
      <c r="T102" s="73">
        <f>Q102/'סכום נכסי הקרן'!$C$41</f>
        <v>2.016129468990796E-3</v>
      </c>
    </row>
    <row r="103" spans="1:20">
      <c r="A103" s="69" t="s">
        <v>500</v>
      </c>
      <c r="B103" s="54" t="s">
        <v>501</v>
      </c>
      <c r="C103" s="70" t="s">
        <v>115</v>
      </c>
      <c r="D103" s="70" t="s">
        <v>28</v>
      </c>
      <c r="E103" s="54" t="s">
        <v>502</v>
      </c>
      <c r="F103" s="70" t="s">
        <v>118</v>
      </c>
      <c r="G103" s="54" t="s">
        <v>503</v>
      </c>
      <c r="H103" s="54" t="s">
        <v>289</v>
      </c>
      <c r="I103" s="115" t="s">
        <v>1662</v>
      </c>
      <c r="J103" s="72">
        <v>1.5100000002460903</v>
      </c>
      <c r="K103" s="70" t="s">
        <v>122</v>
      </c>
      <c r="L103" s="71">
        <v>1.8500000000000003E-2</v>
      </c>
      <c r="M103" s="71">
        <v>2.9699999997174525E-2</v>
      </c>
      <c r="N103" s="72">
        <v>1012.4195789999999</v>
      </c>
      <c r="O103" s="80">
        <v>108.37</v>
      </c>
      <c r="P103" s="115" t="s">
        <v>1662</v>
      </c>
      <c r="Q103" s="72">
        <v>1.097159123</v>
      </c>
      <c r="R103" s="73">
        <v>1.4070991867953716E-6</v>
      </c>
      <c r="S103" s="73">
        <f t="shared" si="1"/>
        <v>5.4493323717158244E-4</v>
      </c>
      <c r="T103" s="73">
        <f>Q103/'סכום נכסי הקרן'!$C$41</f>
        <v>2.0083606855718423E-4</v>
      </c>
    </row>
    <row r="104" spans="1:20">
      <c r="A104" s="69" t="s">
        <v>504</v>
      </c>
      <c r="B104" s="54" t="s">
        <v>505</v>
      </c>
      <c r="C104" s="70" t="s">
        <v>115</v>
      </c>
      <c r="D104" s="70" t="s">
        <v>28</v>
      </c>
      <c r="E104" s="54" t="s">
        <v>502</v>
      </c>
      <c r="F104" s="70" t="s">
        <v>118</v>
      </c>
      <c r="G104" s="54" t="s">
        <v>503</v>
      </c>
      <c r="H104" s="54" t="s">
        <v>289</v>
      </c>
      <c r="I104" s="115" t="s">
        <v>1662</v>
      </c>
      <c r="J104" s="72">
        <v>2.1500000000393755</v>
      </c>
      <c r="K104" s="70" t="s">
        <v>122</v>
      </c>
      <c r="L104" s="71">
        <v>3.2000000000000001E-2</v>
      </c>
      <c r="M104" s="71">
        <v>3.2099999999835351E-2</v>
      </c>
      <c r="N104" s="72">
        <v>13441.251941</v>
      </c>
      <c r="O104" s="80">
        <v>103.92</v>
      </c>
      <c r="P104" s="115" t="s">
        <v>1662</v>
      </c>
      <c r="Q104" s="72">
        <v>13.968149362999998</v>
      </c>
      <c r="R104" s="73">
        <v>2.4560055878058987E-5</v>
      </c>
      <c r="S104" s="73">
        <f t="shared" si="1"/>
        <v>6.9376526067274616E-3</v>
      </c>
      <c r="T104" s="73">
        <f>Q104/'סכום נכסי הקרן'!$C$41</f>
        <v>2.5568836318052082E-3</v>
      </c>
    </row>
    <row r="105" spans="1:20">
      <c r="A105" s="69" t="s">
        <v>506</v>
      </c>
      <c r="B105" s="54" t="s">
        <v>507</v>
      </c>
      <c r="C105" s="70" t="s">
        <v>115</v>
      </c>
      <c r="D105" s="70" t="s">
        <v>28</v>
      </c>
      <c r="E105" s="54" t="s">
        <v>508</v>
      </c>
      <c r="F105" s="70" t="s">
        <v>118</v>
      </c>
      <c r="G105" s="54" t="s">
        <v>503</v>
      </c>
      <c r="H105" s="54" t="s">
        <v>289</v>
      </c>
      <c r="I105" s="115" t="s">
        <v>1662</v>
      </c>
      <c r="J105" s="72">
        <v>0.2499999999378876</v>
      </c>
      <c r="K105" s="70" t="s">
        <v>122</v>
      </c>
      <c r="L105" s="71">
        <v>3.15E-2</v>
      </c>
      <c r="M105" s="71">
        <v>6.4800000003677041E-2</v>
      </c>
      <c r="N105" s="72">
        <v>3619.2449360000001</v>
      </c>
      <c r="O105" s="80">
        <v>111.21</v>
      </c>
      <c r="P105" s="115" t="s">
        <v>1662</v>
      </c>
      <c r="Q105" s="72">
        <v>4.0249621490000003</v>
      </c>
      <c r="R105" s="73">
        <v>2.6691980683069337E-5</v>
      </c>
      <c r="S105" s="73">
        <f t="shared" si="1"/>
        <v>1.9991044210162933E-3</v>
      </c>
      <c r="T105" s="73">
        <f>Q105/'סכום נכסי הקרן'!$C$41</f>
        <v>7.3677332407929641E-4</v>
      </c>
    </row>
    <row r="106" spans="1:20">
      <c r="A106" s="69" t="s">
        <v>509</v>
      </c>
      <c r="B106" s="54" t="s">
        <v>510</v>
      </c>
      <c r="C106" s="70" t="s">
        <v>115</v>
      </c>
      <c r="D106" s="70" t="s">
        <v>28</v>
      </c>
      <c r="E106" s="54" t="s">
        <v>508</v>
      </c>
      <c r="F106" s="70" t="s">
        <v>118</v>
      </c>
      <c r="G106" s="54" t="s">
        <v>503</v>
      </c>
      <c r="H106" s="54" t="s">
        <v>289</v>
      </c>
      <c r="I106" s="115" t="s">
        <v>1662</v>
      </c>
      <c r="J106" s="72">
        <v>2.5799999998748149</v>
      </c>
      <c r="K106" s="70" t="s">
        <v>122</v>
      </c>
      <c r="L106" s="71">
        <v>0.01</v>
      </c>
      <c r="M106" s="71">
        <v>3.6299999999470381E-2</v>
      </c>
      <c r="N106" s="72">
        <v>8205.9414180000003</v>
      </c>
      <c r="O106" s="80">
        <v>101.24</v>
      </c>
      <c r="P106" s="115" t="s">
        <v>1662</v>
      </c>
      <c r="Q106" s="72">
        <v>8.3076948880000003</v>
      </c>
      <c r="R106" s="73">
        <v>2.2221943223423384E-5</v>
      </c>
      <c r="S106" s="73">
        <f t="shared" si="1"/>
        <v>4.1262374562159544E-3</v>
      </c>
      <c r="T106" s="73">
        <f>Q106/'סכום נכסי הקרן'!$C$41</f>
        <v>1.5207318110032587E-3</v>
      </c>
    </row>
    <row r="107" spans="1:20">
      <c r="A107" s="69" t="s">
        <v>511</v>
      </c>
      <c r="B107" s="54" t="s">
        <v>512</v>
      </c>
      <c r="C107" s="70" t="s">
        <v>115</v>
      </c>
      <c r="D107" s="70" t="s">
        <v>28</v>
      </c>
      <c r="E107" s="54" t="s">
        <v>508</v>
      </c>
      <c r="F107" s="70" t="s">
        <v>118</v>
      </c>
      <c r="G107" s="54" t="s">
        <v>503</v>
      </c>
      <c r="H107" s="54" t="s">
        <v>289</v>
      </c>
      <c r="I107" s="115" t="s">
        <v>1662</v>
      </c>
      <c r="J107" s="72">
        <v>3.1700000001608561</v>
      </c>
      <c r="K107" s="70" t="s">
        <v>122</v>
      </c>
      <c r="L107" s="71">
        <v>3.2300000000000002E-2</v>
      </c>
      <c r="M107" s="71">
        <v>3.7500000001889251E-2</v>
      </c>
      <c r="N107" s="72">
        <v>9029.9539349999995</v>
      </c>
      <c r="O107" s="80">
        <v>102.58</v>
      </c>
      <c r="P107" s="115" t="s">
        <v>1662</v>
      </c>
      <c r="Q107" s="72">
        <v>9.2629268030000009</v>
      </c>
      <c r="R107" s="73">
        <v>2.0016602859263279E-5</v>
      </c>
      <c r="S107" s="73">
        <f t="shared" si="1"/>
        <v>4.600678773595001E-3</v>
      </c>
      <c r="T107" s="73">
        <f>Q107/'סכום נכסי הקרן'!$C$41</f>
        <v>1.6955879629936665E-3</v>
      </c>
    </row>
    <row r="108" spans="1:20">
      <c r="A108" s="69" t="s">
        <v>513</v>
      </c>
      <c r="B108" s="54" t="s">
        <v>514</v>
      </c>
      <c r="C108" s="70" t="s">
        <v>115</v>
      </c>
      <c r="D108" s="70" t="s">
        <v>28</v>
      </c>
      <c r="E108" s="54" t="s">
        <v>515</v>
      </c>
      <c r="F108" s="70" t="s">
        <v>516</v>
      </c>
      <c r="G108" s="54" t="s">
        <v>503</v>
      </c>
      <c r="H108" s="54" t="s">
        <v>289</v>
      </c>
      <c r="I108" s="115" t="s">
        <v>1662</v>
      </c>
      <c r="J108" s="72">
        <v>4.6799999999394188</v>
      </c>
      <c r="K108" s="70" t="s">
        <v>122</v>
      </c>
      <c r="L108" s="71">
        <v>0.03</v>
      </c>
      <c r="M108" s="71">
        <v>3.8399999999697093E-2</v>
      </c>
      <c r="N108" s="72">
        <v>5435.41932</v>
      </c>
      <c r="O108" s="80">
        <v>97.18</v>
      </c>
      <c r="P108" s="115" t="s">
        <v>1662</v>
      </c>
      <c r="Q108" s="72">
        <v>5.2821407989999996</v>
      </c>
      <c r="R108" s="73">
        <v>1.9416095076158089E-5</v>
      </c>
      <c r="S108" s="73">
        <f t="shared" si="1"/>
        <v>2.6235156090436652E-3</v>
      </c>
      <c r="T108" s="73">
        <f>Q108/'סכום נכסי הקרן'!$C$41</f>
        <v>9.6690112618847887E-4</v>
      </c>
    </row>
    <row r="109" spans="1:20">
      <c r="A109" s="69" t="s">
        <v>517</v>
      </c>
      <c r="B109" s="54" t="s">
        <v>518</v>
      </c>
      <c r="C109" s="70" t="s">
        <v>115</v>
      </c>
      <c r="D109" s="70" t="s">
        <v>28</v>
      </c>
      <c r="E109" s="54" t="s">
        <v>519</v>
      </c>
      <c r="F109" s="70" t="s">
        <v>310</v>
      </c>
      <c r="G109" s="54" t="s">
        <v>520</v>
      </c>
      <c r="H109" s="54" t="s">
        <v>120</v>
      </c>
      <c r="I109" s="115" t="s">
        <v>1662</v>
      </c>
      <c r="J109" s="72">
        <v>1.8899999998923738</v>
      </c>
      <c r="K109" s="70" t="s">
        <v>122</v>
      </c>
      <c r="L109" s="71">
        <v>2.5000000000000001E-2</v>
      </c>
      <c r="M109" s="71">
        <v>2.6399999998923732E-2</v>
      </c>
      <c r="N109" s="72">
        <v>3964.6894309999998</v>
      </c>
      <c r="O109" s="80">
        <v>112.49</v>
      </c>
      <c r="P109" s="115" t="s">
        <v>1662</v>
      </c>
      <c r="Q109" s="72">
        <v>4.4598791320000002</v>
      </c>
      <c r="R109" s="73">
        <v>1.2004435149050748E-5</v>
      </c>
      <c r="S109" s="73">
        <f t="shared" si="1"/>
        <v>2.2151174992278192E-3</v>
      </c>
      <c r="T109" s="73">
        <f>Q109/'סכום נכסי הקרן'!$C$41</f>
        <v>8.1638531032941829E-4</v>
      </c>
    </row>
    <row r="110" spans="1:20">
      <c r="A110" s="69" t="s">
        <v>521</v>
      </c>
      <c r="B110" s="54" t="s">
        <v>522</v>
      </c>
      <c r="C110" s="70" t="s">
        <v>115</v>
      </c>
      <c r="D110" s="70" t="s">
        <v>28</v>
      </c>
      <c r="E110" s="54" t="s">
        <v>519</v>
      </c>
      <c r="F110" s="70" t="s">
        <v>310</v>
      </c>
      <c r="G110" s="54" t="s">
        <v>520</v>
      </c>
      <c r="H110" s="54" t="s">
        <v>120</v>
      </c>
      <c r="I110" s="115" t="s">
        <v>1662</v>
      </c>
      <c r="J110" s="72">
        <v>5.2899999994804645</v>
      </c>
      <c r="K110" s="70" t="s">
        <v>122</v>
      </c>
      <c r="L110" s="71">
        <v>1.9E-2</v>
      </c>
      <c r="M110" s="71">
        <v>3.4499999997160434E-2</v>
      </c>
      <c r="N110" s="72">
        <v>4597.4756500000003</v>
      </c>
      <c r="O110" s="80">
        <v>103.41</v>
      </c>
      <c r="P110" s="115" t="s">
        <v>1662</v>
      </c>
      <c r="Q110" s="72">
        <v>4.7542495430000002</v>
      </c>
      <c r="R110" s="73">
        <v>1.6731558161473302E-5</v>
      </c>
      <c r="S110" s="73">
        <f t="shared" si="1"/>
        <v>2.3613243872087882E-3</v>
      </c>
      <c r="T110" s="73">
        <f>Q110/'סכום נכסי הקרן'!$C$41</f>
        <v>8.7027010680556485E-4</v>
      </c>
    </row>
    <row r="111" spans="1:20">
      <c r="A111" s="69" t="s">
        <v>523</v>
      </c>
      <c r="B111" s="54" t="s">
        <v>524</v>
      </c>
      <c r="C111" s="70" t="s">
        <v>115</v>
      </c>
      <c r="D111" s="70" t="s">
        <v>28</v>
      </c>
      <c r="E111" s="54" t="s">
        <v>519</v>
      </c>
      <c r="F111" s="70" t="s">
        <v>310</v>
      </c>
      <c r="G111" s="54" t="s">
        <v>520</v>
      </c>
      <c r="H111" s="54" t="s">
        <v>120</v>
      </c>
      <c r="I111" s="115" t="s">
        <v>1662</v>
      </c>
      <c r="J111" s="72">
        <v>7.1199999994195187</v>
      </c>
      <c r="K111" s="70" t="s">
        <v>122</v>
      </c>
      <c r="L111" s="71">
        <v>3.9000000000000003E-3</v>
      </c>
      <c r="M111" s="71">
        <v>3.7499999998215731E-2</v>
      </c>
      <c r="N111" s="72">
        <v>4932.4250380000003</v>
      </c>
      <c r="O111" s="80">
        <v>85.22</v>
      </c>
      <c r="P111" s="115" t="s">
        <v>1662</v>
      </c>
      <c r="Q111" s="72">
        <v>4.2034126370000005</v>
      </c>
      <c r="R111" s="73">
        <v>2.2420113809090911E-5</v>
      </c>
      <c r="S111" s="73">
        <f t="shared" si="1"/>
        <v>2.0877365984845828E-3</v>
      </c>
      <c r="T111" s="73">
        <f>Q111/'סכום נכסי הקרן'!$C$41</f>
        <v>7.69438863371386E-4</v>
      </c>
    </row>
    <row r="112" spans="1:20">
      <c r="A112" s="69" t="s">
        <v>525</v>
      </c>
      <c r="B112" s="54" t="s">
        <v>526</v>
      </c>
      <c r="C112" s="70" t="s">
        <v>115</v>
      </c>
      <c r="D112" s="70" t="s">
        <v>28</v>
      </c>
      <c r="E112" s="54" t="s">
        <v>527</v>
      </c>
      <c r="F112" s="70" t="s">
        <v>516</v>
      </c>
      <c r="G112" s="54" t="s">
        <v>503</v>
      </c>
      <c r="H112" s="54" t="s">
        <v>289</v>
      </c>
      <c r="I112" s="115" t="s">
        <v>1662</v>
      </c>
      <c r="J112" s="72">
        <v>4.8400000001241503</v>
      </c>
      <c r="K112" s="70" t="s">
        <v>122</v>
      </c>
      <c r="L112" s="71">
        <v>7.4999999999999997E-3</v>
      </c>
      <c r="M112" s="71">
        <v>4.1700000001195531E-2</v>
      </c>
      <c r="N112" s="72">
        <v>9468.8873910000002</v>
      </c>
      <c r="O112" s="80">
        <v>91.87</v>
      </c>
      <c r="P112" s="115" t="s">
        <v>1662</v>
      </c>
      <c r="Q112" s="72">
        <v>8.6990663879999985</v>
      </c>
      <c r="R112" s="73">
        <v>9.0372761207491427E-6</v>
      </c>
      <c r="S112" s="73">
        <f t="shared" si="1"/>
        <v>4.3206225130056584E-3</v>
      </c>
      <c r="T112" s="73">
        <f>Q112/'סכום נכסי הקרן'!$C$41</f>
        <v>1.5923727532855458E-3</v>
      </c>
    </row>
    <row r="113" spans="1:20">
      <c r="A113" s="69" t="s">
        <v>528</v>
      </c>
      <c r="B113" s="54" t="s">
        <v>529</v>
      </c>
      <c r="C113" s="70" t="s">
        <v>115</v>
      </c>
      <c r="D113" s="70" t="s">
        <v>28</v>
      </c>
      <c r="E113" s="54" t="s">
        <v>477</v>
      </c>
      <c r="F113" s="70" t="s">
        <v>310</v>
      </c>
      <c r="G113" s="54" t="s">
        <v>503</v>
      </c>
      <c r="H113" s="54" t="s">
        <v>289</v>
      </c>
      <c r="I113" s="115" t="s">
        <v>1662</v>
      </c>
      <c r="J113" s="72">
        <v>1.4700000002367801</v>
      </c>
      <c r="K113" s="70" t="s">
        <v>122</v>
      </c>
      <c r="L113" s="71">
        <v>2.0499999999999997E-2</v>
      </c>
      <c r="M113" s="71">
        <v>2.8300000006242384E-2</v>
      </c>
      <c r="N113" s="72">
        <v>832.33164900000008</v>
      </c>
      <c r="O113" s="80">
        <v>111.63</v>
      </c>
      <c r="P113" s="115" t="s">
        <v>1662</v>
      </c>
      <c r="Q113" s="72">
        <v>0.92913187400000019</v>
      </c>
      <c r="R113" s="73">
        <v>2.2495656689818234E-6</v>
      </c>
      <c r="S113" s="73">
        <f t="shared" si="1"/>
        <v>4.6147803836665445E-4</v>
      </c>
      <c r="T113" s="73">
        <f>Q113/'סכום נכסי הקרן'!$C$41</f>
        <v>1.7007851352964515E-4</v>
      </c>
    </row>
    <row r="114" spans="1:20">
      <c r="A114" s="69" t="s">
        <v>530</v>
      </c>
      <c r="B114" s="54" t="s">
        <v>531</v>
      </c>
      <c r="C114" s="70" t="s">
        <v>115</v>
      </c>
      <c r="D114" s="70" t="s">
        <v>28</v>
      </c>
      <c r="E114" s="54" t="s">
        <v>477</v>
      </c>
      <c r="F114" s="70" t="s">
        <v>310</v>
      </c>
      <c r="G114" s="54" t="s">
        <v>503</v>
      </c>
      <c r="H114" s="54" t="s">
        <v>289</v>
      </c>
      <c r="I114" s="115" t="s">
        <v>1662</v>
      </c>
      <c r="J114" s="72">
        <v>2.3000000000383301</v>
      </c>
      <c r="K114" s="70" t="s">
        <v>122</v>
      </c>
      <c r="L114" s="71">
        <v>2.0499999999999997E-2</v>
      </c>
      <c r="M114" s="71">
        <v>2.9899999999923339E-2</v>
      </c>
      <c r="N114" s="72">
        <v>4688.0659150000001</v>
      </c>
      <c r="O114" s="80">
        <v>111.3</v>
      </c>
      <c r="P114" s="115" t="s">
        <v>1662</v>
      </c>
      <c r="Q114" s="72">
        <v>5.217817696</v>
      </c>
      <c r="R114" s="73">
        <v>5.3202192804675503E-6</v>
      </c>
      <c r="S114" s="73">
        <f t="shared" si="1"/>
        <v>2.5915678304508321E-3</v>
      </c>
      <c r="T114" s="73">
        <f>Q114/'סכום נכסי הקרן'!$C$41</f>
        <v>9.5512671821692098E-4</v>
      </c>
    </row>
    <row r="115" spans="1:20">
      <c r="A115" s="69" t="s">
        <v>532</v>
      </c>
      <c r="B115" s="54" t="s">
        <v>533</v>
      </c>
      <c r="C115" s="70" t="s">
        <v>115</v>
      </c>
      <c r="D115" s="70" t="s">
        <v>28</v>
      </c>
      <c r="E115" s="54" t="s">
        <v>477</v>
      </c>
      <c r="F115" s="70" t="s">
        <v>310</v>
      </c>
      <c r="G115" s="54" t="s">
        <v>503</v>
      </c>
      <c r="H115" s="54" t="s">
        <v>289</v>
      </c>
      <c r="I115" s="115" t="s">
        <v>1662</v>
      </c>
      <c r="J115" s="72">
        <v>5.0199999999905698</v>
      </c>
      <c r="K115" s="70" t="s">
        <v>122</v>
      </c>
      <c r="L115" s="71">
        <v>8.3999999999999995E-3</v>
      </c>
      <c r="M115" s="71">
        <v>3.3999999999685657E-2</v>
      </c>
      <c r="N115" s="72">
        <v>12943.770097000001</v>
      </c>
      <c r="O115" s="80">
        <v>98.31</v>
      </c>
      <c r="P115" s="115" t="s">
        <v>1662</v>
      </c>
      <c r="Q115" s="72">
        <v>12.725020705999999</v>
      </c>
      <c r="R115" s="73">
        <v>1.9112274732430046E-5</v>
      </c>
      <c r="S115" s="73">
        <f t="shared" si="1"/>
        <v>6.3202197211242568E-3</v>
      </c>
      <c r="T115" s="73">
        <f>Q115/'סכום נכסי הקרן'!$C$41</f>
        <v>2.3293276948869747E-3</v>
      </c>
    </row>
    <row r="116" spans="1:20">
      <c r="A116" s="69" t="s">
        <v>534</v>
      </c>
      <c r="B116" s="54" t="s">
        <v>535</v>
      </c>
      <c r="C116" s="70" t="s">
        <v>115</v>
      </c>
      <c r="D116" s="70" t="s">
        <v>28</v>
      </c>
      <c r="E116" s="54" t="s">
        <v>477</v>
      </c>
      <c r="F116" s="70" t="s">
        <v>310</v>
      </c>
      <c r="G116" s="54" t="s">
        <v>503</v>
      </c>
      <c r="H116" s="54" t="s">
        <v>289</v>
      </c>
      <c r="I116" s="115" t="s">
        <v>1662</v>
      </c>
      <c r="J116" s="72">
        <v>6.0300000005681014</v>
      </c>
      <c r="K116" s="70" t="s">
        <v>122</v>
      </c>
      <c r="L116" s="71">
        <v>5.0000000000000001E-3</v>
      </c>
      <c r="M116" s="71">
        <v>3.4500000006856393E-2</v>
      </c>
      <c r="N116" s="72">
        <v>1662.4147</v>
      </c>
      <c r="O116" s="80">
        <v>92.12</v>
      </c>
      <c r="P116" s="115" t="s">
        <v>1662</v>
      </c>
      <c r="Q116" s="72">
        <v>1.5314163709999999</v>
      </c>
      <c r="R116" s="73">
        <v>9.4852900565095538E-6</v>
      </c>
      <c r="S116" s="73">
        <f t="shared" si="1"/>
        <v>7.6061864046186032E-4</v>
      </c>
      <c r="T116" s="73">
        <f>Q116/'סכום נכסי הקרן'!$C$41</f>
        <v>2.8032728965946929E-4</v>
      </c>
    </row>
    <row r="117" spans="1:20">
      <c r="A117" s="69" t="s">
        <v>536</v>
      </c>
      <c r="B117" s="54" t="s">
        <v>537</v>
      </c>
      <c r="C117" s="70" t="s">
        <v>115</v>
      </c>
      <c r="D117" s="70" t="s">
        <v>28</v>
      </c>
      <c r="E117" s="54" t="s">
        <v>477</v>
      </c>
      <c r="F117" s="70" t="s">
        <v>310</v>
      </c>
      <c r="G117" s="54" t="s">
        <v>503</v>
      </c>
      <c r="H117" s="54" t="s">
        <v>289</v>
      </c>
      <c r="I117" s="115" t="s">
        <v>1662</v>
      </c>
      <c r="J117" s="72">
        <v>5.9299999996632113</v>
      </c>
      <c r="K117" s="70" t="s">
        <v>122</v>
      </c>
      <c r="L117" s="71">
        <v>9.7000000000000003E-3</v>
      </c>
      <c r="M117" s="71">
        <v>3.8399999998316052E-2</v>
      </c>
      <c r="N117" s="72">
        <v>7659.1959070000003</v>
      </c>
      <c r="O117" s="80">
        <v>93.04</v>
      </c>
      <c r="P117" s="115" t="s">
        <v>1662</v>
      </c>
      <c r="Q117" s="72">
        <v>7.1261159799999998</v>
      </c>
      <c r="R117" s="73">
        <v>1.8875102966363796E-5</v>
      </c>
      <c r="S117" s="73">
        <f t="shared" si="1"/>
        <v>3.5393748892352268E-3</v>
      </c>
      <c r="T117" s="73">
        <f>Q117/'סכום נכסי הקרן'!$C$41</f>
        <v>1.3044426168488654E-3</v>
      </c>
    </row>
    <row r="118" spans="1:20">
      <c r="A118" s="69" t="s">
        <v>538</v>
      </c>
      <c r="B118" s="54" t="s">
        <v>539</v>
      </c>
      <c r="C118" s="70" t="s">
        <v>115</v>
      </c>
      <c r="D118" s="70" t="s">
        <v>28</v>
      </c>
      <c r="E118" s="54" t="s">
        <v>540</v>
      </c>
      <c r="F118" s="70" t="s">
        <v>541</v>
      </c>
      <c r="G118" s="54" t="s">
        <v>520</v>
      </c>
      <c r="H118" s="54" t="s">
        <v>120</v>
      </c>
      <c r="I118" s="115" t="s">
        <v>1662</v>
      </c>
      <c r="J118" s="72">
        <v>1.2899999998678358</v>
      </c>
      <c r="K118" s="70" t="s">
        <v>122</v>
      </c>
      <c r="L118" s="71">
        <v>1.8500000000000003E-2</v>
      </c>
      <c r="M118" s="71">
        <v>2.0499999998347947E-2</v>
      </c>
      <c r="N118" s="72">
        <v>5445.8580119999997</v>
      </c>
      <c r="O118" s="80">
        <v>111.15</v>
      </c>
      <c r="P118" s="115" t="s">
        <v>1662</v>
      </c>
      <c r="Q118" s="72">
        <v>6.0530712199999996</v>
      </c>
      <c r="R118" s="73">
        <v>1.1358789446020357E-5</v>
      </c>
      <c r="S118" s="73">
        <f t="shared" si="1"/>
        <v>3.0064186913248128E-3</v>
      </c>
      <c r="T118" s="73">
        <f>Q118/'סכום נכסי הקרן'!$C$41</f>
        <v>1.1080207064198462E-3</v>
      </c>
    </row>
    <row r="119" spans="1:20">
      <c r="A119" s="69" t="s">
        <v>542</v>
      </c>
      <c r="B119" s="54" t="s">
        <v>543</v>
      </c>
      <c r="C119" s="70" t="s">
        <v>115</v>
      </c>
      <c r="D119" s="70" t="s">
        <v>28</v>
      </c>
      <c r="E119" s="54" t="s">
        <v>540</v>
      </c>
      <c r="F119" s="70" t="s">
        <v>541</v>
      </c>
      <c r="G119" s="54" t="s">
        <v>520</v>
      </c>
      <c r="H119" s="54" t="s">
        <v>120</v>
      </c>
      <c r="I119" s="115" t="s">
        <v>1662</v>
      </c>
      <c r="J119" s="72">
        <v>0.89000000002900237</v>
      </c>
      <c r="K119" s="70" t="s">
        <v>122</v>
      </c>
      <c r="L119" s="71">
        <v>0.01</v>
      </c>
      <c r="M119" s="71">
        <v>2.9500000000597108E-2</v>
      </c>
      <c r="N119" s="72">
        <v>10766.079745000001</v>
      </c>
      <c r="O119" s="80">
        <v>108.89</v>
      </c>
      <c r="P119" s="115" t="s">
        <v>1662</v>
      </c>
      <c r="Q119" s="72">
        <v>11.723183894</v>
      </c>
      <c r="R119" s="73">
        <v>1.3980338228339062E-5</v>
      </c>
      <c r="S119" s="73">
        <f t="shared" si="1"/>
        <v>5.8226308430515388E-3</v>
      </c>
      <c r="T119" s="73">
        <f>Q119/'סכום נכסי הקרן'!$C$41</f>
        <v>2.145940470153537E-3</v>
      </c>
    </row>
    <row r="120" spans="1:20">
      <c r="A120" s="69" t="s">
        <v>544</v>
      </c>
      <c r="B120" s="54" t="s">
        <v>545</v>
      </c>
      <c r="C120" s="70" t="s">
        <v>115</v>
      </c>
      <c r="D120" s="70" t="s">
        <v>28</v>
      </c>
      <c r="E120" s="54" t="s">
        <v>540</v>
      </c>
      <c r="F120" s="70" t="s">
        <v>541</v>
      </c>
      <c r="G120" s="54" t="s">
        <v>520</v>
      </c>
      <c r="H120" s="54" t="s">
        <v>120</v>
      </c>
      <c r="I120" s="115" t="s">
        <v>1662</v>
      </c>
      <c r="J120" s="72">
        <v>3.6799999998895792</v>
      </c>
      <c r="K120" s="70" t="s">
        <v>122</v>
      </c>
      <c r="L120" s="71">
        <v>0.01</v>
      </c>
      <c r="M120" s="71">
        <v>4.0999999998907299E-2</v>
      </c>
      <c r="N120" s="72">
        <v>17841.217137</v>
      </c>
      <c r="O120" s="80">
        <v>97.46</v>
      </c>
      <c r="P120" s="115" t="s">
        <v>1662</v>
      </c>
      <c r="Q120" s="72">
        <v>17.388049118999998</v>
      </c>
      <c r="R120" s="73">
        <v>1.5067857433504101E-5</v>
      </c>
      <c r="S120" s="73">
        <f t="shared" si="1"/>
        <v>8.6362367097731832E-3</v>
      </c>
      <c r="T120" s="73">
        <f>Q120/'סכום נכסי הקרן'!$C$41</f>
        <v>3.1828996831293455E-3</v>
      </c>
    </row>
    <row r="121" spans="1:20">
      <c r="A121" s="69" t="s">
        <v>546</v>
      </c>
      <c r="B121" s="54" t="s">
        <v>547</v>
      </c>
      <c r="C121" s="70" t="s">
        <v>115</v>
      </c>
      <c r="D121" s="70" t="s">
        <v>28</v>
      </c>
      <c r="E121" s="54" t="s">
        <v>540</v>
      </c>
      <c r="F121" s="70" t="s">
        <v>541</v>
      </c>
      <c r="G121" s="54" t="s">
        <v>520</v>
      </c>
      <c r="H121" s="54" t="s">
        <v>120</v>
      </c>
      <c r="I121" s="115" t="s">
        <v>1662</v>
      </c>
      <c r="J121" s="72">
        <v>2.3399999999988892</v>
      </c>
      <c r="K121" s="70" t="s">
        <v>122</v>
      </c>
      <c r="L121" s="71">
        <v>3.5400000000000001E-2</v>
      </c>
      <c r="M121" s="71">
        <v>3.7300000000172175E-2</v>
      </c>
      <c r="N121" s="72">
        <v>17313.810000000001</v>
      </c>
      <c r="O121" s="80">
        <v>103.99</v>
      </c>
      <c r="P121" s="115" t="s">
        <v>1662</v>
      </c>
      <c r="Q121" s="72">
        <v>18.004630952999999</v>
      </c>
      <c r="R121" s="73">
        <v>1.5500138763305612E-5</v>
      </c>
      <c r="S121" s="73">
        <f t="shared" si="1"/>
        <v>8.9424784642637128E-3</v>
      </c>
      <c r="T121" s="73">
        <f>Q121/'סכום נכסי הקרן'!$C$41</f>
        <v>3.2957656010152952E-3</v>
      </c>
    </row>
    <row r="122" spans="1:20">
      <c r="A122" s="69" t="s">
        <v>548</v>
      </c>
      <c r="B122" s="54" t="s">
        <v>549</v>
      </c>
      <c r="C122" s="70" t="s">
        <v>115</v>
      </c>
      <c r="D122" s="70" t="s">
        <v>28</v>
      </c>
      <c r="E122" s="54" t="s">
        <v>550</v>
      </c>
      <c r="F122" s="70" t="s">
        <v>310</v>
      </c>
      <c r="G122" s="54" t="s">
        <v>520</v>
      </c>
      <c r="H122" s="54" t="s">
        <v>120</v>
      </c>
      <c r="I122" s="115" t="s">
        <v>1662</v>
      </c>
      <c r="J122" s="72">
        <v>3.4899999999857987</v>
      </c>
      <c r="K122" s="70" t="s">
        <v>122</v>
      </c>
      <c r="L122" s="71">
        <v>2.75E-2</v>
      </c>
      <c r="M122" s="71">
        <v>2.5599999999837704E-2</v>
      </c>
      <c r="N122" s="72">
        <v>8839.4651560000002</v>
      </c>
      <c r="O122" s="80">
        <v>111.53</v>
      </c>
      <c r="P122" s="115" t="s">
        <v>1662</v>
      </c>
      <c r="Q122" s="72">
        <v>9.8586555860000011</v>
      </c>
      <c r="R122" s="73">
        <v>1.8324071124774269E-5</v>
      </c>
      <c r="S122" s="73">
        <f t="shared" si="1"/>
        <v>4.8965633061036715E-3</v>
      </c>
      <c r="T122" s="73">
        <f>Q122/'סכום נכסי הקרן'!$C$41</f>
        <v>1.8046367091563286E-3</v>
      </c>
    </row>
    <row r="123" spans="1:20">
      <c r="A123" s="69" t="s">
        <v>551</v>
      </c>
      <c r="B123" s="54" t="s">
        <v>552</v>
      </c>
      <c r="C123" s="70" t="s">
        <v>115</v>
      </c>
      <c r="D123" s="70" t="s">
        <v>28</v>
      </c>
      <c r="E123" s="54" t="s">
        <v>550</v>
      </c>
      <c r="F123" s="70" t="s">
        <v>310</v>
      </c>
      <c r="G123" s="54" t="s">
        <v>520</v>
      </c>
      <c r="H123" s="54" t="s">
        <v>120</v>
      </c>
      <c r="I123" s="115" t="s">
        <v>1662</v>
      </c>
      <c r="J123" s="72">
        <v>4.9499999997333859</v>
      </c>
      <c r="K123" s="70" t="s">
        <v>122</v>
      </c>
      <c r="L123" s="71">
        <v>8.5000000000000006E-3</v>
      </c>
      <c r="M123" s="71">
        <v>2.9899999997782891E-2</v>
      </c>
      <c r="N123" s="72">
        <v>7200.5453820000002</v>
      </c>
      <c r="O123" s="80">
        <v>98.97</v>
      </c>
      <c r="P123" s="115" t="s">
        <v>1662</v>
      </c>
      <c r="Q123" s="72">
        <v>7.1263795419999987</v>
      </c>
      <c r="R123" s="73">
        <v>1.1460179500565008E-5</v>
      </c>
      <c r="S123" s="73">
        <f t="shared" si="1"/>
        <v>3.5395057943071019E-3</v>
      </c>
      <c r="T123" s="73">
        <f>Q123/'סכום נכסי הקרן'!$C$41</f>
        <v>1.3044908621350697E-3</v>
      </c>
    </row>
    <row r="124" spans="1:20">
      <c r="A124" s="69" t="s">
        <v>553</v>
      </c>
      <c r="B124" s="54" t="s">
        <v>554</v>
      </c>
      <c r="C124" s="70" t="s">
        <v>115</v>
      </c>
      <c r="D124" s="70" t="s">
        <v>28</v>
      </c>
      <c r="E124" s="54" t="s">
        <v>550</v>
      </c>
      <c r="F124" s="70" t="s">
        <v>310</v>
      </c>
      <c r="G124" s="54" t="s">
        <v>520</v>
      </c>
      <c r="H124" s="54" t="s">
        <v>120</v>
      </c>
      <c r="I124" s="115" t="s">
        <v>1662</v>
      </c>
      <c r="J124" s="72">
        <v>6.4199999996086268</v>
      </c>
      <c r="K124" s="70" t="s">
        <v>122</v>
      </c>
      <c r="L124" s="71">
        <v>3.1800000000000002E-2</v>
      </c>
      <c r="M124" s="71">
        <v>3.249999999796159E-2</v>
      </c>
      <c r="N124" s="72">
        <v>7193.9439060000004</v>
      </c>
      <c r="O124" s="80">
        <v>102.29</v>
      </c>
      <c r="P124" s="115" t="s">
        <v>1662</v>
      </c>
      <c r="Q124" s="72">
        <v>7.3586852140000003</v>
      </c>
      <c r="R124" s="73">
        <v>2.0872641962055251E-5</v>
      </c>
      <c r="S124" s="73">
        <f t="shared" si="1"/>
        <v>3.6548865801954225E-3</v>
      </c>
      <c r="T124" s="73">
        <f>Q124/'סכום נכסי הקרן'!$C$41</f>
        <v>1.3470146464157342E-3</v>
      </c>
    </row>
    <row r="125" spans="1:20">
      <c r="A125" s="69" t="s">
        <v>555</v>
      </c>
      <c r="B125" s="54" t="s">
        <v>556</v>
      </c>
      <c r="C125" s="70" t="s">
        <v>115</v>
      </c>
      <c r="D125" s="70" t="s">
        <v>28</v>
      </c>
      <c r="E125" s="54" t="s">
        <v>557</v>
      </c>
      <c r="F125" s="70" t="s">
        <v>143</v>
      </c>
      <c r="G125" s="54" t="s">
        <v>503</v>
      </c>
      <c r="H125" s="54" t="s">
        <v>289</v>
      </c>
      <c r="I125" s="115" t="s">
        <v>1662</v>
      </c>
      <c r="J125" s="72">
        <v>0.5100000001154199</v>
      </c>
      <c r="K125" s="70" t="s">
        <v>122</v>
      </c>
      <c r="L125" s="71">
        <v>1.9799999999999998E-2</v>
      </c>
      <c r="M125" s="71">
        <v>3.7499999999999999E-2</v>
      </c>
      <c r="N125" s="72">
        <v>1862.8293020000001</v>
      </c>
      <c r="O125" s="80">
        <v>110.52</v>
      </c>
      <c r="P125" s="72">
        <v>2.0564849E-2</v>
      </c>
      <c r="Q125" s="72">
        <v>2.0793638759999999</v>
      </c>
      <c r="R125" s="73">
        <v>1.2260312469827686E-5</v>
      </c>
      <c r="S125" s="73">
        <f t="shared" si="1"/>
        <v>1.0327713313890285E-3</v>
      </c>
      <c r="T125" s="73">
        <f>Q125/'סכום נכסי הקרן'!$C$41</f>
        <v>3.8062962536717504E-4</v>
      </c>
    </row>
    <row r="126" spans="1:20">
      <c r="A126" s="69" t="s">
        <v>558</v>
      </c>
      <c r="B126" s="54" t="s">
        <v>559</v>
      </c>
      <c r="C126" s="70" t="s">
        <v>115</v>
      </c>
      <c r="D126" s="70" t="s">
        <v>28</v>
      </c>
      <c r="E126" s="54" t="s">
        <v>560</v>
      </c>
      <c r="F126" s="70" t="s">
        <v>293</v>
      </c>
      <c r="G126" s="54" t="s">
        <v>503</v>
      </c>
      <c r="H126" s="54" t="s">
        <v>289</v>
      </c>
      <c r="I126" s="115" t="s">
        <v>1662</v>
      </c>
      <c r="J126" s="72">
        <v>2.8200000033402182</v>
      </c>
      <c r="K126" s="70" t="s">
        <v>122</v>
      </c>
      <c r="L126" s="71">
        <v>1.9400000000000001E-2</v>
      </c>
      <c r="M126" s="71">
        <v>2.1400000002569398E-2</v>
      </c>
      <c r="N126" s="72">
        <v>139.12284700000001</v>
      </c>
      <c r="O126" s="80">
        <v>111.9</v>
      </c>
      <c r="P126" s="115" t="s">
        <v>1662</v>
      </c>
      <c r="Q126" s="72">
        <v>0.15567846399999999</v>
      </c>
      <c r="R126" s="73">
        <v>4.6181304669448794E-7</v>
      </c>
      <c r="S126" s="73">
        <f t="shared" si="1"/>
        <v>7.7321846546245823E-5</v>
      </c>
      <c r="T126" s="73">
        <f>Q126/'סכום נכסי הקרן'!$C$41</f>
        <v>2.8497097652790641E-5</v>
      </c>
    </row>
    <row r="127" spans="1:20">
      <c r="A127" s="69" t="s">
        <v>561</v>
      </c>
      <c r="B127" s="54" t="s">
        <v>562</v>
      </c>
      <c r="C127" s="70" t="s">
        <v>115</v>
      </c>
      <c r="D127" s="70" t="s">
        <v>28</v>
      </c>
      <c r="E127" s="54" t="s">
        <v>560</v>
      </c>
      <c r="F127" s="70" t="s">
        <v>293</v>
      </c>
      <c r="G127" s="54" t="s">
        <v>503</v>
      </c>
      <c r="H127" s="54" t="s">
        <v>289</v>
      </c>
      <c r="I127" s="115" t="s">
        <v>1662</v>
      </c>
      <c r="J127" s="72">
        <v>3.8099999999354806</v>
      </c>
      <c r="K127" s="70" t="s">
        <v>122</v>
      </c>
      <c r="L127" s="71">
        <v>1.23E-2</v>
      </c>
      <c r="M127" s="71">
        <v>2.3299999999907828E-2</v>
      </c>
      <c r="N127" s="72">
        <v>10077.332391</v>
      </c>
      <c r="O127" s="80">
        <v>107.66</v>
      </c>
      <c r="P127" s="115" t="s">
        <v>1662</v>
      </c>
      <c r="Q127" s="72">
        <v>10.849256069999997</v>
      </c>
      <c r="R127" s="73">
        <v>9.0388508451358923E-6</v>
      </c>
      <c r="S127" s="73">
        <f t="shared" si="1"/>
        <v>5.3885713632520543E-3</v>
      </c>
      <c r="T127" s="73">
        <f>Q127/'סכום נכסי הקרן'!$C$41</f>
        <v>1.9859671128751731E-3</v>
      </c>
    </row>
    <row r="128" spans="1:20">
      <c r="A128" s="69" t="s">
        <v>563</v>
      </c>
      <c r="B128" s="54" t="s">
        <v>564</v>
      </c>
      <c r="C128" s="70" t="s">
        <v>115</v>
      </c>
      <c r="D128" s="70" t="s">
        <v>28</v>
      </c>
      <c r="E128" s="54" t="s">
        <v>565</v>
      </c>
      <c r="F128" s="70" t="s">
        <v>566</v>
      </c>
      <c r="G128" s="54" t="s">
        <v>567</v>
      </c>
      <c r="H128" s="54" t="s">
        <v>120</v>
      </c>
      <c r="I128" s="115" t="s">
        <v>1662</v>
      </c>
      <c r="J128" s="72">
        <v>2.1900000000872395</v>
      </c>
      <c r="K128" s="70" t="s">
        <v>122</v>
      </c>
      <c r="L128" s="71">
        <v>2.5699999999999997E-2</v>
      </c>
      <c r="M128" s="71">
        <v>3.2400000001226059E-2</v>
      </c>
      <c r="N128" s="72">
        <v>11416.453648999999</v>
      </c>
      <c r="O128" s="80">
        <v>111.45</v>
      </c>
      <c r="P128" s="115" t="s">
        <v>1662</v>
      </c>
      <c r="Q128" s="72">
        <v>12.723637330999999</v>
      </c>
      <c r="R128" s="73">
        <v>8.9023158973869507E-6</v>
      </c>
      <c r="S128" s="73">
        <f t="shared" si="1"/>
        <v>6.319532631165135E-3</v>
      </c>
      <c r="T128" s="73">
        <f>Q128/'סכום נכסי הקרן'!$C$41</f>
        <v>2.3290744667174997E-3</v>
      </c>
    </row>
    <row r="129" spans="1:20">
      <c r="A129" s="69" t="s">
        <v>568</v>
      </c>
      <c r="B129" s="54" t="s">
        <v>569</v>
      </c>
      <c r="C129" s="70" t="s">
        <v>115</v>
      </c>
      <c r="D129" s="70" t="s">
        <v>28</v>
      </c>
      <c r="E129" s="54" t="s">
        <v>565</v>
      </c>
      <c r="F129" s="70" t="s">
        <v>566</v>
      </c>
      <c r="G129" s="54" t="s">
        <v>567</v>
      </c>
      <c r="H129" s="54" t="s">
        <v>120</v>
      </c>
      <c r="I129" s="115" t="s">
        <v>1662</v>
      </c>
      <c r="J129" s="72">
        <v>4.0200000003535328</v>
      </c>
      <c r="K129" s="70" t="s">
        <v>122</v>
      </c>
      <c r="L129" s="71">
        <v>0.04</v>
      </c>
      <c r="M129" s="71">
        <v>3.510000000251038E-2</v>
      </c>
      <c r="N129" s="72">
        <v>6481.2319759999991</v>
      </c>
      <c r="O129" s="80">
        <v>103.87</v>
      </c>
      <c r="P129" s="115" t="s">
        <v>1662</v>
      </c>
      <c r="Q129" s="72">
        <v>6.7320552810000001</v>
      </c>
      <c r="R129" s="73">
        <v>2.047724385720469E-5</v>
      </c>
      <c r="S129" s="73">
        <f t="shared" si="1"/>
        <v>3.3436541702924682E-3</v>
      </c>
      <c r="T129" s="73">
        <f>Q129/'סכום נכסי הקרן'!$C$41</f>
        <v>1.2323094140152999E-3</v>
      </c>
    </row>
    <row r="130" spans="1:20">
      <c r="A130" s="69" t="s">
        <v>570</v>
      </c>
      <c r="B130" s="54" t="s">
        <v>571</v>
      </c>
      <c r="C130" s="70" t="s">
        <v>115</v>
      </c>
      <c r="D130" s="70" t="s">
        <v>28</v>
      </c>
      <c r="E130" s="54" t="s">
        <v>565</v>
      </c>
      <c r="F130" s="70" t="s">
        <v>566</v>
      </c>
      <c r="G130" s="54" t="s">
        <v>567</v>
      </c>
      <c r="H130" s="54" t="s">
        <v>120</v>
      </c>
      <c r="I130" s="115" t="s">
        <v>1662</v>
      </c>
      <c r="J130" s="72">
        <v>0.99000000024747414</v>
      </c>
      <c r="K130" s="70" t="s">
        <v>122</v>
      </c>
      <c r="L130" s="71">
        <v>1.2199999999999999E-2</v>
      </c>
      <c r="M130" s="71">
        <v>2.8299999998075202E-2</v>
      </c>
      <c r="N130" s="72">
        <v>1657.586526</v>
      </c>
      <c r="O130" s="80">
        <v>109.7</v>
      </c>
      <c r="P130" s="115" t="s">
        <v>1662</v>
      </c>
      <c r="Q130" s="72">
        <v>1.818372345</v>
      </c>
      <c r="R130" s="73">
        <v>3.6034489695652176E-6</v>
      </c>
      <c r="S130" s="73">
        <f t="shared" si="1"/>
        <v>9.0314295125642542E-4</v>
      </c>
      <c r="T130" s="73">
        <f>Q130/'סכום נכסי הקרן'!$C$41</f>
        <v>3.3285486606932937E-4</v>
      </c>
    </row>
    <row r="131" spans="1:20">
      <c r="A131" s="69" t="s">
        <v>572</v>
      </c>
      <c r="B131" s="54" t="s">
        <v>573</v>
      </c>
      <c r="C131" s="70" t="s">
        <v>115</v>
      </c>
      <c r="D131" s="70" t="s">
        <v>28</v>
      </c>
      <c r="E131" s="54" t="s">
        <v>565</v>
      </c>
      <c r="F131" s="70" t="s">
        <v>566</v>
      </c>
      <c r="G131" s="54" t="s">
        <v>567</v>
      </c>
      <c r="H131" s="54" t="s">
        <v>120</v>
      </c>
      <c r="I131" s="115" t="s">
        <v>1662</v>
      </c>
      <c r="J131" s="72">
        <v>4.8599999998959831</v>
      </c>
      <c r="K131" s="70" t="s">
        <v>122</v>
      </c>
      <c r="L131" s="71">
        <v>1.09E-2</v>
      </c>
      <c r="M131" s="71">
        <v>3.64999999983283E-2</v>
      </c>
      <c r="N131" s="72">
        <v>5534.8341</v>
      </c>
      <c r="O131" s="80">
        <v>97.27</v>
      </c>
      <c r="P131" s="115" t="s">
        <v>1662</v>
      </c>
      <c r="Q131" s="72">
        <v>5.383733146</v>
      </c>
      <c r="R131" s="73">
        <v>9.9067007818205256E-6</v>
      </c>
      <c r="S131" s="73">
        <f t="shared" si="1"/>
        <v>2.6739741481580218E-3</v>
      </c>
      <c r="T131" s="73">
        <f>Q131/'סכום נכסי הקרן'!$C$41</f>
        <v>9.8549770633738886E-4</v>
      </c>
    </row>
    <row r="132" spans="1:20">
      <c r="A132" s="69" t="s">
        <v>574</v>
      </c>
      <c r="B132" s="54" t="s">
        <v>575</v>
      </c>
      <c r="C132" s="70" t="s">
        <v>115</v>
      </c>
      <c r="D132" s="70" t="s">
        <v>28</v>
      </c>
      <c r="E132" s="54" t="s">
        <v>565</v>
      </c>
      <c r="F132" s="70" t="s">
        <v>566</v>
      </c>
      <c r="G132" s="54" t="s">
        <v>567</v>
      </c>
      <c r="H132" s="54" t="s">
        <v>120</v>
      </c>
      <c r="I132" s="115" t="s">
        <v>1662</v>
      </c>
      <c r="J132" s="72">
        <v>5.8099999994513531</v>
      </c>
      <c r="K132" s="70" t="s">
        <v>122</v>
      </c>
      <c r="L132" s="71">
        <v>1.54E-2</v>
      </c>
      <c r="M132" s="71">
        <v>3.8399999996271743E-2</v>
      </c>
      <c r="N132" s="72">
        <v>4947.8123880000003</v>
      </c>
      <c r="O132" s="80">
        <v>95.41</v>
      </c>
      <c r="P132" s="115" t="s">
        <v>1662</v>
      </c>
      <c r="Q132" s="72">
        <v>4.7207077390000007</v>
      </c>
      <c r="R132" s="73">
        <v>1.4136606822857144E-5</v>
      </c>
      <c r="S132" s="73">
        <f t="shared" si="1"/>
        <v>2.3446649588258605E-3</v>
      </c>
      <c r="T132" s="73">
        <f>Q132/'סכום נכסי הקרן'!$C$41</f>
        <v>8.6413024622704099E-4</v>
      </c>
    </row>
    <row r="133" spans="1:20">
      <c r="A133" s="69" t="s">
        <v>576</v>
      </c>
      <c r="B133" s="54" t="s">
        <v>577</v>
      </c>
      <c r="C133" s="70" t="s">
        <v>115</v>
      </c>
      <c r="D133" s="70" t="s">
        <v>28</v>
      </c>
      <c r="E133" s="54" t="s">
        <v>578</v>
      </c>
      <c r="F133" s="70" t="s">
        <v>579</v>
      </c>
      <c r="G133" s="54" t="s">
        <v>580</v>
      </c>
      <c r="H133" s="54" t="s">
        <v>289</v>
      </c>
      <c r="I133" s="115" t="s">
        <v>1662</v>
      </c>
      <c r="J133" s="72">
        <v>4</v>
      </c>
      <c r="K133" s="70" t="s">
        <v>122</v>
      </c>
      <c r="L133" s="71">
        <v>7.4999999999999997E-3</v>
      </c>
      <c r="M133" s="71">
        <v>3.4099999999962959E-2</v>
      </c>
      <c r="N133" s="72">
        <v>24799.378004000002</v>
      </c>
      <c r="O133" s="80">
        <v>97.97</v>
      </c>
      <c r="P133" s="115" t="s">
        <v>1662</v>
      </c>
      <c r="Q133" s="72">
        <v>24.295950648999995</v>
      </c>
      <c r="R133" s="73">
        <v>1.6114385116172688E-5</v>
      </c>
      <c r="S133" s="73">
        <f t="shared" si="1"/>
        <v>1.2067229593022831E-2</v>
      </c>
      <c r="T133" s="73">
        <f>Q133/'סכום נכסי הקרן'!$C$41</f>
        <v>4.4473979278979465E-3</v>
      </c>
    </row>
    <row r="134" spans="1:20">
      <c r="A134" s="69" t="s">
        <v>581</v>
      </c>
      <c r="B134" s="54" t="s">
        <v>582</v>
      </c>
      <c r="C134" s="70" t="s">
        <v>115</v>
      </c>
      <c r="D134" s="70" t="s">
        <v>28</v>
      </c>
      <c r="E134" s="54" t="s">
        <v>578</v>
      </c>
      <c r="F134" s="70" t="s">
        <v>579</v>
      </c>
      <c r="G134" s="54" t="s">
        <v>580</v>
      </c>
      <c r="H134" s="54" t="s">
        <v>289</v>
      </c>
      <c r="I134" s="115" t="s">
        <v>1662</v>
      </c>
      <c r="J134" s="72">
        <v>6.1100000001774175</v>
      </c>
      <c r="K134" s="70" t="s">
        <v>122</v>
      </c>
      <c r="L134" s="71">
        <v>4.0800000000000003E-2</v>
      </c>
      <c r="M134" s="71">
        <v>3.890000000142254E-2</v>
      </c>
      <c r="N134" s="72">
        <v>6137.3546880000004</v>
      </c>
      <c r="O134" s="80">
        <v>101.94</v>
      </c>
      <c r="P134" s="115" t="s">
        <v>1662</v>
      </c>
      <c r="Q134" s="72">
        <v>6.2564193990000003</v>
      </c>
      <c r="R134" s="73">
        <v>1.7535299108571428E-5</v>
      </c>
      <c r="S134" s="73">
        <f t="shared" si="1"/>
        <v>3.1074169687236482E-3</v>
      </c>
      <c r="T134" s="73">
        <f>Q134/'סכום נכסי הקרן'!$C$41</f>
        <v>1.1452437928094971E-3</v>
      </c>
    </row>
    <row r="135" spans="1:20">
      <c r="A135" s="69" t="s">
        <v>583</v>
      </c>
      <c r="B135" s="54" t="s">
        <v>584</v>
      </c>
      <c r="C135" s="70" t="s">
        <v>115</v>
      </c>
      <c r="D135" s="70" t="s">
        <v>28</v>
      </c>
      <c r="E135" s="54" t="s">
        <v>585</v>
      </c>
      <c r="F135" s="70" t="s">
        <v>566</v>
      </c>
      <c r="G135" s="54" t="s">
        <v>567</v>
      </c>
      <c r="H135" s="54" t="s">
        <v>120</v>
      </c>
      <c r="I135" s="115" t="s">
        <v>1662</v>
      </c>
      <c r="J135" s="72">
        <v>3.0700000001678101</v>
      </c>
      <c r="K135" s="70" t="s">
        <v>122</v>
      </c>
      <c r="L135" s="71">
        <v>1.3300000000000001E-2</v>
      </c>
      <c r="M135" s="71">
        <v>2.9700000001355389E-2</v>
      </c>
      <c r="N135" s="72">
        <v>5819.2273919999998</v>
      </c>
      <c r="O135" s="80">
        <v>106.5</v>
      </c>
      <c r="P135" s="115" t="s">
        <v>1662</v>
      </c>
      <c r="Q135" s="72">
        <v>6.197477428</v>
      </c>
      <c r="R135" s="73">
        <v>1.4482895450472871E-5</v>
      </c>
      <c r="S135" s="73">
        <f t="shared" si="1"/>
        <v>3.0781418723506825E-3</v>
      </c>
      <c r="T135" s="73">
        <f>Q135/'סכום נכסי הקרן'!$C$41</f>
        <v>1.1344544064019143E-3</v>
      </c>
    </row>
    <row r="136" spans="1:20">
      <c r="A136" s="69" t="s">
        <v>586</v>
      </c>
      <c r="B136" s="54" t="s">
        <v>587</v>
      </c>
      <c r="C136" s="70" t="s">
        <v>115</v>
      </c>
      <c r="D136" s="70" t="s">
        <v>28</v>
      </c>
      <c r="E136" s="54" t="s">
        <v>588</v>
      </c>
      <c r="F136" s="70" t="s">
        <v>310</v>
      </c>
      <c r="G136" s="54" t="s">
        <v>580</v>
      </c>
      <c r="H136" s="54" t="s">
        <v>289</v>
      </c>
      <c r="I136" s="115" t="s">
        <v>1662</v>
      </c>
      <c r="J136" s="72">
        <v>3.5000000022228028</v>
      </c>
      <c r="K136" s="70" t="s">
        <v>122</v>
      </c>
      <c r="L136" s="71">
        <v>1.8000000000000002E-2</v>
      </c>
      <c r="M136" s="71">
        <v>2.8000000014818692E-2</v>
      </c>
      <c r="N136" s="72">
        <v>620.98437899999999</v>
      </c>
      <c r="O136" s="80">
        <v>108.67</v>
      </c>
      <c r="P136" s="115" t="s">
        <v>1662</v>
      </c>
      <c r="Q136" s="72">
        <v>0.67482372499999999</v>
      </c>
      <c r="R136" s="73">
        <v>7.8732900390889391E-7</v>
      </c>
      <c r="S136" s="73">
        <f t="shared" si="1"/>
        <v>3.3516913752576591E-4</v>
      </c>
      <c r="T136" s="73">
        <f>Q136/'סכום נכסי הקרן'!$C$41</f>
        <v>1.2352715395332354E-4</v>
      </c>
    </row>
    <row r="137" spans="1:20">
      <c r="A137" s="69" t="s">
        <v>589</v>
      </c>
      <c r="B137" s="54" t="s">
        <v>590</v>
      </c>
      <c r="C137" s="70" t="s">
        <v>115</v>
      </c>
      <c r="D137" s="70" t="s">
        <v>28</v>
      </c>
      <c r="E137" s="54" t="s">
        <v>591</v>
      </c>
      <c r="F137" s="70" t="s">
        <v>310</v>
      </c>
      <c r="G137" s="54" t="s">
        <v>580</v>
      </c>
      <c r="H137" s="54" t="s">
        <v>289</v>
      </c>
      <c r="I137" s="115" t="s">
        <v>1662</v>
      </c>
      <c r="J137" s="72">
        <v>4.6600000001179067</v>
      </c>
      <c r="K137" s="70" t="s">
        <v>122</v>
      </c>
      <c r="L137" s="71">
        <v>3.6200000000000003E-2</v>
      </c>
      <c r="M137" s="71">
        <v>3.8100000001023926E-2</v>
      </c>
      <c r="N137" s="72">
        <v>18958.171652000001</v>
      </c>
      <c r="O137" s="80">
        <v>102</v>
      </c>
      <c r="P137" s="115" t="s">
        <v>1662</v>
      </c>
      <c r="Q137" s="72">
        <v>19.337335041999999</v>
      </c>
      <c r="R137" s="73">
        <v>1.0832400628258692E-5</v>
      </c>
      <c r="S137" s="73">
        <f t="shared" si="1"/>
        <v>9.6044013687780622E-3</v>
      </c>
      <c r="T137" s="73">
        <f>Q137/'סכום נכסי הקרן'!$C$41</f>
        <v>3.5397184098412251E-3</v>
      </c>
    </row>
    <row r="138" spans="1:20">
      <c r="A138" s="69" t="s">
        <v>592</v>
      </c>
      <c r="B138" s="54" t="s">
        <v>593</v>
      </c>
      <c r="C138" s="70" t="s">
        <v>115</v>
      </c>
      <c r="D138" s="70" t="s">
        <v>28</v>
      </c>
      <c r="E138" s="54" t="s">
        <v>594</v>
      </c>
      <c r="F138" s="70" t="s">
        <v>595</v>
      </c>
      <c r="G138" s="54" t="s">
        <v>567</v>
      </c>
      <c r="H138" s="54" t="s">
        <v>120</v>
      </c>
      <c r="I138" s="115" t="s">
        <v>1662</v>
      </c>
      <c r="J138" s="72">
        <v>3.9000000001067949</v>
      </c>
      <c r="K138" s="70" t="s">
        <v>122</v>
      </c>
      <c r="L138" s="71">
        <v>3.2500000000000001E-2</v>
      </c>
      <c r="M138" s="71">
        <v>3.8900000001922307E-2</v>
      </c>
      <c r="N138" s="72">
        <v>9118.4410200000002</v>
      </c>
      <c r="O138" s="80">
        <v>102.69</v>
      </c>
      <c r="P138" s="115" t="s">
        <v>1662</v>
      </c>
      <c r="Q138" s="72">
        <v>9.3637268799999998</v>
      </c>
      <c r="R138" s="73">
        <v>1.9822697869565217E-5</v>
      </c>
      <c r="S138" s="73">
        <f t="shared" ref="S138:S201" si="2">IFERROR(Q138/$Q$9,0)</f>
        <v>4.6507438107580325E-3</v>
      </c>
      <c r="T138" s="73">
        <f>Q138/'סכום נכסי הקרן'!$C$41</f>
        <v>1.7140395173311873E-3</v>
      </c>
    </row>
    <row r="139" spans="1:20">
      <c r="A139" s="69" t="s">
        <v>596</v>
      </c>
      <c r="B139" s="54" t="s">
        <v>597</v>
      </c>
      <c r="C139" s="70" t="s">
        <v>115</v>
      </c>
      <c r="D139" s="70" t="s">
        <v>28</v>
      </c>
      <c r="E139" s="54" t="s">
        <v>598</v>
      </c>
      <c r="F139" s="70" t="s">
        <v>293</v>
      </c>
      <c r="G139" s="54" t="s">
        <v>599</v>
      </c>
      <c r="H139" s="54" t="s">
        <v>289</v>
      </c>
      <c r="I139" s="115" t="s">
        <v>1662</v>
      </c>
      <c r="J139" s="72">
        <v>3.3399999999984913</v>
      </c>
      <c r="K139" s="70" t="s">
        <v>122</v>
      </c>
      <c r="L139" s="71">
        <v>2.75E-2</v>
      </c>
      <c r="M139" s="71">
        <v>3.0399999999909454E-2</v>
      </c>
      <c r="N139" s="72">
        <v>11976.729551999999</v>
      </c>
      <c r="O139" s="80">
        <v>110.65</v>
      </c>
      <c r="P139" s="115" t="s">
        <v>1662</v>
      </c>
      <c r="Q139" s="72">
        <v>13.252251702999999</v>
      </c>
      <c r="R139" s="73">
        <v>1.3477197879091039E-5</v>
      </c>
      <c r="S139" s="73">
        <f t="shared" si="2"/>
        <v>6.5820830077793603E-3</v>
      </c>
      <c r="T139" s="73">
        <f>Q139/'סכום נכסי הקרן'!$C$41</f>
        <v>2.425837853203331E-3</v>
      </c>
    </row>
    <row r="140" spans="1:20">
      <c r="A140" s="69" t="s">
        <v>600</v>
      </c>
      <c r="B140" s="54" t="s">
        <v>601</v>
      </c>
      <c r="C140" s="70" t="s">
        <v>115</v>
      </c>
      <c r="D140" s="70" t="s">
        <v>28</v>
      </c>
      <c r="E140" s="54" t="s">
        <v>585</v>
      </c>
      <c r="F140" s="70" t="s">
        <v>566</v>
      </c>
      <c r="G140" s="54" t="s">
        <v>602</v>
      </c>
      <c r="H140" s="54" t="s">
        <v>120</v>
      </c>
      <c r="I140" s="115" t="s">
        <v>1662</v>
      </c>
      <c r="J140" s="72">
        <v>2.2000000001564914</v>
      </c>
      <c r="K140" s="70" t="s">
        <v>122</v>
      </c>
      <c r="L140" s="71">
        <v>0.04</v>
      </c>
      <c r="M140" s="71">
        <v>6.5800000005477213E-2</v>
      </c>
      <c r="N140" s="72">
        <v>6061.5537439999998</v>
      </c>
      <c r="O140" s="80">
        <v>105.42</v>
      </c>
      <c r="P140" s="115" t="s">
        <v>1662</v>
      </c>
      <c r="Q140" s="72">
        <v>6.390090175000001</v>
      </c>
      <c r="R140" s="73">
        <v>2.3354069168996034E-6</v>
      </c>
      <c r="S140" s="73">
        <f t="shared" si="2"/>
        <v>3.1738081121356855E-3</v>
      </c>
      <c r="T140" s="73">
        <f>Q140/'סכום נכסי הקרן'!$C$41</f>
        <v>1.1697123612878983E-3</v>
      </c>
    </row>
    <row r="141" spans="1:20">
      <c r="A141" s="69" t="s">
        <v>603</v>
      </c>
      <c r="B141" s="54" t="s">
        <v>604</v>
      </c>
      <c r="C141" s="70" t="s">
        <v>115</v>
      </c>
      <c r="D141" s="70" t="s">
        <v>28</v>
      </c>
      <c r="E141" s="54" t="s">
        <v>585</v>
      </c>
      <c r="F141" s="70" t="s">
        <v>566</v>
      </c>
      <c r="G141" s="54" t="s">
        <v>602</v>
      </c>
      <c r="H141" s="54" t="s">
        <v>120</v>
      </c>
      <c r="I141" s="115" t="s">
        <v>1662</v>
      </c>
      <c r="J141" s="72">
        <v>2.8900000001280493</v>
      </c>
      <c r="K141" s="70" t="s">
        <v>122</v>
      </c>
      <c r="L141" s="71">
        <v>3.2799999999999996E-2</v>
      </c>
      <c r="M141" s="71">
        <v>6.8800000003725076E-2</v>
      </c>
      <c r="N141" s="72">
        <v>8407.1622530000004</v>
      </c>
      <c r="O141" s="80">
        <v>102.18</v>
      </c>
      <c r="P141" s="115" t="s">
        <v>1662</v>
      </c>
      <c r="Q141" s="72">
        <v>8.5904384100000009</v>
      </c>
      <c r="R141" s="73">
        <v>6.0037402451324751E-6</v>
      </c>
      <c r="S141" s="73">
        <f t="shared" si="2"/>
        <v>4.2666695407721656E-3</v>
      </c>
      <c r="T141" s="73">
        <f>Q141/'סכום נכסי הקרן'!$C$41</f>
        <v>1.5724882938853611E-3</v>
      </c>
    </row>
    <row r="142" spans="1:20">
      <c r="A142" s="69" t="s">
        <v>605</v>
      </c>
      <c r="B142" s="54" t="s">
        <v>606</v>
      </c>
      <c r="C142" s="70" t="s">
        <v>115</v>
      </c>
      <c r="D142" s="70" t="s">
        <v>28</v>
      </c>
      <c r="E142" s="54" t="s">
        <v>585</v>
      </c>
      <c r="F142" s="70" t="s">
        <v>566</v>
      </c>
      <c r="G142" s="54" t="s">
        <v>602</v>
      </c>
      <c r="H142" s="54" t="s">
        <v>120</v>
      </c>
      <c r="I142" s="115" t="s">
        <v>1662</v>
      </c>
      <c r="J142" s="72">
        <v>4.7299999999098405</v>
      </c>
      <c r="K142" s="70" t="s">
        <v>122</v>
      </c>
      <c r="L142" s="71">
        <v>1.7899999999999999E-2</v>
      </c>
      <c r="M142" s="71">
        <v>6.500000000195999E-2</v>
      </c>
      <c r="N142" s="72">
        <v>2861.4993169999998</v>
      </c>
      <c r="O142" s="80">
        <v>89.15</v>
      </c>
      <c r="P142" s="115" t="s">
        <v>1662</v>
      </c>
      <c r="Q142" s="72">
        <v>2.5510266509999999</v>
      </c>
      <c r="R142" s="73">
        <v>3.6650299218480821E-6</v>
      </c>
      <c r="S142" s="73">
        <f t="shared" si="2"/>
        <v>1.2670351837747154E-3</v>
      </c>
      <c r="T142" s="73">
        <f>Q142/'סכום נכסי הקרן'!$C$41</f>
        <v>4.6696796538549143E-4</v>
      </c>
    </row>
    <row r="143" spans="1:20">
      <c r="A143" s="69" t="s">
        <v>607</v>
      </c>
      <c r="B143" s="54" t="s">
        <v>608</v>
      </c>
      <c r="C143" s="70" t="s">
        <v>115</v>
      </c>
      <c r="D143" s="70" t="s">
        <v>28</v>
      </c>
      <c r="E143" s="54" t="s">
        <v>588</v>
      </c>
      <c r="F143" s="70" t="s">
        <v>310</v>
      </c>
      <c r="G143" s="54" t="s">
        <v>599</v>
      </c>
      <c r="H143" s="54" t="s">
        <v>289</v>
      </c>
      <c r="I143" s="115" t="s">
        <v>1662</v>
      </c>
      <c r="J143" s="72">
        <v>2.7099999999904747</v>
      </c>
      <c r="K143" s="70" t="s">
        <v>122</v>
      </c>
      <c r="L143" s="71">
        <v>3.3000000000000002E-2</v>
      </c>
      <c r="M143" s="71">
        <v>4.1999999999682472E-2</v>
      </c>
      <c r="N143" s="72">
        <v>11589.90466</v>
      </c>
      <c r="O143" s="80">
        <v>108.69</v>
      </c>
      <c r="P143" s="115" t="s">
        <v>1662</v>
      </c>
      <c r="Q143" s="72">
        <v>12.597067371999998</v>
      </c>
      <c r="R143" s="73">
        <v>1.9322165940926367E-5</v>
      </c>
      <c r="S143" s="73">
        <f t="shared" si="2"/>
        <v>6.2566682972315562E-3</v>
      </c>
      <c r="T143" s="73">
        <f>Q143/'סכום נכסי הקרן'!$C$41</f>
        <v>2.3059057098524993E-3</v>
      </c>
    </row>
    <row r="144" spans="1:20">
      <c r="A144" s="69" t="s">
        <v>609</v>
      </c>
      <c r="B144" s="54" t="s">
        <v>610</v>
      </c>
      <c r="C144" s="70" t="s">
        <v>115</v>
      </c>
      <c r="D144" s="70" t="s">
        <v>28</v>
      </c>
      <c r="E144" s="54" t="s">
        <v>588</v>
      </c>
      <c r="F144" s="70" t="s">
        <v>310</v>
      </c>
      <c r="G144" s="54" t="s">
        <v>599</v>
      </c>
      <c r="H144" s="54" t="s">
        <v>289</v>
      </c>
      <c r="I144" s="115" t="s">
        <v>1662</v>
      </c>
      <c r="J144" s="72">
        <v>2.8200000002262566</v>
      </c>
      <c r="K144" s="70" t="s">
        <v>122</v>
      </c>
      <c r="L144" s="71">
        <v>3.6499999999999998E-2</v>
      </c>
      <c r="M144" s="71">
        <v>4.3300000001744061E-2</v>
      </c>
      <c r="N144" s="72">
        <v>4174.496091</v>
      </c>
      <c r="O144" s="80">
        <v>101.64</v>
      </c>
      <c r="P144" s="115" t="s">
        <v>1662</v>
      </c>
      <c r="Q144" s="72">
        <v>4.2429578220000002</v>
      </c>
      <c r="R144" s="73">
        <v>1.2802846381034166E-5</v>
      </c>
      <c r="S144" s="73">
        <f t="shared" si="2"/>
        <v>2.1073777655904766E-3</v>
      </c>
      <c r="T144" s="73">
        <f>Q144/'סכום נכסי הקרן'!$C$41</f>
        <v>7.7667764881214337E-4</v>
      </c>
    </row>
    <row r="145" spans="1:20">
      <c r="A145" s="69" t="s">
        <v>611</v>
      </c>
      <c r="B145" s="54" t="s">
        <v>612</v>
      </c>
      <c r="C145" s="70" t="s">
        <v>115</v>
      </c>
      <c r="D145" s="70" t="s">
        <v>28</v>
      </c>
      <c r="E145" s="54" t="s">
        <v>613</v>
      </c>
      <c r="F145" s="70" t="s">
        <v>310</v>
      </c>
      <c r="G145" s="54" t="s">
        <v>599</v>
      </c>
      <c r="H145" s="54" t="s">
        <v>289</v>
      </c>
      <c r="I145" s="115" t="s">
        <v>1662</v>
      </c>
      <c r="J145" s="72">
        <v>2</v>
      </c>
      <c r="K145" s="70" t="s">
        <v>122</v>
      </c>
      <c r="L145" s="71">
        <v>1E-3</v>
      </c>
      <c r="M145" s="71">
        <v>2.6000000000520211E-2</v>
      </c>
      <c r="N145" s="72">
        <v>10875.753527999999</v>
      </c>
      <c r="O145" s="80">
        <v>106.05</v>
      </c>
      <c r="P145" s="115" t="s">
        <v>1662</v>
      </c>
      <c r="Q145" s="72">
        <v>11.533736698999999</v>
      </c>
      <c r="R145" s="73">
        <v>1.9204593823171053E-5</v>
      </c>
      <c r="S145" s="73">
        <f t="shared" si="2"/>
        <v>5.7285368587968715E-3</v>
      </c>
      <c r="T145" s="73">
        <f>Q145/'סכום נכסי הקרן'!$C$41</f>
        <v>2.1112619727091998E-3</v>
      </c>
    </row>
    <row r="146" spans="1:20">
      <c r="A146" s="69" t="s">
        <v>614</v>
      </c>
      <c r="B146" s="54" t="s">
        <v>615</v>
      </c>
      <c r="C146" s="70" t="s">
        <v>115</v>
      </c>
      <c r="D146" s="70" t="s">
        <v>28</v>
      </c>
      <c r="E146" s="54" t="s">
        <v>613</v>
      </c>
      <c r="F146" s="70" t="s">
        <v>310</v>
      </c>
      <c r="G146" s="54" t="s">
        <v>599</v>
      </c>
      <c r="H146" s="54" t="s">
        <v>289</v>
      </c>
      <c r="I146" s="115" t="s">
        <v>1662</v>
      </c>
      <c r="J146" s="72">
        <v>4.72</v>
      </c>
      <c r="K146" s="70" t="s">
        <v>122</v>
      </c>
      <c r="L146" s="71">
        <v>3.0000000000000001E-3</v>
      </c>
      <c r="M146" s="71">
        <v>3.5999999999999997E-2</v>
      </c>
      <c r="N146" s="72">
        <v>6133.2222730000003</v>
      </c>
      <c r="O146" s="80">
        <v>94.75</v>
      </c>
      <c r="P146" s="115" t="s">
        <v>1662</v>
      </c>
      <c r="Q146" s="72">
        <v>5.8112281750000001</v>
      </c>
      <c r="R146" s="73">
        <v>1.5058464580867875E-5</v>
      </c>
      <c r="S146" s="73">
        <f t="shared" si="2"/>
        <v>2.8863009156653179E-3</v>
      </c>
      <c r="T146" s="73">
        <f>Q146/'סכום נכסי הקרן'!$C$41</f>
        <v>1.0637510965268988E-3</v>
      </c>
    </row>
    <row r="147" spans="1:20">
      <c r="A147" s="69" t="s">
        <v>616</v>
      </c>
      <c r="B147" s="54" t="s">
        <v>617</v>
      </c>
      <c r="C147" s="70" t="s">
        <v>115</v>
      </c>
      <c r="D147" s="70" t="s">
        <v>28</v>
      </c>
      <c r="E147" s="54" t="s">
        <v>613</v>
      </c>
      <c r="F147" s="70" t="s">
        <v>310</v>
      </c>
      <c r="G147" s="54" t="s">
        <v>599</v>
      </c>
      <c r="H147" s="54" t="s">
        <v>289</v>
      </c>
      <c r="I147" s="115" t="s">
        <v>1662</v>
      </c>
      <c r="J147" s="72">
        <v>3.2299999999620472</v>
      </c>
      <c r="K147" s="70" t="s">
        <v>122</v>
      </c>
      <c r="L147" s="71">
        <v>3.0000000000000001E-3</v>
      </c>
      <c r="M147" s="71">
        <v>3.3800000000022999E-2</v>
      </c>
      <c r="N147" s="72">
        <v>8908.0110960000002</v>
      </c>
      <c r="O147" s="80">
        <v>97.61</v>
      </c>
      <c r="P147" s="115" t="s">
        <v>1662</v>
      </c>
      <c r="Q147" s="72">
        <v>8.6951098710000014</v>
      </c>
      <c r="R147" s="73">
        <v>1.751476817931577E-5</v>
      </c>
      <c r="S147" s="73">
        <f t="shared" si="2"/>
        <v>4.318657403686932E-3</v>
      </c>
      <c r="T147" s="73">
        <f>Q147/'סכום נכסי הקרן'!$C$41</f>
        <v>1.5916485089140582E-3</v>
      </c>
    </row>
    <row r="148" spans="1:20">
      <c r="A148" s="69" t="s">
        <v>618</v>
      </c>
      <c r="B148" s="54" t="s">
        <v>619</v>
      </c>
      <c r="C148" s="70" t="s">
        <v>115</v>
      </c>
      <c r="D148" s="70" t="s">
        <v>28</v>
      </c>
      <c r="E148" s="54" t="s">
        <v>613</v>
      </c>
      <c r="F148" s="70" t="s">
        <v>310</v>
      </c>
      <c r="G148" s="54" t="s">
        <v>599</v>
      </c>
      <c r="H148" s="54" t="s">
        <v>289</v>
      </c>
      <c r="I148" s="115" t="s">
        <v>1662</v>
      </c>
      <c r="J148" s="72">
        <v>2.7399999995786071</v>
      </c>
      <c r="K148" s="70" t="s">
        <v>122</v>
      </c>
      <c r="L148" s="71">
        <v>3.0000000000000001E-3</v>
      </c>
      <c r="M148" s="71">
        <v>3.2599999995053211E-2</v>
      </c>
      <c r="N148" s="72">
        <v>3428.804592</v>
      </c>
      <c r="O148" s="80">
        <v>95.51</v>
      </c>
      <c r="P148" s="115" t="s">
        <v>1662</v>
      </c>
      <c r="Q148" s="72">
        <v>3.2748511869999999</v>
      </c>
      <c r="R148" s="73">
        <v>9.611764056849719E-6</v>
      </c>
      <c r="S148" s="73">
        <f t="shared" si="2"/>
        <v>1.6265418763574454E-3</v>
      </c>
      <c r="T148" s="73">
        <f>Q148/'סכום נכסי הקרן'!$C$41</f>
        <v>5.9946476652221047E-4</v>
      </c>
    </row>
    <row r="149" spans="1:20">
      <c r="A149" s="69" t="s">
        <v>620</v>
      </c>
      <c r="B149" s="54" t="s">
        <v>621</v>
      </c>
      <c r="C149" s="70" t="s">
        <v>115</v>
      </c>
      <c r="D149" s="70" t="s">
        <v>28</v>
      </c>
      <c r="E149" s="54" t="s">
        <v>622</v>
      </c>
      <c r="F149" s="70" t="s">
        <v>310</v>
      </c>
      <c r="G149" s="54" t="s">
        <v>623</v>
      </c>
      <c r="H149" s="115" t="s">
        <v>1662</v>
      </c>
      <c r="I149" s="115" t="s">
        <v>1662</v>
      </c>
      <c r="J149" s="72">
        <v>2.9899999999747338</v>
      </c>
      <c r="K149" s="70" t="s">
        <v>122</v>
      </c>
      <c r="L149" s="71">
        <v>1.9E-2</v>
      </c>
      <c r="M149" s="71">
        <v>3.3500000000000002E-2</v>
      </c>
      <c r="N149" s="72">
        <v>7685.0976000000001</v>
      </c>
      <c r="O149" s="80">
        <v>103</v>
      </c>
      <c r="P149" s="115" t="s">
        <v>1662</v>
      </c>
      <c r="Q149" s="72">
        <v>7.9156502799999986</v>
      </c>
      <c r="R149" s="73">
        <v>1.4347134469783083E-5</v>
      </c>
      <c r="S149" s="73">
        <f t="shared" si="2"/>
        <v>3.9315180824491414E-3</v>
      </c>
      <c r="T149" s="73">
        <f>Q149/'סכום נכסי הקרן'!$C$41</f>
        <v>1.4489676556321853E-3</v>
      </c>
    </row>
    <row r="150" spans="1:20">
      <c r="A150" s="69" t="s">
        <v>624</v>
      </c>
      <c r="B150" s="54" t="s">
        <v>625</v>
      </c>
      <c r="C150" s="70" t="s">
        <v>115</v>
      </c>
      <c r="D150" s="70" t="s">
        <v>28</v>
      </c>
      <c r="E150" s="54" t="s">
        <v>626</v>
      </c>
      <c r="F150" s="70" t="s">
        <v>293</v>
      </c>
      <c r="G150" s="54" t="s">
        <v>623</v>
      </c>
      <c r="H150" s="115" t="s">
        <v>1662</v>
      </c>
      <c r="I150" s="115" t="s">
        <v>1662</v>
      </c>
      <c r="J150" s="72">
        <v>2.0999999997750742</v>
      </c>
      <c r="K150" s="70" t="s">
        <v>122</v>
      </c>
      <c r="L150" s="71">
        <v>1.6399999999999998E-2</v>
      </c>
      <c r="M150" s="71">
        <v>3.0299999995389026E-2</v>
      </c>
      <c r="N150" s="72">
        <v>1633.7737810000001</v>
      </c>
      <c r="O150" s="80">
        <v>108.85</v>
      </c>
      <c r="P150" s="115" t="s">
        <v>1662</v>
      </c>
      <c r="Q150" s="72">
        <v>1.7783626939999999</v>
      </c>
      <c r="R150" s="73">
        <v>6.4665057510770851E-6</v>
      </c>
      <c r="S150" s="73">
        <f t="shared" si="2"/>
        <v>8.8327109476771509E-4</v>
      </c>
      <c r="T150" s="73">
        <f>Q150/'סכום נכסי הקרן'!$C$41</f>
        <v>3.2553105966537442E-4</v>
      </c>
    </row>
    <row r="151" spans="1:20">
      <c r="A151" s="69" t="s">
        <v>627</v>
      </c>
      <c r="B151" s="54" t="s">
        <v>628</v>
      </c>
      <c r="C151" s="70" t="s">
        <v>115</v>
      </c>
      <c r="D151" s="70" t="s">
        <v>28</v>
      </c>
      <c r="E151" s="54" t="s">
        <v>629</v>
      </c>
      <c r="F151" s="70" t="s">
        <v>630</v>
      </c>
      <c r="G151" s="54" t="s">
        <v>623</v>
      </c>
      <c r="H151" s="115" t="s">
        <v>1662</v>
      </c>
      <c r="I151" s="115" t="s">
        <v>1662</v>
      </c>
      <c r="J151" s="72">
        <v>3.0199999999013913</v>
      </c>
      <c r="K151" s="70" t="s">
        <v>122</v>
      </c>
      <c r="L151" s="71">
        <v>1.4800000000000001E-2</v>
      </c>
      <c r="M151" s="71">
        <v>3.5099999998802603E-2</v>
      </c>
      <c r="N151" s="72">
        <v>13785.237660000001</v>
      </c>
      <c r="O151" s="80">
        <v>102.99</v>
      </c>
      <c r="P151" s="115" t="s">
        <v>1662</v>
      </c>
      <c r="Q151" s="72">
        <v>14.197416969999999</v>
      </c>
      <c r="R151" s="73">
        <v>1.6970953836108101E-5</v>
      </c>
      <c r="S151" s="73">
        <f t="shared" si="2"/>
        <v>7.0515244568921647E-3</v>
      </c>
      <c r="T151" s="73">
        <f>Q151/'סכום נכסי הקרן'!$C$41</f>
        <v>2.5988512952663575E-3</v>
      </c>
    </row>
    <row r="152" spans="1:20">
      <c r="A152" s="69" t="s">
        <v>631</v>
      </c>
      <c r="B152" s="54" t="s">
        <v>632</v>
      </c>
      <c r="C152" s="70" t="s">
        <v>115</v>
      </c>
      <c r="D152" s="70" t="s">
        <v>28</v>
      </c>
      <c r="E152" s="87">
        <v>1154</v>
      </c>
      <c r="F152" s="70" t="s">
        <v>516</v>
      </c>
      <c r="G152" s="54" t="s">
        <v>623</v>
      </c>
      <c r="H152" s="115" t="s">
        <v>1662</v>
      </c>
      <c r="I152" s="115" t="s">
        <v>1662</v>
      </c>
      <c r="J152" s="72">
        <v>1</v>
      </c>
      <c r="K152" s="70" t="s">
        <v>122</v>
      </c>
      <c r="L152" s="71">
        <v>6.8000000000000005E-2</v>
      </c>
      <c r="M152" s="71">
        <v>0</v>
      </c>
      <c r="N152" s="72">
        <v>3000.7962280000002</v>
      </c>
      <c r="O152" s="80">
        <v>22.77</v>
      </c>
      <c r="P152" s="115" t="s">
        <v>1662</v>
      </c>
      <c r="Q152" s="72">
        <v>0.68328132200000002</v>
      </c>
      <c r="R152" s="73">
        <v>6.6075688995380514E-6</v>
      </c>
      <c r="S152" s="73">
        <f t="shared" si="2"/>
        <v>3.3936982784979166E-4</v>
      </c>
      <c r="T152" s="73">
        <f>Q152/'סכום נכסי הקרן'!$C$41</f>
        <v>1.250753254950016E-4</v>
      </c>
    </row>
    <row r="153" spans="1:20">
      <c r="A153" s="116" t="s">
        <v>1662</v>
      </c>
      <c r="B153" s="115" t="s">
        <v>1662</v>
      </c>
      <c r="C153" s="115" t="s">
        <v>1662</v>
      </c>
      <c r="D153" s="115" t="s">
        <v>1662</v>
      </c>
      <c r="E153" s="115" t="s">
        <v>1662</v>
      </c>
      <c r="F153" s="115" t="s">
        <v>1662</v>
      </c>
      <c r="G153" s="115" t="s">
        <v>1662</v>
      </c>
      <c r="H153" s="115" t="s">
        <v>1662</v>
      </c>
      <c r="I153" s="115" t="s">
        <v>1662</v>
      </c>
      <c r="J153" s="115" t="s">
        <v>1662</v>
      </c>
      <c r="K153" s="115" t="s">
        <v>1662</v>
      </c>
      <c r="L153" s="115" t="s">
        <v>1662</v>
      </c>
      <c r="M153" s="115" t="s">
        <v>1662</v>
      </c>
      <c r="N153" s="115" t="s">
        <v>1662</v>
      </c>
      <c r="O153" s="115" t="s">
        <v>1662</v>
      </c>
      <c r="P153" s="115" t="s">
        <v>1662</v>
      </c>
      <c r="Q153" s="115" t="s">
        <v>1662</v>
      </c>
      <c r="R153" s="115" t="s">
        <v>1662</v>
      </c>
      <c r="S153" s="115" t="s">
        <v>1662</v>
      </c>
      <c r="T153" s="115" t="s">
        <v>1662</v>
      </c>
    </row>
    <row r="154" spans="1:20">
      <c r="A154" s="68" t="s">
        <v>46</v>
      </c>
      <c r="B154" s="114" t="s">
        <v>1662</v>
      </c>
      <c r="C154" s="114" t="s">
        <v>1662</v>
      </c>
      <c r="D154" s="114" t="s">
        <v>1662</v>
      </c>
      <c r="E154" s="114" t="s">
        <v>1662</v>
      </c>
      <c r="F154" s="114" t="s">
        <v>1662</v>
      </c>
      <c r="G154" s="114" t="s">
        <v>1662</v>
      </c>
      <c r="H154" s="114" t="s">
        <v>1662</v>
      </c>
      <c r="I154" s="114" t="s">
        <v>1662</v>
      </c>
      <c r="J154" s="66">
        <v>3.9783301734812095</v>
      </c>
      <c r="K154" s="114" t="s">
        <v>1662</v>
      </c>
      <c r="L154" s="114" t="s">
        <v>1662</v>
      </c>
      <c r="M154" s="65">
        <v>5.3107023699385636E-2</v>
      </c>
      <c r="N154" s="114" t="s">
        <v>1662</v>
      </c>
      <c r="O154" s="114" t="s">
        <v>1662</v>
      </c>
      <c r="P154" s="66">
        <f>SUM(P155:P213)</f>
        <v>2.6950528509999998</v>
      </c>
      <c r="Q154" s="66">
        <v>277.72738202499994</v>
      </c>
      <c r="R154" s="114" t="s">
        <v>1662</v>
      </c>
      <c r="S154" s="67">
        <f t="shared" si="2"/>
        <v>0.13794068532579842</v>
      </c>
      <c r="T154" s="67">
        <f>Q154/'סכום נכסי הקרן'!$C$41</f>
        <v>5.0838273471276771E-2</v>
      </c>
    </row>
    <row r="155" spans="1:20">
      <c r="A155" s="69" t="s">
        <v>633</v>
      </c>
      <c r="B155" s="54" t="s">
        <v>634</v>
      </c>
      <c r="C155" s="70" t="s">
        <v>115</v>
      </c>
      <c r="D155" s="70" t="s">
        <v>28</v>
      </c>
      <c r="E155" s="54" t="s">
        <v>635</v>
      </c>
      <c r="F155" s="70" t="s">
        <v>636</v>
      </c>
      <c r="G155" s="54" t="s">
        <v>288</v>
      </c>
      <c r="H155" s="54" t="s">
        <v>289</v>
      </c>
      <c r="I155" s="115" t="s">
        <v>1662</v>
      </c>
      <c r="J155" s="72">
        <v>0.8999996494887792</v>
      </c>
      <c r="K155" s="70" t="s">
        <v>122</v>
      </c>
      <c r="L155" s="71">
        <v>5.7000000000000002E-2</v>
      </c>
      <c r="M155" s="71">
        <v>4.6103404791929384E-2</v>
      </c>
      <c r="N155" s="72">
        <v>7.8200000000000003E-4</v>
      </c>
      <c r="O155" s="80">
        <v>101.48</v>
      </c>
      <c r="P155" s="115" t="s">
        <v>1662</v>
      </c>
      <c r="Q155" s="72">
        <v>7.9299999999999997E-7</v>
      </c>
      <c r="R155" s="73">
        <v>5.063113391817084E-12</v>
      </c>
      <c r="S155" s="73">
        <f t="shared" si="2"/>
        <v>3.9386452522535772E-10</v>
      </c>
      <c r="T155" s="73">
        <f>Q155/'סכום נכסי הקרן'!$C$41</f>
        <v>1.4515943861485541E-10</v>
      </c>
    </row>
    <row r="156" spans="1:20">
      <c r="A156" s="69" t="s">
        <v>637</v>
      </c>
      <c r="B156" s="54" t="s">
        <v>638</v>
      </c>
      <c r="C156" s="70" t="s">
        <v>115</v>
      </c>
      <c r="D156" s="70" t="s">
        <v>28</v>
      </c>
      <c r="E156" s="54" t="s">
        <v>345</v>
      </c>
      <c r="F156" s="70" t="s">
        <v>310</v>
      </c>
      <c r="G156" s="54" t="s">
        <v>331</v>
      </c>
      <c r="H156" s="54" t="s">
        <v>289</v>
      </c>
      <c r="I156" s="115" t="s">
        <v>1662</v>
      </c>
      <c r="J156" s="72">
        <v>5.6500000002068731</v>
      </c>
      <c r="K156" s="70" t="s">
        <v>122</v>
      </c>
      <c r="L156" s="71">
        <v>2.5499999999999998E-2</v>
      </c>
      <c r="M156" s="71">
        <v>5.0300000001746142E-2</v>
      </c>
      <c r="N156" s="72">
        <v>16348.054151</v>
      </c>
      <c r="O156" s="80">
        <v>87.22</v>
      </c>
      <c r="P156" s="115" t="s">
        <v>1662</v>
      </c>
      <c r="Q156" s="72">
        <v>14.259930817000001</v>
      </c>
      <c r="R156" s="73">
        <v>1.1995277171690835E-5</v>
      </c>
      <c r="S156" s="73">
        <f t="shared" si="2"/>
        <v>7.0825736204087678E-3</v>
      </c>
      <c r="T156" s="73">
        <f>Q156/'סכום נכסי הקרן'!$C$41</f>
        <v>2.6102945171278648E-3</v>
      </c>
    </row>
    <row r="157" spans="1:20">
      <c r="A157" s="69" t="s">
        <v>639</v>
      </c>
      <c r="B157" s="54" t="s">
        <v>640</v>
      </c>
      <c r="C157" s="70" t="s">
        <v>115</v>
      </c>
      <c r="D157" s="70" t="s">
        <v>28</v>
      </c>
      <c r="E157" s="54" t="s">
        <v>352</v>
      </c>
      <c r="F157" s="70" t="s">
        <v>353</v>
      </c>
      <c r="G157" s="54" t="s">
        <v>323</v>
      </c>
      <c r="H157" s="54" t="s">
        <v>120</v>
      </c>
      <c r="I157" s="115" t="s">
        <v>1662</v>
      </c>
      <c r="J157" s="72">
        <v>4.9900000016511274</v>
      </c>
      <c r="K157" s="70" t="s">
        <v>122</v>
      </c>
      <c r="L157" s="71">
        <v>1.9400000000000001E-2</v>
      </c>
      <c r="M157" s="71">
        <v>4.7100000011303426E-2</v>
      </c>
      <c r="N157" s="72">
        <v>1935.5722560000002</v>
      </c>
      <c r="O157" s="80">
        <v>87.3</v>
      </c>
      <c r="P157" s="115" t="s">
        <v>1662</v>
      </c>
      <c r="Q157" s="72">
        <v>1.6897545789999997</v>
      </c>
      <c r="R157" s="73">
        <v>3.1553465955264596E-6</v>
      </c>
      <c r="S157" s="73">
        <f t="shared" si="2"/>
        <v>8.3926151955259658E-4</v>
      </c>
      <c r="T157" s="73">
        <f>Q157/'סכום נכסי הקרן'!$C$41</f>
        <v>3.09311256096496E-4</v>
      </c>
    </row>
    <row r="158" spans="1:20">
      <c r="A158" s="69" t="s">
        <v>641</v>
      </c>
      <c r="B158" s="54" t="s">
        <v>642</v>
      </c>
      <c r="C158" s="70" t="s">
        <v>115</v>
      </c>
      <c r="D158" s="70" t="s">
        <v>28</v>
      </c>
      <c r="E158" s="54" t="s">
        <v>643</v>
      </c>
      <c r="F158" s="70" t="s">
        <v>353</v>
      </c>
      <c r="G158" s="54" t="s">
        <v>323</v>
      </c>
      <c r="H158" s="54" t="s">
        <v>120</v>
      </c>
      <c r="I158" s="115" t="s">
        <v>1662</v>
      </c>
      <c r="J158" s="72">
        <v>5.4799999888107864</v>
      </c>
      <c r="K158" s="70" t="s">
        <v>122</v>
      </c>
      <c r="L158" s="71">
        <v>1.95E-2</v>
      </c>
      <c r="M158" s="71">
        <v>4.8599999916080903E-2</v>
      </c>
      <c r="N158" s="72">
        <v>134.047212</v>
      </c>
      <c r="O158" s="80">
        <v>85.34</v>
      </c>
      <c r="P158" s="115" t="s">
        <v>1662</v>
      </c>
      <c r="Q158" s="72">
        <v>0.114395886</v>
      </c>
      <c r="R158" s="73">
        <v>1.2247344544141578E-7</v>
      </c>
      <c r="S158" s="73">
        <f t="shared" si="2"/>
        <v>5.6817757032943441E-5</v>
      </c>
      <c r="T158" s="73">
        <f>Q158/'סכום נכסי הקרן'!$C$41</f>
        <v>2.0940280695597729E-5</v>
      </c>
    </row>
    <row r="159" spans="1:20">
      <c r="A159" s="69" t="s">
        <v>644</v>
      </c>
      <c r="B159" s="54" t="s">
        <v>645</v>
      </c>
      <c r="C159" s="70" t="s">
        <v>115</v>
      </c>
      <c r="D159" s="70" t="s">
        <v>28</v>
      </c>
      <c r="E159" s="54" t="s">
        <v>646</v>
      </c>
      <c r="F159" s="70" t="s">
        <v>310</v>
      </c>
      <c r="G159" s="54" t="s">
        <v>331</v>
      </c>
      <c r="H159" s="54" t="s">
        <v>289</v>
      </c>
      <c r="I159" s="115" t="s">
        <v>1662</v>
      </c>
      <c r="J159" s="72">
        <v>0.80999999984856219</v>
      </c>
      <c r="K159" s="70" t="s">
        <v>122</v>
      </c>
      <c r="L159" s="71">
        <v>2.5499999999999998E-2</v>
      </c>
      <c r="M159" s="71">
        <v>4.4299999995456869E-2</v>
      </c>
      <c r="N159" s="72">
        <v>2009.545678</v>
      </c>
      <c r="O159" s="80">
        <v>98.58</v>
      </c>
      <c r="P159" s="115" t="s">
        <v>1662</v>
      </c>
      <c r="Q159" s="72">
        <v>1.9810101299999996</v>
      </c>
      <c r="R159" s="73">
        <v>9.9816498678746691E-6</v>
      </c>
      <c r="S159" s="73">
        <f t="shared" si="2"/>
        <v>9.8392132953224981E-4</v>
      </c>
      <c r="T159" s="73">
        <f>Q159/'סכום נכסי הקרן'!$C$41</f>
        <v>3.6262587435200718E-4</v>
      </c>
    </row>
    <row r="160" spans="1:20">
      <c r="A160" s="69" t="s">
        <v>647</v>
      </c>
      <c r="B160" s="54" t="s">
        <v>648</v>
      </c>
      <c r="C160" s="70" t="s">
        <v>115</v>
      </c>
      <c r="D160" s="70" t="s">
        <v>28</v>
      </c>
      <c r="E160" s="54" t="s">
        <v>423</v>
      </c>
      <c r="F160" s="70" t="s">
        <v>118</v>
      </c>
      <c r="G160" s="54" t="s">
        <v>331</v>
      </c>
      <c r="H160" s="54" t="s">
        <v>289</v>
      </c>
      <c r="I160" s="115" t="s">
        <v>1662</v>
      </c>
      <c r="J160" s="72">
        <v>3.6300000000757047</v>
      </c>
      <c r="K160" s="70" t="s">
        <v>122</v>
      </c>
      <c r="L160" s="71">
        <v>4.5599999999999995E-2</v>
      </c>
      <c r="M160" s="71">
        <v>5.0900000003837452E-2</v>
      </c>
      <c r="N160" s="72">
        <v>3885.8408869999998</v>
      </c>
      <c r="O160" s="80">
        <v>98.58</v>
      </c>
      <c r="P160" s="115" t="s">
        <v>1662</v>
      </c>
      <c r="Q160" s="72">
        <v>3.8306618170000002</v>
      </c>
      <c r="R160" s="73">
        <v>7.5282030354484814E-6</v>
      </c>
      <c r="S160" s="73">
        <f t="shared" si="2"/>
        <v>1.9025999972908086E-3</v>
      </c>
      <c r="T160" s="73">
        <f>Q160/'סכום נכסי הקרן'!$C$41</f>
        <v>7.0120645508080963E-4</v>
      </c>
    </row>
    <row r="161" spans="1:20">
      <c r="A161" s="69" t="s">
        <v>649</v>
      </c>
      <c r="B161" s="54" t="s">
        <v>650</v>
      </c>
      <c r="C161" s="70" t="s">
        <v>115</v>
      </c>
      <c r="D161" s="70" t="s">
        <v>28</v>
      </c>
      <c r="E161" s="54" t="s">
        <v>433</v>
      </c>
      <c r="F161" s="70" t="s">
        <v>143</v>
      </c>
      <c r="G161" s="54" t="s">
        <v>434</v>
      </c>
      <c r="H161" s="54" t="s">
        <v>120</v>
      </c>
      <c r="I161" s="115" t="s">
        <v>1662</v>
      </c>
      <c r="J161" s="72">
        <v>8.5200000001102651</v>
      </c>
      <c r="K161" s="70" t="s">
        <v>122</v>
      </c>
      <c r="L161" s="71">
        <v>2.7900000000000001E-2</v>
      </c>
      <c r="M161" s="71">
        <v>5.0099999999785601E-2</v>
      </c>
      <c r="N161" s="72">
        <v>3909.57</v>
      </c>
      <c r="O161" s="80">
        <v>83.51</v>
      </c>
      <c r="P161" s="115" t="s">
        <v>1662</v>
      </c>
      <c r="Q161" s="72">
        <v>3.2648819069999999</v>
      </c>
      <c r="R161" s="73">
        <v>9.091177564877686E-6</v>
      </c>
      <c r="S161" s="73">
        <f t="shared" si="2"/>
        <v>1.6215903684961104E-3</v>
      </c>
      <c r="T161" s="73">
        <f>Q161/'סכום נכסי הקרן'!$C$41</f>
        <v>5.9763987990405876E-4</v>
      </c>
    </row>
    <row r="162" spans="1:20">
      <c r="A162" s="69" t="s">
        <v>651</v>
      </c>
      <c r="B162" s="54" t="s">
        <v>652</v>
      </c>
      <c r="C162" s="70" t="s">
        <v>115</v>
      </c>
      <c r="D162" s="70" t="s">
        <v>28</v>
      </c>
      <c r="E162" s="54" t="s">
        <v>653</v>
      </c>
      <c r="F162" s="70" t="s">
        <v>119</v>
      </c>
      <c r="G162" s="54" t="s">
        <v>434</v>
      </c>
      <c r="H162" s="54" t="s">
        <v>120</v>
      </c>
      <c r="I162" s="115" t="s">
        <v>1662</v>
      </c>
      <c r="J162" s="72">
        <v>1.2999999999529457</v>
      </c>
      <c r="K162" s="70" t="s">
        <v>122</v>
      </c>
      <c r="L162" s="71">
        <v>6.0999999999999999E-2</v>
      </c>
      <c r="M162" s="71">
        <v>5.9899999998211918E-2</v>
      </c>
      <c r="N162" s="72">
        <v>8377.65</v>
      </c>
      <c r="O162" s="80">
        <v>101.47</v>
      </c>
      <c r="P162" s="115" t="s">
        <v>1662</v>
      </c>
      <c r="Q162" s="72">
        <v>8.5008015480000001</v>
      </c>
      <c r="R162" s="73">
        <v>2.1748267178941354E-5</v>
      </c>
      <c r="S162" s="73">
        <f t="shared" si="2"/>
        <v>4.2221490110189233E-3</v>
      </c>
      <c r="T162" s="73">
        <f>Q162/'סכום נכסי הקרן'!$C$41</f>
        <v>1.5560801771550743E-3</v>
      </c>
    </row>
    <row r="163" spans="1:20">
      <c r="A163" s="69" t="s">
        <v>654</v>
      </c>
      <c r="B163" s="54" t="s">
        <v>655</v>
      </c>
      <c r="C163" s="70" t="s">
        <v>115</v>
      </c>
      <c r="D163" s="70" t="s">
        <v>28</v>
      </c>
      <c r="E163" s="54" t="s">
        <v>467</v>
      </c>
      <c r="F163" s="70" t="s">
        <v>353</v>
      </c>
      <c r="G163" s="54" t="s">
        <v>434</v>
      </c>
      <c r="H163" s="54" t="s">
        <v>120</v>
      </c>
      <c r="I163" s="115" t="s">
        <v>1662</v>
      </c>
      <c r="J163" s="72">
        <v>7.079999999595243</v>
      </c>
      <c r="K163" s="70" t="s">
        <v>122</v>
      </c>
      <c r="L163" s="71">
        <v>3.0499999999999999E-2</v>
      </c>
      <c r="M163" s="71">
        <v>5.1699999995952428E-2</v>
      </c>
      <c r="N163" s="72">
        <v>5703.8296200000004</v>
      </c>
      <c r="O163" s="80">
        <v>86.63</v>
      </c>
      <c r="P163" s="115" t="s">
        <v>1662</v>
      </c>
      <c r="Q163" s="72">
        <v>4.9412276000000004</v>
      </c>
      <c r="R163" s="73">
        <v>8.355257927221831E-6</v>
      </c>
      <c r="S163" s="73">
        <f t="shared" si="2"/>
        <v>2.4541920084545196E-3</v>
      </c>
      <c r="T163" s="73">
        <f>Q163/'סכום נכסי הקרן'!$C$41</f>
        <v>9.0449662608351757E-4</v>
      </c>
    </row>
    <row r="164" spans="1:20">
      <c r="A164" s="69" t="s">
        <v>656</v>
      </c>
      <c r="B164" s="54" t="s">
        <v>657</v>
      </c>
      <c r="C164" s="70" t="s">
        <v>115</v>
      </c>
      <c r="D164" s="70" t="s">
        <v>28</v>
      </c>
      <c r="E164" s="54" t="s">
        <v>467</v>
      </c>
      <c r="F164" s="70" t="s">
        <v>353</v>
      </c>
      <c r="G164" s="54" t="s">
        <v>434</v>
      </c>
      <c r="H164" s="54" t="s">
        <v>120</v>
      </c>
      <c r="I164" s="115" t="s">
        <v>1662</v>
      </c>
      <c r="J164" s="72">
        <v>2.4199999997817567</v>
      </c>
      <c r="K164" s="70" t="s">
        <v>122</v>
      </c>
      <c r="L164" s="71">
        <v>2.9100000000000001E-2</v>
      </c>
      <c r="M164" s="71">
        <v>4.2699999997253144E-2</v>
      </c>
      <c r="N164" s="72">
        <v>2741.7537390000002</v>
      </c>
      <c r="O164" s="80">
        <v>96.93</v>
      </c>
      <c r="P164" s="115" t="s">
        <v>1662</v>
      </c>
      <c r="Q164" s="72">
        <v>2.6575818989999997</v>
      </c>
      <c r="R164" s="73">
        <v>4.5695895650000004E-6</v>
      </c>
      <c r="S164" s="73">
        <f t="shared" si="2"/>
        <v>1.3199586795676413E-3</v>
      </c>
      <c r="T164" s="73">
        <f>Q164/'סכום נכסי הקרן'!$C$41</f>
        <v>4.8647300949790839E-4</v>
      </c>
    </row>
    <row r="165" spans="1:20">
      <c r="A165" s="69" t="s">
        <v>658</v>
      </c>
      <c r="B165" s="54" t="s">
        <v>659</v>
      </c>
      <c r="C165" s="70" t="s">
        <v>115</v>
      </c>
      <c r="D165" s="70" t="s">
        <v>28</v>
      </c>
      <c r="E165" s="54" t="s">
        <v>467</v>
      </c>
      <c r="F165" s="70" t="s">
        <v>353</v>
      </c>
      <c r="G165" s="54" t="s">
        <v>434</v>
      </c>
      <c r="H165" s="54" t="s">
        <v>120</v>
      </c>
      <c r="I165" s="115" t="s">
        <v>1662</v>
      </c>
      <c r="J165" s="72">
        <v>6.3100000001869123</v>
      </c>
      <c r="K165" s="70" t="s">
        <v>122</v>
      </c>
      <c r="L165" s="71">
        <v>3.0499999999999999E-2</v>
      </c>
      <c r="M165" s="71">
        <v>5.0600000001567648E-2</v>
      </c>
      <c r="N165" s="72">
        <v>9356.46011</v>
      </c>
      <c r="O165" s="80">
        <v>88.63</v>
      </c>
      <c r="P165" s="115" t="s">
        <v>1662</v>
      </c>
      <c r="Q165" s="72">
        <v>8.2926305950000003</v>
      </c>
      <c r="R165" s="73">
        <v>1.2836913104710501E-5</v>
      </c>
      <c r="S165" s="73">
        <f t="shared" si="2"/>
        <v>4.1187553747401651E-3</v>
      </c>
      <c r="T165" s="73">
        <f>Q165/'סכום נכסי הקרן'!$C$41</f>
        <v>1.5179742771886185E-3</v>
      </c>
    </row>
    <row r="166" spans="1:20">
      <c r="A166" s="69" t="s">
        <v>660</v>
      </c>
      <c r="B166" s="54" t="s">
        <v>661</v>
      </c>
      <c r="C166" s="70" t="s">
        <v>115</v>
      </c>
      <c r="D166" s="70" t="s">
        <v>28</v>
      </c>
      <c r="E166" s="54" t="s">
        <v>467</v>
      </c>
      <c r="F166" s="70" t="s">
        <v>353</v>
      </c>
      <c r="G166" s="54" t="s">
        <v>434</v>
      </c>
      <c r="H166" s="54" t="s">
        <v>120</v>
      </c>
      <c r="I166" s="115" t="s">
        <v>1662</v>
      </c>
      <c r="J166" s="72">
        <v>7.9500000000486049</v>
      </c>
      <c r="K166" s="70" t="s">
        <v>122</v>
      </c>
      <c r="L166" s="71">
        <v>2.63E-2</v>
      </c>
      <c r="M166" s="71">
        <v>5.2400000000583258E-2</v>
      </c>
      <c r="N166" s="72">
        <v>10053.18</v>
      </c>
      <c r="O166" s="80">
        <v>81.86</v>
      </c>
      <c r="P166" s="115" t="s">
        <v>1662</v>
      </c>
      <c r="Q166" s="72">
        <v>8.2295331479999998</v>
      </c>
      <c r="R166" s="73">
        <v>1.4492281877259648E-5</v>
      </c>
      <c r="S166" s="73">
        <f t="shared" si="2"/>
        <v>4.0874163507734719E-3</v>
      </c>
      <c r="T166" s="73">
        <f>Q166/'סכום נכסי הקרן'!$C$41</f>
        <v>1.5064242267667388E-3</v>
      </c>
    </row>
    <row r="167" spans="1:20">
      <c r="A167" s="69" t="s">
        <v>662</v>
      </c>
      <c r="B167" s="54" t="s">
        <v>663</v>
      </c>
      <c r="C167" s="70" t="s">
        <v>115</v>
      </c>
      <c r="D167" s="70" t="s">
        <v>28</v>
      </c>
      <c r="E167" s="54" t="s">
        <v>664</v>
      </c>
      <c r="F167" s="70" t="s">
        <v>353</v>
      </c>
      <c r="G167" s="54" t="s">
        <v>430</v>
      </c>
      <c r="H167" s="54" t="s">
        <v>289</v>
      </c>
      <c r="I167" s="115" t="s">
        <v>1662</v>
      </c>
      <c r="J167" s="72">
        <v>3.7300000000260161</v>
      </c>
      <c r="K167" s="70" t="s">
        <v>122</v>
      </c>
      <c r="L167" s="71">
        <v>4.7E-2</v>
      </c>
      <c r="M167" s="71">
        <v>4.539999999947969E-2</v>
      </c>
      <c r="N167" s="72">
        <v>5138.2920000000004</v>
      </c>
      <c r="O167" s="80">
        <v>104.73</v>
      </c>
      <c r="P167" s="115" t="s">
        <v>1662</v>
      </c>
      <c r="Q167" s="72">
        <v>5.3813332819999999</v>
      </c>
      <c r="R167" s="73">
        <v>5.7149282615949289E-6</v>
      </c>
      <c r="S167" s="73">
        <f t="shared" si="2"/>
        <v>2.6727821919222522E-3</v>
      </c>
      <c r="T167" s="73">
        <f>Q167/'סכום נכסי הקרן'!$C$41</f>
        <v>9.8505840884559586E-4</v>
      </c>
    </row>
    <row r="168" spans="1:20">
      <c r="A168" s="69" t="s">
        <v>665</v>
      </c>
      <c r="B168" s="54" t="s">
        <v>666</v>
      </c>
      <c r="C168" s="70" t="s">
        <v>115</v>
      </c>
      <c r="D168" s="70" t="s">
        <v>28</v>
      </c>
      <c r="E168" s="54" t="s">
        <v>474</v>
      </c>
      <c r="F168" s="70" t="s">
        <v>353</v>
      </c>
      <c r="G168" s="54" t="s">
        <v>434</v>
      </c>
      <c r="H168" s="54" t="s">
        <v>120</v>
      </c>
      <c r="I168" s="115" t="s">
        <v>1662</v>
      </c>
      <c r="J168" s="72">
        <v>5.7200000000029156</v>
      </c>
      <c r="K168" s="70" t="s">
        <v>122</v>
      </c>
      <c r="L168" s="71">
        <v>2.64E-2</v>
      </c>
      <c r="M168" s="71">
        <v>4.9499999999744838E-2</v>
      </c>
      <c r="N168" s="72">
        <v>15473.254588</v>
      </c>
      <c r="O168" s="80">
        <v>88.65</v>
      </c>
      <c r="P168" s="115" t="s">
        <v>1662</v>
      </c>
      <c r="Q168" s="72">
        <v>13.717040193000001</v>
      </c>
      <c r="R168" s="73">
        <v>9.4569838421707101E-6</v>
      </c>
      <c r="S168" s="73">
        <f t="shared" si="2"/>
        <v>6.8129325638248356E-3</v>
      </c>
      <c r="T168" s="73">
        <f>Q168/'סכום נכסי הקרן'!$C$41</f>
        <v>2.5109178485161264E-3</v>
      </c>
    </row>
    <row r="169" spans="1:20">
      <c r="A169" s="69" t="s">
        <v>667</v>
      </c>
      <c r="B169" s="54" t="s">
        <v>668</v>
      </c>
      <c r="C169" s="70" t="s">
        <v>115</v>
      </c>
      <c r="D169" s="70" t="s">
        <v>28</v>
      </c>
      <c r="E169" s="54" t="s">
        <v>474</v>
      </c>
      <c r="F169" s="70" t="s">
        <v>353</v>
      </c>
      <c r="G169" s="54" t="s">
        <v>434</v>
      </c>
      <c r="H169" s="54" t="s">
        <v>120</v>
      </c>
      <c r="I169" s="115" t="s">
        <v>1662</v>
      </c>
      <c r="J169" s="72">
        <v>7.3499999996667142</v>
      </c>
      <c r="K169" s="70" t="s">
        <v>122</v>
      </c>
      <c r="L169" s="71">
        <v>2.5000000000000001E-2</v>
      </c>
      <c r="M169" s="71">
        <v>5.2799999997333702E-2</v>
      </c>
      <c r="N169" s="72">
        <v>9258.3014189999994</v>
      </c>
      <c r="O169" s="80">
        <v>82.64</v>
      </c>
      <c r="P169" s="115" t="s">
        <v>1662</v>
      </c>
      <c r="Q169" s="72">
        <v>7.6510602929999996</v>
      </c>
      <c r="R169" s="73">
        <v>6.9420914377475186E-6</v>
      </c>
      <c r="S169" s="73">
        <f t="shared" si="2"/>
        <v>3.800102433509497E-3</v>
      </c>
      <c r="T169" s="73">
        <f>Q169/'סכום נכסי הקרן'!$C$41</f>
        <v>1.4005341953849824E-3</v>
      </c>
    </row>
    <row r="170" spans="1:20">
      <c r="A170" s="69" t="s">
        <v>669</v>
      </c>
      <c r="B170" s="54" t="s">
        <v>670</v>
      </c>
      <c r="C170" s="70" t="s">
        <v>115</v>
      </c>
      <c r="D170" s="70" t="s">
        <v>28</v>
      </c>
      <c r="E170" s="54" t="s">
        <v>671</v>
      </c>
      <c r="F170" s="70" t="s">
        <v>353</v>
      </c>
      <c r="G170" s="54" t="s">
        <v>434</v>
      </c>
      <c r="H170" s="54" t="s">
        <v>120</v>
      </c>
      <c r="I170" s="115" t="s">
        <v>1662</v>
      </c>
      <c r="J170" s="72">
        <v>5.0400000003618191</v>
      </c>
      <c r="K170" s="70" t="s">
        <v>122</v>
      </c>
      <c r="L170" s="71">
        <v>3.4300000000000004E-2</v>
      </c>
      <c r="M170" s="71">
        <v>4.6700000004070458E-2</v>
      </c>
      <c r="N170" s="72">
        <v>6096.2274639999996</v>
      </c>
      <c r="O170" s="80">
        <v>94.3</v>
      </c>
      <c r="P170" s="115" t="s">
        <v>1662</v>
      </c>
      <c r="Q170" s="72">
        <v>5.7487424979999995</v>
      </c>
      <c r="R170" s="73">
        <v>2.0061298749506382E-5</v>
      </c>
      <c r="S170" s="73">
        <f t="shared" si="2"/>
        <v>2.8552657435278773E-3</v>
      </c>
      <c r="T170" s="73">
        <f>Q170/'סכום נכסי הקרן'!$C$41</f>
        <v>1.0523130312119061E-3</v>
      </c>
    </row>
    <row r="171" spans="1:20">
      <c r="A171" s="69" t="s">
        <v>672</v>
      </c>
      <c r="B171" s="54" t="s">
        <v>673</v>
      </c>
      <c r="C171" s="70" t="s">
        <v>115</v>
      </c>
      <c r="D171" s="70" t="s">
        <v>28</v>
      </c>
      <c r="E171" s="54" t="s">
        <v>671</v>
      </c>
      <c r="F171" s="70" t="s">
        <v>353</v>
      </c>
      <c r="G171" s="54" t="s">
        <v>434</v>
      </c>
      <c r="H171" s="54" t="s">
        <v>120</v>
      </c>
      <c r="I171" s="115" t="s">
        <v>1662</v>
      </c>
      <c r="J171" s="72">
        <v>6.3200000003302028</v>
      </c>
      <c r="K171" s="70" t="s">
        <v>122</v>
      </c>
      <c r="L171" s="71">
        <v>2.98E-2</v>
      </c>
      <c r="M171" s="71">
        <v>4.9400000003508415E-2</v>
      </c>
      <c r="N171" s="72">
        <v>5455.4139779999996</v>
      </c>
      <c r="O171" s="80">
        <v>88.82</v>
      </c>
      <c r="P171" s="115" t="s">
        <v>1662</v>
      </c>
      <c r="Q171" s="72">
        <v>4.8454986949999999</v>
      </c>
      <c r="R171" s="73">
        <v>1.3897650665671661E-5</v>
      </c>
      <c r="S171" s="73">
        <f t="shared" si="2"/>
        <v>2.4066457036396789E-3</v>
      </c>
      <c r="T171" s="73">
        <f>Q171/'סכום נכסי הקרן'!$C$41</f>
        <v>8.8697335482372573E-4</v>
      </c>
    </row>
    <row r="172" spans="1:20">
      <c r="A172" s="69" t="s">
        <v>674</v>
      </c>
      <c r="B172" s="54" t="s">
        <v>675</v>
      </c>
      <c r="C172" s="70" t="s">
        <v>115</v>
      </c>
      <c r="D172" s="70" t="s">
        <v>28</v>
      </c>
      <c r="E172" s="54" t="s">
        <v>495</v>
      </c>
      <c r="F172" s="70" t="s">
        <v>353</v>
      </c>
      <c r="G172" s="54" t="s">
        <v>434</v>
      </c>
      <c r="H172" s="54" t="s">
        <v>120</v>
      </c>
      <c r="I172" s="115" t="s">
        <v>1662</v>
      </c>
      <c r="J172" s="72">
        <v>2.5400000000495617</v>
      </c>
      <c r="K172" s="70" t="s">
        <v>122</v>
      </c>
      <c r="L172" s="71">
        <v>3.3000000000000002E-2</v>
      </c>
      <c r="M172" s="71">
        <v>4.2600000002658352E-2</v>
      </c>
      <c r="N172" s="72">
        <v>4491.8453820000004</v>
      </c>
      <c r="O172" s="80">
        <v>98.82</v>
      </c>
      <c r="P172" s="115" t="s">
        <v>1662</v>
      </c>
      <c r="Q172" s="72">
        <v>4.4388416070000005</v>
      </c>
      <c r="R172" s="73">
        <v>1.4567595978530544E-5</v>
      </c>
      <c r="S172" s="73">
        <f t="shared" si="2"/>
        <v>2.2046686533311716E-3</v>
      </c>
      <c r="T172" s="73">
        <f>Q172/'סכום נכסי הקרן'!$C$41</f>
        <v>8.1253437045697701E-4</v>
      </c>
    </row>
    <row r="173" spans="1:20">
      <c r="A173" s="69" t="s">
        <v>676</v>
      </c>
      <c r="B173" s="54" t="s">
        <v>677</v>
      </c>
      <c r="C173" s="70" t="s">
        <v>115</v>
      </c>
      <c r="D173" s="70" t="s">
        <v>28</v>
      </c>
      <c r="E173" s="54" t="s">
        <v>495</v>
      </c>
      <c r="F173" s="70" t="s">
        <v>353</v>
      </c>
      <c r="G173" s="54" t="s">
        <v>434</v>
      </c>
      <c r="H173" s="54" t="s">
        <v>120</v>
      </c>
      <c r="I173" s="115" t="s">
        <v>1662</v>
      </c>
      <c r="J173" s="72">
        <v>4.969999999693874</v>
      </c>
      <c r="K173" s="70" t="s">
        <v>122</v>
      </c>
      <c r="L173" s="71">
        <v>2.6200000000000001E-2</v>
      </c>
      <c r="M173" s="71">
        <v>4.7099999997714831E-2</v>
      </c>
      <c r="N173" s="72">
        <v>7652.7891369999988</v>
      </c>
      <c r="O173" s="80">
        <v>90.92</v>
      </c>
      <c r="P173" s="115" t="s">
        <v>1662</v>
      </c>
      <c r="Q173" s="72">
        <v>6.9579156290000004</v>
      </c>
      <c r="R173" s="73">
        <v>5.9169784282965068E-6</v>
      </c>
      <c r="S173" s="73">
        <f t="shared" si="2"/>
        <v>3.4558337147215404E-3</v>
      </c>
      <c r="T173" s="73">
        <f>Q173/'סכום נכסי הקרן'!$C$41</f>
        <v>1.2736533753280816E-3</v>
      </c>
    </row>
    <row r="174" spans="1:20">
      <c r="A174" s="69" t="s">
        <v>678</v>
      </c>
      <c r="B174" s="54" t="s">
        <v>679</v>
      </c>
      <c r="C174" s="70" t="s">
        <v>115</v>
      </c>
      <c r="D174" s="70" t="s">
        <v>28</v>
      </c>
      <c r="E174" s="54" t="s">
        <v>680</v>
      </c>
      <c r="F174" s="70" t="s">
        <v>117</v>
      </c>
      <c r="G174" s="54" t="s">
        <v>430</v>
      </c>
      <c r="H174" s="54" t="s">
        <v>289</v>
      </c>
      <c r="I174" s="115" t="s">
        <v>1662</v>
      </c>
      <c r="J174" s="72">
        <v>1.3699999998269607</v>
      </c>
      <c r="K174" s="70" t="s">
        <v>122</v>
      </c>
      <c r="L174" s="71">
        <v>2.75E-2</v>
      </c>
      <c r="M174" s="71">
        <v>4.9399999991033422E-2</v>
      </c>
      <c r="N174" s="72">
        <v>2593.345026</v>
      </c>
      <c r="O174" s="80">
        <v>98.05</v>
      </c>
      <c r="P174" s="115" t="s">
        <v>1662</v>
      </c>
      <c r="Q174" s="72">
        <v>2.5427747119999999</v>
      </c>
      <c r="R174" s="73">
        <v>9.6054194781790993E-6</v>
      </c>
      <c r="S174" s="73">
        <f t="shared" si="2"/>
        <v>1.2629366389620752E-3</v>
      </c>
      <c r="T174" s="73">
        <f>Q174/'סכום נכסי הקרן'!$C$41</f>
        <v>4.6545743974523411E-4</v>
      </c>
    </row>
    <row r="175" spans="1:20">
      <c r="A175" s="69" t="s">
        <v>681</v>
      </c>
      <c r="B175" s="54" t="s">
        <v>682</v>
      </c>
      <c r="C175" s="70" t="s">
        <v>115</v>
      </c>
      <c r="D175" s="70" t="s">
        <v>28</v>
      </c>
      <c r="E175" s="54" t="s">
        <v>680</v>
      </c>
      <c r="F175" s="70" t="s">
        <v>117</v>
      </c>
      <c r="G175" s="54" t="s">
        <v>430</v>
      </c>
      <c r="H175" s="54" t="s">
        <v>289</v>
      </c>
      <c r="I175" s="115" t="s">
        <v>1662</v>
      </c>
      <c r="J175" s="72">
        <v>0.29000000177708707</v>
      </c>
      <c r="K175" s="70" t="s">
        <v>122</v>
      </c>
      <c r="L175" s="71">
        <v>2.4E-2</v>
      </c>
      <c r="M175" s="71">
        <v>5.6600000014367942E-2</v>
      </c>
      <c r="N175" s="72">
        <v>266.36897699999997</v>
      </c>
      <c r="O175" s="80">
        <v>99.29</v>
      </c>
      <c r="P175" s="115" t="s">
        <v>1662</v>
      </c>
      <c r="Q175" s="72">
        <v>0.26447775699999998</v>
      </c>
      <c r="R175" s="73">
        <v>5.670458375840114E-6</v>
      </c>
      <c r="S175" s="73">
        <f t="shared" si="2"/>
        <v>1.3135990692745591E-4</v>
      </c>
      <c r="T175" s="73">
        <f>Q175/'סכום נכסי הקרן'!$C$41</f>
        <v>4.8412916434093498E-5</v>
      </c>
    </row>
    <row r="176" spans="1:20">
      <c r="A176" s="69" t="s">
        <v>683</v>
      </c>
      <c r="B176" s="54" t="s">
        <v>684</v>
      </c>
      <c r="C176" s="70" t="s">
        <v>115</v>
      </c>
      <c r="D176" s="70" t="s">
        <v>28</v>
      </c>
      <c r="E176" s="54" t="s">
        <v>680</v>
      </c>
      <c r="F176" s="70" t="s">
        <v>117</v>
      </c>
      <c r="G176" s="54" t="s">
        <v>430</v>
      </c>
      <c r="H176" s="54" t="s">
        <v>289</v>
      </c>
      <c r="I176" s="115" t="s">
        <v>1662</v>
      </c>
      <c r="J176" s="72">
        <v>2.2899999997997251</v>
      </c>
      <c r="K176" s="70" t="s">
        <v>122</v>
      </c>
      <c r="L176" s="71">
        <v>2.3E-2</v>
      </c>
      <c r="M176" s="71">
        <v>4.9499999997459208E-2</v>
      </c>
      <c r="N176" s="72">
        <v>3520.3731459999999</v>
      </c>
      <c r="O176" s="80">
        <v>95.03</v>
      </c>
      <c r="P176" s="115" t="s">
        <v>1662</v>
      </c>
      <c r="Q176" s="72">
        <v>3.345410523</v>
      </c>
      <c r="R176" s="73">
        <v>4.1928576618894716E-6</v>
      </c>
      <c r="S176" s="73">
        <f t="shared" si="2"/>
        <v>1.6615870458074535E-3</v>
      </c>
      <c r="T176" s="73">
        <f>Q176/'סכום נכסי הקרן'!$C$41</f>
        <v>6.1238072314616625E-4</v>
      </c>
    </row>
    <row r="177" spans="1:20">
      <c r="A177" s="69" t="s">
        <v>685</v>
      </c>
      <c r="B177" s="54" t="s">
        <v>686</v>
      </c>
      <c r="C177" s="70" t="s">
        <v>115</v>
      </c>
      <c r="D177" s="70" t="s">
        <v>28</v>
      </c>
      <c r="E177" s="54" t="s">
        <v>680</v>
      </c>
      <c r="F177" s="70" t="s">
        <v>117</v>
      </c>
      <c r="G177" s="54" t="s">
        <v>430</v>
      </c>
      <c r="H177" s="54" t="s">
        <v>289</v>
      </c>
      <c r="I177" s="115" t="s">
        <v>1662</v>
      </c>
      <c r="J177" s="72">
        <v>2.369999999464198</v>
      </c>
      <c r="K177" s="70" t="s">
        <v>122</v>
      </c>
      <c r="L177" s="71">
        <v>2.1499999999999998E-2</v>
      </c>
      <c r="M177" s="71">
        <v>5.1799999990517466E-2</v>
      </c>
      <c r="N177" s="72">
        <v>2618.3145929999996</v>
      </c>
      <c r="O177" s="80">
        <v>93.26</v>
      </c>
      <c r="P177" s="72">
        <v>0.15240155599999999</v>
      </c>
      <c r="Q177" s="72">
        <v>2.5942417469999999</v>
      </c>
      <c r="R177" s="73">
        <v>2.674338387139378E-6</v>
      </c>
      <c r="S177" s="73">
        <f t="shared" si="2"/>
        <v>1.2884991097124308E-3</v>
      </c>
      <c r="T177" s="73">
        <f>Q177/'סכום נכסי הקרן'!$C$41</f>
        <v>4.7487853168441582E-4</v>
      </c>
    </row>
    <row r="178" spans="1:20">
      <c r="A178" s="69" t="s">
        <v>687</v>
      </c>
      <c r="B178" s="54" t="s">
        <v>688</v>
      </c>
      <c r="C178" s="70" t="s">
        <v>115</v>
      </c>
      <c r="D178" s="70" t="s">
        <v>28</v>
      </c>
      <c r="E178" s="54" t="s">
        <v>502</v>
      </c>
      <c r="F178" s="70" t="s">
        <v>118</v>
      </c>
      <c r="G178" s="54" t="s">
        <v>503</v>
      </c>
      <c r="H178" s="54" t="s">
        <v>289</v>
      </c>
      <c r="I178" s="115" t="s">
        <v>1662</v>
      </c>
      <c r="J178" s="72">
        <v>1.4599999996060153</v>
      </c>
      <c r="K178" s="70" t="s">
        <v>122</v>
      </c>
      <c r="L178" s="71">
        <v>3.2500000000000001E-2</v>
      </c>
      <c r="M178" s="71">
        <v>5.7400000319127641E-2</v>
      </c>
      <c r="N178" s="72">
        <v>52.177396000000002</v>
      </c>
      <c r="O178" s="80">
        <v>97.29</v>
      </c>
      <c r="P178" s="115" t="s">
        <v>1662</v>
      </c>
      <c r="Q178" s="72">
        <v>5.0763387E-2</v>
      </c>
      <c r="R178" s="73">
        <v>9.8560452003487846E-8</v>
      </c>
      <c r="S178" s="73">
        <f t="shared" si="2"/>
        <v>2.5212985270600375E-5</v>
      </c>
      <c r="T178" s="73">
        <f>Q178/'סכום נכסי הקרן'!$C$41</f>
        <v>9.2922884730247782E-6</v>
      </c>
    </row>
    <row r="179" spans="1:20">
      <c r="A179" s="69" t="s">
        <v>689</v>
      </c>
      <c r="B179" s="54" t="s">
        <v>690</v>
      </c>
      <c r="C179" s="70" t="s">
        <v>115</v>
      </c>
      <c r="D179" s="70" t="s">
        <v>28</v>
      </c>
      <c r="E179" s="54" t="s">
        <v>502</v>
      </c>
      <c r="F179" s="70" t="s">
        <v>118</v>
      </c>
      <c r="G179" s="54" t="s">
        <v>503</v>
      </c>
      <c r="H179" s="54" t="s">
        <v>289</v>
      </c>
      <c r="I179" s="115" t="s">
        <v>1662</v>
      </c>
      <c r="J179" s="72">
        <v>2.1700000000115205</v>
      </c>
      <c r="K179" s="70" t="s">
        <v>122</v>
      </c>
      <c r="L179" s="71">
        <v>5.7000000000000002E-2</v>
      </c>
      <c r="M179" s="71">
        <v>5.64000000004337E-2</v>
      </c>
      <c r="N179" s="72">
        <v>14677.337267000001</v>
      </c>
      <c r="O179" s="80">
        <v>100.54</v>
      </c>
      <c r="P179" s="115" t="s">
        <v>1662</v>
      </c>
      <c r="Q179" s="72">
        <v>14.756594398999999</v>
      </c>
      <c r="R179" s="73">
        <v>2.6238425900451444E-5</v>
      </c>
      <c r="S179" s="73">
        <f t="shared" si="2"/>
        <v>7.3292547880268698E-3</v>
      </c>
      <c r="T179" s="73">
        <f>Q179/'סכום נכסי הקרן'!$C$41</f>
        <v>2.7012092797300876E-3</v>
      </c>
    </row>
    <row r="180" spans="1:20">
      <c r="A180" s="69" t="s">
        <v>691</v>
      </c>
      <c r="B180" s="54" t="s">
        <v>692</v>
      </c>
      <c r="C180" s="70" t="s">
        <v>115</v>
      </c>
      <c r="D180" s="70" t="s">
        <v>28</v>
      </c>
      <c r="E180" s="54" t="s">
        <v>508</v>
      </c>
      <c r="F180" s="70" t="s">
        <v>118</v>
      </c>
      <c r="G180" s="54" t="s">
        <v>503</v>
      </c>
      <c r="H180" s="54" t="s">
        <v>289</v>
      </c>
      <c r="I180" s="115" t="s">
        <v>1662</v>
      </c>
      <c r="J180" s="72">
        <v>1.9300000002994637</v>
      </c>
      <c r="K180" s="70" t="s">
        <v>122</v>
      </c>
      <c r="L180" s="71">
        <v>2.7999999999999997E-2</v>
      </c>
      <c r="M180" s="71">
        <v>5.4300000007272697E-2</v>
      </c>
      <c r="N180" s="72">
        <v>2453.824443</v>
      </c>
      <c r="O180" s="80">
        <v>95.26</v>
      </c>
      <c r="P180" s="115" t="s">
        <v>1662</v>
      </c>
      <c r="Q180" s="72">
        <v>2.3375131099999997</v>
      </c>
      <c r="R180" s="73">
        <v>9.4155465447964763E-6</v>
      </c>
      <c r="S180" s="73">
        <f t="shared" si="2"/>
        <v>1.1609880091780571E-3</v>
      </c>
      <c r="T180" s="73">
        <f>Q180/'סכום נכסי הקרן'!$C$41</f>
        <v>4.2788409937259111E-4</v>
      </c>
    </row>
    <row r="181" spans="1:20">
      <c r="A181" s="69" t="s">
        <v>693</v>
      </c>
      <c r="B181" s="54" t="s">
        <v>694</v>
      </c>
      <c r="C181" s="70" t="s">
        <v>115</v>
      </c>
      <c r="D181" s="70" t="s">
        <v>28</v>
      </c>
      <c r="E181" s="54" t="s">
        <v>508</v>
      </c>
      <c r="F181" s="70" t="s">
        <v>118</v>
      </c>
      <c r="G181" s="54" t="s">
        <v>503</v>
      </c>
      <c r="H181" s="54" t="s">
        <v>289</v>
      </c>
      <c r="I181" s="115" t="s">
        <v>1662</v>
      </c>
      <c r="J181" s="72">
        <v>3.1900000001908646</v>
      </c>
      <c r="K181" s="70" t="s">
        <v>122</v>
      </c>
      <c r="L181" s="71">
        <v>5.6500000000000002E-2</v>
      </c>
      <c r="M181" s="71">
        <v>6.0100000002894581E-2</v>
      </c>
      <c r="N181" s="72">
        <v>7869.6366470000012</v>
      </c>
      <c r="O181" s="80">
        <v>100.53</v>
      </c>
      <c r="P181" s="115" t="s">
        <v>1662</v>
      </c>
      <c r="Q181" s="72">
        <v>7.9113460709999996</v>
      </c>
      <c r="R181" s="73">
        <v>1.8636839668888353E-5</v>
      </c>
      <c r="S181" s="73">
        <f t="shared" si="2"/>
        <v>3.9293802826581518E-3</v>
      </c>
      <c r="T181" s="73">
        <f>Q181/'סכום נכסי הקרן'!$C$41</f>
        <v>1.448179765894328E-3</v>
      </c>
    </row>
    <row r="182" spans="1:20">
      <c r="A182" s="69" t="s">
        <v>695</v>
      </c>
      <c r="B182" s="54" t="s">
        <v>696</v>
      </c>
      <c r="C182" s="70" t="s">
        <v>115</v>
      </c>
      <c r="D182" s="70" t="s">
        <v>28</v>
      </c>
      <c r="E182" s="54" t="s">
        <v>515</v>
      </c>
      <c r="F182" s="70" t="s">
        <v>516</v>
      </c>
      <c r="G182" s="54" t="s">
        <v>503</v>
      </c>
      <c r="H182" s="54" t="s">
        <v>289</v>
      </c>
      <c r="I182" s="115" t="s">
        <v>1662</v>
      </c>
      <c r="J182" s="72">
        <v>4.429999999912547</v>
      </c>
      <c r="K182" s="70" t="s">
        <v>122</v>
      </c>
      <c r="L182" s="71">
        <v>5.5E-2</v>
      </c>
      <c r="M182" s="71">
        <v>5.7599999999925572E-2</v>
      </c>
      <c r="N182" s="72">
        <v>5415.128205</v>
      </c>
      <c r="O182" s="80">
        <v>99.23</v>
      </c>
      <c r="P182" s="115" t="s">
        <v>1662</v>
      </c>
      <c r="Q182" s="72">
        <v>5.3742590290000001</v>
      </c>
      <c r="R182" s="73">
        <v>2.2247033614204897E-5</v>
      </c>
      <c r="S182" s="73">
        <f t="shared" si="2"/>
        <v>2.6692685761603744E-3</v>
      </c>
      <c r="T182" s="73">
        <f>Q182/'סכום נכסי הקרן'!$C$41</f>
        <v>9.83763459798812E-4</v>
      </c>
    </row>
    <row r="183" spans="1:20">
      <c r="A183" s="69" t="s">
        <v>697</v>
      </c>
      <c r="B183" s="54" t="s">
        <v>698</v>
      </c>
      <c r="C183" s="70" t="s">
        <v>115</v>
      </c>
      <c r="D183" s="70" t="s">
        <v>28</v>
      </c>
      <c r="E183" s="54" t="s">
        <v>699</v>
      </c>
      <c r="F183" s="70" t="s">
        <v>579</v>
      </c>
      <c r="G183" s="54" t="s">
        <v>520</v>
      </c>
      <c r="H183" s="54" t="s">
        <v>120</v>
      </c>
      <c r="I183" s="115" t="s">
        <v>1662</v>
      </c>
      <c r="J183" s="72">
        <v>0.81999999861233297</v>
      </c>
      <c r="K183" s="70" t="s">
        <v>122</v>
      </c>
      <c r="L183" s="71">
        <v>3.0499999999999999E-2</v>
      </c>
      <c r="M183" s="71">
        <v>4.8400000081277643E-2</v>
      </c>
      <c r="N183" s="72">
        <v>204.580254</v>
      </c>
      <c r="O183" s="80">
        <v>98.63</v>
      </c>
      <c r="P183" s="115" t="s">
        <v>1662</v>
      </c>
      <c r="Q183" s="72">
        <v>0.20177750400000002</v>
      </c>
      <c r="R183" s="73">
        <v>3.0478186328186104E-6</v>
      </c>
      <c r="S183" s="73">
        <f t="shared" si="2"/>
        <v>1.0021815991692021E-4</v>
      </c>
      <c r="T183" s="73">
        <f>Q183/'סכום נכסי הקרן'!$C$41</f>
        <v>3.6935572768911406E-5</v>
      </c>
    </row>
    <row r="184" spans="1:20">
      <c r="A184" s="69" t="s">
        <v>700</v>
      </c>
      <c r="B184" s="54" t="s">
        <v>701</v>
      </c>
      <c r="C184" s="70" t="s">
        <v>115</v>
      </c>
      <c r="D184" s="70" t="s">
        <v>28</v>
      </c>
      <c r="E184" s="54" t="s">
        <v>699</v>
      </c>
      <c r="F184" s="70" t="s">
        <v>579</v>
      </c>
      <c r="G184" s="54" t="s">
        <v>520</v>
      </c>
      <c r="H184" s="54" t="s">
        <v>120</v>
      </c>
      <c r="I184" s="115" t="s">
        <v>1662</v>
      </c>
      <c r="J184" s="72">
        <v>2.7999999993497293</v>
      </c>
      <c r="K184" s="70" t="s">
        <v>122</v>
      </c>
      <c r="L184" s="71">
        <v>2.58E-2</v>
      </c>
      <c r="M184" s="71">
        <v>5.0699999988620265E-2</v>
      </c>
      <c r="N184" s="72">
        <v>1644.5532290000001</v>
      </c>
      <c r="O184" s="80">
        <v>93.51</v>
      </c>
      <c r="P184" s="115" t="s">
        <v>1662</v>
      </c>
      <c r="Q184" s="72">
        <v>1.5378217250000001</v>
      </c>
      <c r="R184" s="73">
        <v>6.1362426968155916E-6</v>
      </c>
      <c r="S184" s="73">
        <f t="shared" si="2"/>
        <v>7.6380002975834263E-4</v>
      </c>
      <c r="T184" s="73">
        <f>Q184/'סכום נכסי הקרן'!$C$41</f>
        <v>2.8149979607910286E-4</v>
      </c>
    </row>
    <row r="185" spans="1:20">
      <c r="A185" s="69" t="s">
        <v>702</v>
      </c>
      <c r="B185" s="54" t="s">
        <v>703</v>
      </c>
      <c r="C185" s="70" t="s">
        <v>115</v>
      </c>
      <c r="D185" s="70" t="s">
        <v>28</v>
      </c>
      <c r="E185" s="54" t="s">
        <v>699</v>
      </c>
      <c r="F185" s="70" t="s">
        <v>579</v>
      </c>
      <c r="G185" s="54" t="s">
        <v>520</v>
      </c>
      <c r="H185" s="54" t="s">
        <v>120</v>
      </c>
      <c r="I185" s="115" t="s">
        <v>1662</v>
      </c>
      <c r="J185" s="72">
        <v>3.9800000000470193</v>
      </c>
      <c r="K185" s="70" t="s">
        <v>122</v>
      </c>
      <c r="L185" s="71">
        <v>0.04</v>
      </c>
      <c r="M185" s="71">
        <v>5.3300000000470193E-2</v>
      </c>
      <c r="N185" s="72">
        <v>8936.16</v>
      </c>
      <c r="O185" s="80">
        <v>95.2</v>
      </c>
      <c r="P185" s="115" t="s">
        <v>1662</v>
      </c>
      <c r="Q185" s="72">
        <v>8.5072243199999988</v>
      </c>
      <c r="R185" s="73">
        <v>2.041500942372494E-5</v>
      </c>
      <c r="S185" s="73">
        <f t="shared" si="2"/>
        <v>4.2253390514280153E-3</v>
      </c>
      <c r="T185" s="73">
        <f>Q185/'סכום נכסי הקרן'!$C$41</f>
        <v>1.5572558719569294E-3</v>
      </c>
    </row>
    <row r="186" spans="1:20">
      <c r="A186" s="69" t="s">
        <v>704</v>
      </c>
      <c r="B186" s="54" t="s">
        <v>705</v>
      </c>
      <c r="C186" s="70" t="s">
        <v>115</v>
      </c>
      <c r="D186" s="70" t="s">
        <v>28</v>
      </c>
      <c r="E186" s="54" t="s">
        <v>706</v>
      </c>
      <c r="F186" s="70" t="s">
        <v>118</v>
      </c>
      <c r="G186" s="54" t="s">
        <v>503</v>
      </c>
      <c r="H186" s="54" t="s">
        <v>289</v>
      </c>
      <c r="I186" s="115" t="s">
        <v>1662</v>
      </c>
      <c r="J186" s="72">
        <v>0.73999999960328611</v>
      </c>
      <c r="K186" s="70" t="s">
        <v>122</v>
      </c>
      <c r="L186" s="71">
        <v>2.9500000000000002E-2</v>
      </c>
      <c r="M186" s="71">
        <v>5.450000001652975E-2</v>
      </c>
      <c r="N186" s="72">
        <v>769.68203099999994</v>
      </c>
      <c r="O186" s="80">
        <v>98.25</v>
      </c>
      <c r="P186" s="115" t="s">
        <v>1662</v>
      </c>
      <c r="Q186" s="72">
        <v>0.75621259499999993</v>
      </c>
      <c r="R186" s="73">
        <v>2.1523643632735593E-5</v>
      </c>
      <c r="S186" s="73">
        <f t="shared" si="2"/>
        <v>3.755930828488155E-4</v>
      </c>
      <c r="T186" s="73">
        <f>Q186/'סכום נכסי הקרן'!$C$41</f>
        <v>1.3842546754562802E-4</v>
      </c>
    </row>
    <row r="187" spans="1:20">
      <c r="A187" s="69" t="s">
        <v>707</v>
      </c>
      <c r="B187" s="54" t="s">
        <v>708</v>
      </c>
      <c r="C187" s="70" t="s">
        <v>115</v>
      </c>
      <c r="D187" s="70" t="s">
        <v>28</v>
      </c>
      <c r="E187" s="54" t="s">
        <v>557</v>
      </c>
      <c r="F187" s="70" t="s">
        <v>143</v>
      </c>
      <c r="G187" s="54" t="s">
        <v>503</v>
      </c>
      <c r="H187" s="54" t="s">
        <v>289</v>
      </c>
      <c r="I187" s="115" t="s">
        <v>1662</v>
      </c>
      <c r="J187" s="72">
        <v>1.5500000001977539</v>
      </c>
      <c r="K187" s="70" t="s">
        <v>122</v>
      </c>
      <c r="L187" s="71">
        <v>3.5499999999999997E-2</v>
      </c>
      <c r="M187" s="71">
        <v>4.8900000003919128E-2</v>
      </c>
      <c r="N187" s="72">
        <v>2786.6711530000002</v>
      </c>
      <c r="O187" s="80">
        <v>98.03</v>
      </c>
      <c r="P187" s="72">
        <v>4.9463413000000005E-2</v>
      </c>
      <c r="Q187" s="72">
        <v>2.7812370189999998</v>
      </c>
      <c r="R187" s="73">
        <v>7.1297951176503857E-6</v>
      </c>
      <c r="S187" s="73">
        <f t="shared" si="2"/>
        <v>1.3813752812454276E-3</v>
      </c>
      <c r="T187" s="73">
        <f>Q187/'סכום נכסי הקרן'!$C$41</f>
        <v>5.0910820218523826E-4</v>
      </c>
    </row>
    <row r="188" spans="1:20">
      <c r="A188" s="69" t="s">
        <v>709</v>
      </c>
      <c r="B188" s="54" t="s">
        <v>710</v>
      </c>
      <c r="C188" s="70" t="s">
        <v>115</v>
      </c>
      <c r="D188" s="70" t="s">
        <v>28</v>
      </c>
      <c r="E188" s="54" t="s">
        <v>557</v>
      </c>
      <c r="F188" s="70" t="s">
        <v>143</v>
      </c>
      <c r="G188" s="54" t="s">
        <v>503</v>
      </c>
      <c r="H188" s="54" t="s">
        <v>289</v>
      </c>
      <c r="I188" s="115" t="s">
        <v>1662</v>
      </c>
      <c r="J188" s="72">
        <v>2.5600000000034502</v>
      </c>
      <c r="K188" s="70" t="s">
        <v>122</v>
      </c>
      <c r="L188" s="71">
        <v>2.5000000000000001E-2</v>
      </c>
      <c r="M188" s="71">
        <v>4.9000000000517491E-2</v>
      </c>
      <c r="N188" s="72">
        <v>9772.6516279999978</v>
      </c>
      <c r="O188" s="80">
        <v>94.18</v>
      </c>
      <c r="P188" s="72">
        <v>2.3908094129999999</v>
      </c>
      <c r="Q188" s="72">
        <v>11.594692715999997</v>
      </c>
      <c r="R188" s="73">
        <v>1.2746489902735576E-5</v>
      </c>
      <c r="S188" s="73">
        <f t="shared" si="2"/>
        <v>5.7588122846421843E-3</v>
      </c>
      <c r="T188" s="73">
        <f>Q188/'סכום נכסי הקרן'!$C$41</f>
        <v>2.1224200322399909E-3</v>
      </c>
    </row>
    <row r="189" spans="1:20">
      <c r="A189" s="69" t="s">
        <v>711</v>
      </c>
      <c r="B189" s="54" t="s">
        <v>712</v>
      </c>
      <c r="C189" s="70" t="s">
        <v>115</v>
      </c>
      <c r="D189" s="70" t="s">
        <v>28</v>
      </c>
      <c r="E189" s="54" t="s">
        <v>557</v>
      </c>
      <c r="F189" s="70" t="s">
        <v>143</v>
      </c>
      <c r="G189" s="54" t="s">
        <v>503</v>
      </c>
      <c r="H189" s="54" t="s">
        <v>289</v>
      </c>
      <c r="I189" s="115" t="s">
        <v>1662</v>
      </c>
      <c r="J189" s="72">
        <v>3.9299999996171371</v>
      </c>
      <c r="K189" s="70" t="s">
        <v>122</v>
      </c>
      <c r="L189" s="71">
        <v>4.7300000000000002E-2</v>
      </c>
      <c r="M189" s="71">
        <v>5.0399999995350948E-2</v>
      </c>
      <c r="N189" s="72">
        <v>4328.899308</v>
      </c>
      <c r="O189" s="80">
        <v>99</v>
      </c>
      <c r="P189" s="72">
        <v>0.10237846900000001</v>
      </c>
      <c r="Q189" s="72">
        <v>4.3879889759999999</v>
      </c>
      <c r="R189" s="73">
        <v>1.0961597579225909E-5</v>
      </c>
      <c r="S189" s="73">
        <f t="shared" si="2"/>
        <v>2.1794113426561708E-3</v>
      </c>
      <c r="T189" s="73">
        <f>Q189/'סכום נכסי הקרן'!$C$41</f>
        <v>8.0322574578100159E-4</v>
      </c>
    </row>
    <row r="190" spans="1:20">
      <c r="A190" s="69" t="s">
        <v>713</v>
      </c>
      <c r="B190" s="54" t="s">
        <v>714</v>
      </c>
      <c r="C190" s="70" t="s">
        <v>115</v>
      </c>
      <c r="D190" s="70" t="s">
        <v>28</v>
      </c>
      <c r="E190" s="54" t="s">
        <v>560</v>
      </c>
      <c r="F190" s="70" t="s">
        <v>293</v>
      </c>
      <c r="G190" s="54" t="s">
        <v>503</v>
      </c>
      <c r="H190" s="54" t="s">
        <v>289</v>
      </c>
      <c r="I190" s="115" t="s">
        <v>1662</v>
      </c>
      <c r="J190" s="72">
        <v>4.5100000000507423</v>
      </c>
      <c r="K190" s="70" t="s">
        <v>122</v>
      </c>
      <c r="L190" s="71">
        <v>2.4300000000000002E-2</v>
      </c>
      <c r="M190" s="71">
        <v>4.9100000001473944E-2</v>
      </c>
      <c r="N190" s="72">
        <v>9207.0323229999995</v>
      </c>
      <c r="O190" s="80">
        <v>89.9</v>
      </c>
      <c r="P190" s="115" t="s">
        <v>1662</v>
      </c>
      <c r="Q190" s="72">
        <v>8.2771220580000016</v>
      </c>
      <c r="R190" s="73">
        <v>6.2863157369001408E-6</v>
      </c>
      <c r="S190" s="73">
        <f t="shared" si="2"/>
        <v>4.1110526476752915E-3</v>
      </c>
      <c r="T190" s="73">
        <f>Q190/'סכום נכסי הקרן'!$C$41</f>
        <v>1.5151354240679911E-3</v>
      </c>
    </row>
    <row r="191" spans="1:20">
      <c r="A191" s="69" t="s">
        <v>715</v>
      </c>
      <c r="B191" s="54" t="s">
        <v>716</v>
      </c>
      <c r="C191" s="70" t="s">
        <v>115</v>
      </c>
      <c r="D191" s="70" t="s">
        <v>28</v>
      </c>
      <c r="E191" s="54" t="s">
        <v>717</v>
      </c>
      <c r="F191" s="70" t="s">
        <v>143</v>
      </c>
      <c r="G191" s="54" t="s">
        <v>503</v>
      </c>
      <c r="H191" s="54" t="s">
        <v>289</v>
      </c>
      <c r="I191" s="115" t="s">
        <v>1662</v>
      </c>
      <c r="J191" s="72">
        <v>0.48</v>
      </c>
      <c r="K191" s="70" t="s">
        <v>122</v>
      </c>
      <c r="L191" s="71">
        <v>2.1600000000000001E-2</v>
      </c>
      <c r="M191" s="71">
        <v>5.0800000000000012E-2</v>
      </c>
      <c r="N191" s="72">
        <v>1.7799999999999999E-4</v>
      </c>
      <c r="O191" s="80">
        <v>98.7</v>
      </c>
      <c r="P191" s="115" t="s">
        <v>1662</v>
      </c>
      <c r="Q191" s="72">
        <v>1.7499999999999997E-7</v>
      </c>
      <c r="R191" s="73">
        <v>1.391695322429145E-12</v>
      </c>
      <c r="S191" s="73">
        <f t="shared" si="2"/>
        <v>8.6918400900930126E-11</v>
      </c>
      <c r="T191" s="73">
        <f>Q191/'סכום נכסי הקרן'!$C$41</f>
        <v>3.2033924032282082E-11</v>
      </c>
    </row>
    <row r="192" spans="1:20">
      <c r="A192" s="69" t="s">
        <v>718</v>
      </c>
      <c r="B192" s="54" t="s">
        <v>719</v>
      </c>
      <c r="C192" s="70" t="s">
        <v>115</v>
      </c>
      <c r="D192" s="70" t="s">
        <v>28</v>
      </c>
      <c r="E192" s="54" t="s">
        <v>720</v>
      </c>
      <c r="F192" s="70" t="s">
        <v>721</v>
      </c>
      <c r="G192" s="54" t="s">
        <v>503</v>
      </c>
      <c r="H192" s="54" t="s">
        <v>289</v>
      </c>
      <c r="I192" s="115" t="s">
        <v>1662</v>
      </c>
      <c r="J192" s="72">
        <v>6.2399999997058577</v>
      </c>
      <c r="K192" s="70" t="s">
        <v>122</v>
      </c>
      <c r="L192" s="71">
        <v>2.3399999999999997E-2</v>
      </c>
      <c r="M192" s="71">
        <v>5.2499999997373731E-2</v>
      </c>
      <c r="N192" s="72">
        <v>6824.60232</v>
      </c>
      <c r="O192" s="80">
        <v>83.69</v>
      </c>
      <c r="P192" s="115" t="s">
        <v>1662</v>
      </c>
      <c r="Q192" s="72">
        <v>5.711509682</v>
      </c>
      <c r="R192" s="73">
        <v>6.9226735236364E-6</v>
      </c>
      <c r="S192" s="73">
        <f t="shared" si="2"/>
        <v>2.8367730759406859E-3</v>
      </c>
      <c r="T192" s="73">
        <f>Q192/'סכום נכסי הקרן'!$C$41</f>
        <v>1.0454975272161809E-3</v>
      </c>
    </row>
    <row r="193" spans="1:20">
      <c r="A193" s="69" t="s">
        <v>722</v>
      </c>
      <c r="B193" s="54" t="s">
        <v>723</v>
      </c>
      <c r="C193" s="70" t="s">
        <v>115</v>
      </c>
      <c r="D193" s="70" t="s">
        <v>28</v>
      </c>
      <c r="E193" s="54" t="s">
        <v>724</v>
      </c>
      <c r="F193" s="70" t="s">
        <v>579</v>
      </c>
      <c r="G193" s="54" t="s">
        <v>567</v>
      </c>
      <c r="H193" s="54" t="s">
        <v>120</v>
      </c>
      <c r="I193" s="115" t="s">
        <v>1662</v>
      </c>
      <c r="J193" s="72">
        <v>2.0900000000575507</v>
      </c>
      <c r="K193" s="70" t="s">
        <v>122</v>
      </c>
      <c r="L193" s="71">
        <v>2.9500000000000002E-2</v>
      </c>
      <c r="M193" s="71">
        <v>5.35000000012067E-2</v>
      </c>
      <c r="N193" s="72">
        <v>5651.6396400000003</v>
      </c>
      <c r="O193" s="80">
        <v>95.31</v>
      </c>
      <c r="P193" s="115" t="s">
        <v>1662</v>
      </c>
      <c r="Q193" s="72">
        <v>5.386577741</v>
      </c>
      <c r="R193" s="73">
        <v>1.8260359016314549E-5</v>
      </c>
      <c r="S193" s="73">
        <f t="shared" si="2"/>
        <v>2.6753869918643694E-3</v>
      </c>
      <c r="T193" s="73">
        <f>Q193/'סכום נכסי הקרן'!$C$41</f>
        <v>9.8601841228100379E-4</v>
      </c>
    </row>
    <row r="194" spans="1:20">
      <c r="A194" s="69" t="s">
        <v>725</v>
      </c>
      <c r="B194" s="54" t="s">
        <v>726</v>
      </c>
      <c r="C194" s="70" t="s">
        <v>115</v>
      </c>
      <c r="D194" s="70" t="s">
        <v>28</v>
      </c>
      <c r="E194" s="54" t="s">
        <v>724</v>
      </c>
      <c r="F194" s="70" t="s">
        <v>579</v>
      </c>
      <c r="G194" s="54" t="s">
        <v>567</v>
      </c>
      <c r="H194" s="54" t="s">
        <v>120</v>
      </c>
      <c r="I194" s="115" t="s">
        <v>1662</v>
      </c>
      <c r="J194" s="72">
        <v>2.9700000003335245</v>
      </c>
      <c r="K194" s="70" t="s">
        <v>122</v>
      </c>
      <c r="L194" s="71">
        <v>2.5499999999999998E-2</v>
      </c>
      <c r="M194" s="71">
        <v>5.5299999996664753E-2</v>
      </c>
      <c r="N194" s="72">
        <v>653.07769499999995</v>
      </c>
      <c r="O194" s="80">
        <v>91.82</v>
      </c>
      <c r="P194" s="115" t="s">
        <v>1662</v>
      </c>
      <c r="Q194" s="72">
        <v>0.59965594</v>
      </c>
      <c r="R194" s="73">
        <v>1.1215677669202629E-6</v>
      </c>
      <c r="S194" s="73">
        <f t="shared" si="2"/>
        <v>2.9783505940310921E-4</v>
      </c>
      <c r="T194" s="73">
        <f>Q194/'סכום נכסי הקרן'!$C$41</f>
        <v>1.0976761615695262E-4</v>
      </c>
    </row>
    <row r="195" spans="1:20">
      <c r="A195" s="69" t="s">
        <v>727</v>
      </c>
      <c r="B195" s="54" t="s">
        <v>728</v>
      </c>
      <c r="C195" s="70" t="s">
        <v>115</v>
      </c>
      <c r="D195" s="70" t="s">
        <v>28</v>
      </c>
      <c r="E195" s="54" t="s">
        <v>729</v>
      </c>
      <c r="F195" s="70" t="s">
        <v>353</v>
      </c>
      <c r="G195" s="54" t="s">
        <v>567</v>
      </c>
      <c r="H195" s="54" t="s">
        <v>120</v>
      </c>
      <c r="I195" s="115" t="s">
        <v>1662</v>
      </c>
      <c r="J195" s="72">
        <v>1.8299999996942069</v>
      </c>
      <c r="K195" s="70" t="s">
        <v>122</v>
      </c>
      <c r="L195" s="71">
        <v>3.27E-2</v>
      </c>
      <c r="M195" s="71">
        <v>4.5199999989679475E-2</v>
      </c>
      <c r="N195" s="72">
        <v>2129.7613799999999</v>
      </c>
      <c r="O195" s="80">
        <v>98.27</v>
      </c>
      <c r="P195" s="115" t="s">
        <v>1662</v>
      </c>
      <c r="Q195" s="72">
        <v>2.0929165079999996</v>
      </c>
      <c r="R195" s="73">
        <v>6.7484430263028647E-6</v>
      </c>
      <c r="S195" s="73">
        <f t="shared" si="2"/>
        <v>1.0395026062543927E-3</v>
      </c>
      <c r="T195" s="73">
        <f>Q195/'סכום נכסי הקרן'!$C$41</f>
        <v>3.8311044813246341E-4</v>
      </c>
    </row>
    <row r="196" spans="1:20">
      <c r="A196" s="69" t="s">
        <v>730</v>
      </c>
      <c r="B196" s="54" t="s">
        <v>731</v>
      </c>
      <c r="C196" s="70" t="s">
        <v>115</v>
      </c>
      <c r="D196" s="70" t="s">
        <v>28</v>
      </c>
      <c r="E196" s="54" t="s">
        <v>732</v>
      </c>
      <c r="F196" s="70" t="s">
        <v>630</v>
      </c>
      <c r="G196" s="54" t="s">
        <v>567</v>
      </c>
      <c r="H196" s="54" t="s">
        <v>120</v>
      </c>
      <c r="I196" s="115" t="s">
        <v>1662</v>
      </c>
      <c r="J196" s="72">
        <v>2.19999999650353</v>
      </c>
      <c r="K196" s="70" t="s">
        <v>122</v>
      </c>
      <c r="L196" s="71">
        <v>3.4500000000000003E-2</v>
      </c>
      <c r="M196" s="71">
        <v>5.0400000004661952E-2</v>
      </c>
      <c r="N196" s="72">
        <v>175.37215599999999</v>
      </c>
      <c r="O196" s="80">
        <v>97.85</v>
      </c>
      <c r="P196" s="115" t="s">
        <v>1662</v>
      </c>
      <c r="Q196" s="72">
        <v>0.17160164800000002</v>
      </c>
      <c r="R196" s="73">
        <v>2.4075657638780367E-7</v>
      </c>
      <c r="S196" s="73">
        <f t="shared" si="2"/>
        <v>8.5230519063567419E-5</v>
      </c>
      <c r="T196" s="73">
        <f>Q196/'סכום נכסי הקרן'!$C$41</f>
        <v>3.1411852319122358E-5</v>
      </c>
    </row>
    <row r="197" spans="1:20">
      <c r="A197" s="69" t="s">
        <v>733</v>
      </c>
      <c r="B197" s="54" t="s">
        <v>734</v>
      </c>
      <c r="C197" s="70" t="s">
        <v>115</v>
      </c>
      <c r="D197" s="70" t="s">
        <v>28</v>
      </c>
      <c r="E197" s="54" t="s">
        <v>735</v>
      </c>
      <c r="F197" s="70" t="s">
        <v>630</v>
      </c>
      <c r="G197" s="54" t="s">
        <v>567</v>
      </c>
      <c r="H197" s="54" t="s">
        <v>120</v>
      </c>
      <c r="I197" s="115" t="s">
        <v>1662</v>
      </c>
      <c r="J197" s="72">
        <v>3.5599999999320611</v>
      </c>
      <c r="K197" s="70" t="s">
        <v>122</v>
      </c>
      <c r="L197" s="71">
        <v>2.5000000000000001E-3</v>
      </c>
      <c r="M197" s="71">
        <v>5.1699999998883861E-2</v>
      </c>
      <c r="N197" s="72">
        <v>4883.1343610000004</v>
      </c>
      <c r="O197" s="80">
        <v>84.4</v>
      </c>
      <c r="P197" s="115" t="s">
        <v>1662</v>
      </c>
      <c r="Q197" s="72">
        <v>4.1213652380000001</v>
      </c>
      <c r="R197" s="73">
        <v>8.6182794289465979E-6</v>
      </c>
      <c r="S197" s="73">
        <f t="shared" si="2"/>
        <v>2.0469855772322363E-3</v>
      </c>
      <c r="T197" s="73">
        <f>Q197/'סכום נכסי הקרן'!$C$41</f>
        <v>7.5442000539074406E-4</v>
      </c>
    </row>
    <row r="198" spans="1:20">
      <c r="A198" s="69" t="s">
        <v>736</v>
      </c>
      <c r="B198" s="54" t="s">
        <v>737</v>
      </c>
      <c r="C198" s="70" t="s">
        <v>115</v>
      </c>
      <c r="D198" s="70" t="s">
        <v>28</v>
      </c>
      <c r="E198" s="54" t="s">
        <v>578</v>
      </c>
      <c r="F198" s="70" t="s">
        <v>579</v>
      </c>
      <c r="G198" s="54" t="s">
        <v>580</v>
      </c>
      <c r="H198" s="54" t="s">
        <v>289</v>
      </c>
      <c r="I198" s="115" t="s">
        <v>1662</v>
      </c>
      <c r="J198" s="72">
        <v>2.3199999997821599</v>
      </c>
      <c r="K198" s="70" t="s">
        <v>122</v>
      </c>
      <c r="L198" s="71">
        <v>4.2999999999999997E-2</v>
      </c>
      <c r="M198" s="71">
        <v>5.2299999994301141E-2</v>
      </c>
      <c r="N198" s="72">
        <v>5141.8944080000001</v>
      </c>
      <c r="O198" s="80">
        <v>99.99</v>
      </c>
      <c r="P198" s="115" t="s">
        <v>1662</v>
      </c>
      <c r="Q198" s="72">
        <v>5.1413803909999993</v>
      </c>
      <c r="R198" s="73">
        <v>4.6317728124089529E-6</v>
      </c>
      <c r="S198" s="73">
        <f t="shared" si="2"/>
        <v>2.5536032114806795E-3</v>
      </c>
      <c r="T198" s="73">
        <f>Q198/'סכום נכסי הקרן'!$C$41</f>
        <v>9.4113479352205009E-4</v>
      </c>
    </row>
    <row r="199" spans="1:20">
      <c r="A199" s="69" t="s">
        <v>738</v>
      </c>
      <c r="B199" s="54" t="s">
        <v>739</v>
      </c>
      <c r="C199" s="70" t="s">
        <v>115</v>
      </c>
      <c r="D199" s="70" t="s">
        <v>28</v>
      </c>
      <c r="E199" s="54" t="s">
        <v>740</v>
      </c>
      <c r="F199" s="70" t="s">
        <v>566</v>
      </c>
      <c r="G199" s="54" t="s">
        <v>567</v>
      </c>
      <c r="H199" s="54" t="s">
        <v>120</v>
      </c>
      <c r="I199" s="115" t="s">
        <v>1662</v>
      </c>
      <c r="J199" s="72">
        <v>0.85000000009605303</v>
      </c>
      <c r="K199" s="70" t="s">
        <v>122</v>
      </c>
      <c r="L199" s="71">
        <v>3.5000000000000003E-2</v>
      </c>
      <c r="M199" s="71">
        <v>5.3100000005186852E-2</v>
      </c>
      <c r="N199" s="72">
        <v>2606.3799899999999</v>
      </c>
      <c r="O199" s="80">
        <v>99.86</v>
      </c>
      <c r="P199" s="115" t="s">
        <v>1662</v>
      </c>
      <c r="Q199" s="72">
        <v>2.6027311150000001</v>
      </c>
      <c r="R199" s="73">
        <v>1.3594721416649279E-5</v>
      </c>
      <c r="S199" s="73">
        <f t="shared" si="2"/>
        <v>1.292715579947971E-3</v>
      </c>
      <c r="T199" s="73">
        <f>Q199/'סכום נכסי הקרן'!$C$41</f>
        <v>4.7643251893923923E-4</v>
      </c>
    </row>
    <row r="200" spans="1:20">
      <c r="A200" s="69" t="s">
        <v>741</v>
      </c>
      <c r="B200" s="54" t="s">
        <v>742</v>
      </c>
      <c r="C200" s="70" t="s">
        <v>115</v>
      </c>
      <c r="D200" s="70" t="s">
        <v>28</v>
      </c>
      <c r="E200" s="54" t="s">
        <v>740</v>
      </c>
      <c r="F200" s="70" t="s">
        <v>566</v>
      </c>
      <c r="G200" s="54" t="s">
        <v>567</v>
      </c>
      <c r="H200" s="54" t="s">
        <v>120</v>
      </c>
      <c r="I200" s="115" t="s">
        <v>1662</v>
      </c>
      <c r="J200" s="72">
        <v>2.3700000001427779</v>
      </c>
      <c r="K200" s="70" t="s">
        <v>122</v>
      </c>
      <c r="L200" s="71">
        <v>2.6499999999999999E-2</v>
      </c>
      <c r="M200" s="71">
        <v>5.2799999998818396E-2</v>
      </c>
      <c r="N200" s="72">
        <v>2137.3532700000001</v>
      </c>
      <c r="O200" s="80">
        <v>95.03</v>
      </c>
      <c r="P200" s="115" t="s">
        <v>1662</v>
      </c>
      <c r="Q200" s="72">
        <v>2.0311268829999998</v>
      </c>
      <c r="R200" s="73">
        <v>3.47790976210115E-6</v>
      </c>
      <c r="S200" s="73">
        <f t="shared" si="2"/>
        <v>1.0088131468414321E-3</v>
      </c>
      <c r="T200" s="73">
        <f>Q200/'סכום נכסי הקרן'!$C$41</f>
        <v>3.7179979582827375E-4</v>
      </c>
    </row>
    <row r="201" spans="1:20">
      <c r="A201" s="69" t="s">
        <v>743</v>
      </c>
      <c r="B201" s="54" t="s">
        <v>744</v>
      </c>
      <c r="C201" s="70" t="s">
        <v>115</v>
      </c>
      <c r="D201" s="70" t="s">
        <v>28</v>
      </c>
      <c r="E201" s="54" t="s">
        <v>740</v>
      </c>
      <c r="F201" s="70" t="s">
        <v>566</v>
      </c>
      <c r="G201" s="54" t="s">
        <v>567</v>
      </c>
      <c r="H201" s="54" t="s">
        <v>120</v>
      </c>
      <c r="I201" s="115" t="s">
        <v>1662</v>
      </c>
      <c r="J201" s="72">
        <v>1.9100000001113393</v>
      </c>
      <c r="K201" s="70" t="s">
        <v>122</v>
      </c>
      <c r="L201" s="71">
        <v>4.99E-2</v>
      </c>
      <c r="M201" s="71">
        <v>4.6800000002468242E-2</v>
      </c>
      <c r="N201" s="72">
        <v>7312.8149960000001</v>
      </c>
      <c r="O201" s="80">
        <v>101.94</v>
      </c>
      <c r="P201" s="115" t="s">
        <v>1662</v>
      </c>
      <c r="Q201" s="72">
        <v>7.4546836870000002</v>
      </c>
      <c r="R201" s="73">
        <v>2.096864514982079E-5</v>
      </c>
      <c r="S201" s="73">
        <f t="shared" si="2"/>
        <v>3.7025667731216574E-3</v>
      </c>
      <c r="T201" s="73">
        <f>Q201/'סכום נכסי הקרן'!$C$41</f>
        <v>1.3645872623660033E-3</v>
      </c>
    </row>
    <row r="202" spans="1:20">
      <c r="A202" s="69" t="s">
        <v>745</v>
      </c>
      <c r="B202" s="54" t="s">
        <v>746</v>
      </c>
      <c r="C202" s="70" t="s">
        <v>115</v>
      </c>
      <c r="D202" s="70" t="s">
        <v>28</v>
      </c>
      <c r="E202" s="54" t="s">
        <v>594</v>
      </c>
      <c r="F202" s="70" t="s">
        <v>595</v>
      </c>
      <c r="G202" s="54" t="s">
        <v>567</v>
      </c>
      <c r="H202" s="54" t="s">
        <v>120</v>
      </c>
      <c r="I202" s="115" t="s">
        <v>1662</v>
      </c>
      <c r="J202" s="72">
        <v>1.6899999990961561</v>
      </c>
      <c r="K202" s="70" t="s">
        <v>122</v>
      </c>
      <c r="L202" s="71">
        <v>3.2500000000000001E-2</v>
      </c>
      <c r="M202" s="71">
        <v>5.3599999983747398E-2</v>
      </c>
      <c r="N202" s="72">
        <v>1247.373149</v>
      </c>
      <c r="O202" s="80">
        <v>96.68</v>
      </c>
      <c r="P202" s="115" t="s">
        <v>1662</v>
      </c>
      <c r="Q202" s="72">
        <v>1.2059603609999998</v>
      </c>
      <c r="R202" s="73">
        <v>3.9372012820161897E-6</v>
      </c>
      <c r="S202" s="73">
        <f t="shared" ref="S202:S265" si="3">IFERROR(Q202/$Q$9,0)</f>
        <v>5.9897226358873387E-4</v>
      </c>
      <c r="T202" s="73">
        <f>Q202/'סכום נכסי הקרן'!$C$41</f>
        <v>2.207522433726713E-4</v>
      </c>
    </row>
    <row r="203" spans="1:20">
      <c r="A203" s="69" t="s">
        <v>747</v>
      </c>
      <c r="B203" s="54" t="s">
        <v>748</v>
      </c>
      <c r="C203" s="70" t="s">
        <v>115</v>
      </c>
      <c r="D203" s="70" t="s">
        <v>28</v>
      </c>
      <c r="E203" s="54" t="s">
        <v>594</v>
      </c>
      <c r="F203" s="70" t="s">
        <v>595</v>
      </c>
      <c r="G203" s="54" t="s">
        <v>567</v>
      </c>
      <c r="H203" s="54" t="s">
        <v>120</v>
      </c>
      <c r="I203" s="115" t="s">
        <v>1662</v>
      </c>
      <c r="J203" s="72">
        <v>3.5399999998899423</v>
      </c>
      <c r="K203" s="70" t="s">
        <v>122</v>
      </c>
      <c r="L203" s="71">
        <v>2.1600000000000001E-2</v>
      </c>
      <c r="M203" s="71">
        <v>6.0499999997895945E-2</v>
      </c>
      <c r="N203" s="72">
        <v>17556.713331999999</v>
      </c>
      <c r="O203" s="80">
        <v>87.98</v>
      </c>
      <c r="P203" s="115" t="s">
        <v>1662</v>
      </c>
      <c r="Q203" s="72">
        <v>15.446395805</v>
      </c>
      <c r="R203" s="73">
        <v>2.2647693697914532E-5</v>
      </c>
      <c r="S203" s="73">
        <f t="shared" si="3"/>
        <v>7.6718629888767745E-3</v>
      </c>
      <c r="T203" s="73">
        <f>Q203/'סכום נכסי הקרן'!$C$41</f>
        <v>2.8274781130853185E-3</v>
      </c>
    </row>
    <row r="204" spans="1:20">
      <c r="A204" s="69" t="s">
        <v>749</v>
      </c>
      <c r="B204" s="54" t="s">
        <v>750</v>
      </c>
      <c r="C204" s="70" t="s">
        <v>115</v>
      </c>
      <c r="D204" s="70" t="s">
        <v>28</v>
      </c>
      <c r="E204" s="54" t="s">
        <v>751</v>
      </c>
      <c r="F204" s="70" t="s">
        <v>579</v>
      </c>
      <c r="G204" s="54" t="s">
        <v>580</v>
      </c>
      <c r="H204" s="54" t="s">
        <v>289</v>
      </c>
      <c r="I204" s="115" t="s">
        <v>1662</v>
      </c>
      <c r="J204" s="72">
        <v>3.5200000001294267</v>
      </c>
      <c r="K204" s="70" t="s">
        <v>122</v>
      </c>
      <c r="L204" s="71">
        <v>5.3399999999999996E-2</v>
      </c>
      <c r="M204" s="71">
        <v>5.6900000002339642E-2</v>
      </c>
      <c r="N204" s="72">
        <v>8074.1892879999996</v>
      </c>
      <c r="O204" s="80">
        <v>99.52</v>
      </c>
      <c r="P204" s="115" t="s">
        <v>1662</v>
      </c>
      <c r="Q204" s="72">
        <v>8.0354334479999991</v>
      </c>
      <c r="R204" s="73">
        <v>2.0185473219999997E-5</v>
      </c>
      <c r="S204" s="73">
        <f t="shared" si="3"/>
        <v>3.9910115762628985E-3</v>
      </c>
      <c r="T204" s="73">
        <f>Q204/'סכום נכסי הקרן'!$C$41</f>
        <v>1.4708940836553744E-3</v>
      </c>
    </row>
    <row r="205" spans="1:20">
      <c r="A205" s="69" t="s">
        <v>752</v>
      </c>
      <c r="B205" s="54" t="s">
        <v>753</v>
      </c>
      <c r="C205" s="70" t="s">
        <v>115</v>
      </c>
      <c r="D205" s="70" t="s">
        <v>28</v>
      </c>
      <c r="E205" s="54" t="s">
        <v>598</v>
      </c>
      <c r="F205" s="70" t="s">
        <v>293</v>
      </c>
      <c r="G205" s="54" t="s">
        <v>599</v>
      </c>
      <c r="H205" s="54" t="s">
        <v>289</v>
      </c>
      <c r="I205" s="115" t="s">
        <v>1662</v>
      </c>
      <c r="J205" s="72">
        <v>3.5399999995890301</v>
      </c>
      <c r="K205" s="70" t="s">
        <v>122</v>
      </c>
      <c r="L205" s="71">
        <v>2.5000000000000001E-2</v>
      </c>
      <c r="M205" s="71">
        <v>5.389999999028617E-2</v>
      </c>
      <c r="N205" s="72">
        <v>1173.04358</v>
      </c>
      <c r="O205" s="80">
        <v>91.27</v>
      </c>
      <c r="P205" s="115" t="s">
        <v>1662</v>
      </c>
      <c r="Q205" s="72">
        <v>1.0706368359999998</v>
      </c>
      <c r="R205" s="73">
        <v>1.3788070999462839E-6</v>
      </c>
      <c r="S205" s="73">
        <f t="shared" si="3"/>
        <v>5.3176023846143641E-4</v>
      </c>
      <c r="T205" s="73">
        <f>Q205/'סכום נכסי הקרן'!$C$41</f>
        <v>1.9598113754621061E-4</v>
      </c>
    </row>
    <row r="206" spans="1:20">
      <c r="A206" s="69" t="s">
        <v>754</v>
      </c>
      <c r="B206" s="54" t="s">
        <v>755</v>
      </c>
      <c r="C206" s="70" t="s">
        <v>115</v>
      </c>
      <c r="D206" s="70" t="s">
        <v>28</v>
      </c>
      <c r="E206" s="54" t="s">
        <v>756</v>
      </c>
      <c r="F206" s="70" t="s">
        <v>579</v>
      </c>
      <c r="G206" s="54" t="s">
        <v>602</v>
      </c>
      <c r="H206" s="54" t="s">
        <v>120</v>
      </c>
      <c r="I206" s="115" t="s">
        <v>1662</v>
      </c>
      <c r="J206" s="72">
        <v>2.9400000000035802</v>
      </c>
      <c r="K206" s="70" t="s">
        <v>122</v>
      </c>
      <c r="L206" s="71">
        <v>4.53E-2</v>
      </c>
      <c r="M206" s="71">
        <v>5.5899999999946291E-2</v>
      </c>
      <c r="N206" s="72">
        <v>5746.6943689999998</v>
      </c>
      <c r="O206" s="80">
        <v>97.2</v>
      </c>
      <c r="P206" s="115" t="s">
        <v>1662</v>
      </c>
      <c r="Q206" s="72">
        <v>5.5857871169999997</v>
      </c>
      <c r="R206" s="73">
        <v>8.2095633842857147E-6</v>
      </c>
      <c r="S206" s="73">
        <f t="shared" si="3"/>
        <v>2.7743296227580386E-3</v>
      </c>
      <c r="T206" s="73">
        <f>Q206/'סכום נכסי הקרן'!$C$41</f>
        <v>1.0224838866655884E-3</v>
      </c>
    </row>
    <row r="207" spans="1:20">
      <c r="A207" s="69" t="s">
        <v>757</v>
      </c>
      <c r="B207" s="54" t="s">
        <v>758</v>
      </c>
      <c r="C207" s="70" t="s">
        <v>115</v>
      </c>
      <c r="D207" s="70" t="s">
        <v>28</v>
      </c>
      <c r="E207" s="54" t="s">
        <v>585</v>
      </c>
      <c r="F207" s="70" t="s">
        <v>566</v>
      </c>
      <c r="G207" s="54" t="s">
        <v>602</v>
      </c>
      <c r="H207" s="54" t="s">
        <v>120</v>
      </c>
      <c r="I207" s="115" t="s">
        <v>1662</v>
      </c>
      <c r="J207" s="72">
        <v>4.4299999996785857</v>
      </c>
      <c r="K207" s="70" t="s">
        <v>122</v>
      </c>
      <c r="L207" s="71">
        <v>5.5E-2</v>
      </c>
      <c r="M207" s="71">
        <v>6.3899999994170953E-2</v>
      </c>
      <c r="N207" s="72">
        <v>5585.1</v>
      </c>
      <c r="O207" s="80">
        <v>98.6</v>
      </c>
      <c r="P207" s="115" t="s">
        <v>1662</v>
      </c>
      <c r="Q207" s="72">
        <v>5.5069085390000003</v>
      </c>
      <c r="R207" s="73">
        <v>9.7278006332972225E-6</v>
      </c>
      <c r="S207" s="73">
        <f t="shared" si="3"/>
        <v>2.7351524806717574E-3</v>
      </c>
      <c r="T207" s="73">
        <f>Q207/'סכום נכסי הקרן'!$C$41</f>
        <v>1.0080450845202946E-3</v>
      </c>
    </row>
    <row r="208" spans="1:20">
      <c r="A208" s="69" t="s">
        <v>759</v>
      </c>
      <c r="B208" s="54" t="s">
        <v>760</v>
      </c>
      <c r="C208" s="70" t="s">
        <v>115</v>
      </c>
      <c r="D208" s="70" t="s">
        <v>28</v>
      </c>
      <c r="E208" s="54" t="s">
        <v>761</v>
      </c>
      <c r="F208" s="70" t="s">
        <v>579</v>
      </c>
      <c r="G208" s="54" t="s">
        <v>602</v>
      </c>
      <c r="H208" s="54" t="s">
        <v>120</v>
      </c>
      <c r="I208" s="115" t="s">
        <v>1662</v>
      </c>
      <c r="J208" s="72">
        <v>3.1500000002009223</v>
      </c>
      <c r="K208" s="70" t="s">
        <v>122</v>
      </c>
      <c r="L208" s="71">
        <v>2.5000000000000001E-2</v>
      </c>
      <c r="M208" s="71">
        <v>6.1000000004864434E-2</v>
      </c>
      <c r="N208" s="72">
        <v>5274.8166700000002</v>
      </c>
      <c r="O208" s="80">
        <v>89.63</v>
      </c>
      <c r="P208" s="115" t="s">
        <v>1662</v>
      </c>
      <c r="Q208" s="72">
        <v>4.728184487</v>
      </c>
      <c r="R208" s="73">
        <v>2.648275905938646E-5</v>
      </c>
      <c r="S208" s="73">
        <f t="shared" si="3"/>
        <v>2.3483784844264268E-3</v>
      </c>
      <c r="T208" s="73">
        <f>Q208/'סכום נכסי הקרן'!$C$41</f>
        <v>8.6549887238384379E-4</v>
      </c>
    </row>
    <row r="209" spans="1:20">
      <c r="A209" s="69" t="s">
        <v>762</v>
      </c>
      <c r="B209" s="54" t="s">
        <v>763</v>
      </c>
      <c r="C209" s="70" t="s">
        <v>115</v>
      </c>
      <c r="D209" s="70" t="s">
        <v>28</v>
      </c>
      <c r="E209" s="54" t="s">
        <v>764</v>
      </c>
      <c r="F209" s="70" t="s">
        <v>293</v>
      </c>
      <c r="G209" s="54" t="s">
        <v>602</v>
      </c>
      <c r="H209" s="54" t="s">
        <v>120</v>
      </c>
      <c r="I209" s="115" t="s">
        <v>1662</v>
      </c>
      <c r="J209" s="72">
        <v>4.8000000000668033</v>
      </c>
      <c r="K209" s="70" t="s">
        <v>122</v>
      </c>
      <c r="L209" s="71">
        <v>6.7699999999999996E-2</v>
      </c>
      <c r="M209" s="71">
        <v>5.9600000001915003E-2</v>
      </c>
      <c r="N209" s="72">
        <v>8392.538536</v>
      </c>
      <c r="O209" s="80">
        <v>107.02</v>
      </c>
      <c r="P209" s="115" t="s">
        <v>1662</v>
      </c>
      <c r="Q209" s="72">
        <v>8.981694718</v>
      </c>
      <c r="R209" s="73">
        <v>1.1190051381333334E-5</v>
      </c>
      <c r="S209" s="73">
        <f t="shared" si="3"/>
        <v>4.4609973843936614E-3</v>
      </c>
      <c r="T209" s="73">
        <f>Q209/'סכום נכסי הקרן'!$C$41</f>
        <v>1.6441081501574932E-3</v>
      </c>
    </row>
    <row r="210" spans="1:20">
      <c r="A210" s="69" t="s">
        <v>765</v>
      </c>
      <c r="B210" s="54" t="s">
        <v>766</v>
      </c>
      <c r="C210" s="70" t="s">
        <v>115</v>
      </c>
      <c r="D210" s="70" t="s">
        <v>28</v>
      </c>
      <c r="E210" s="54" t="s">
        <v>767</v>
      </c>
      <c r="F210" s="70" t="s">
        <v>630</v>
      </c>
      <c r="G210" s="54" t="s">
        <v>623</v>
      </c>
      <c r="H210" s="115" t="s">
        <v>1662</v>
      </c>
      <c r="I210" s="115" t="s">
        <v>1662</v>
      </c>
      <c r="J210" s="72">
        <v>2.950000002073569</v>
      </c>
      <c r="K210" s="70" t="s">
        <v>122</v>
      </c>
      <c r="L210" s="71">
        <v>1.2E-2</v>
      </c>
      <c r="M210" s="71">
        <v>8.4200000040717343E-2</v>
      </c>
      <c r="N210" s="72">
        <v>650.10563999999999</v>
      </c>
      <c r="O210" s="80">
        <v>81.599999999999994</v>
      </c>
      <c r="P210" s="115" t="s">
        <v>1662</v>
      </c>
      <c r="Q210" s="72">
        <v>0.53048620200000007</v>
      </c>
      <c r="R210" s="73">
        <v>1.0485574838709677E-5</v>
      </c>
      <c r="S210" s="73">
        <f t="shared" si="3"/>
        <v>2.6348007073055896E-4</v>
      </c>
      <c r="T210" s="73">
        <f>Q210/'סכום נכסי הקרן'!$C$41</f>
        <v>9.7106026828810591E-5</v>
      </c>
    </row>
    <row r="211" spans="1:20">
      <c r="A211" s="69" t="s">
        <v>768</v>
      </c>
      <c r="B211" s="54" t="s">
        <v>769</v>
      </c>
      <c r="C211" s="70" t="s">
        <v>115</v>
      </c>
      <c r="D211" s="70" t="s">
        <v>28</v>
      </c>
      <c r="E211" s="54" t="s">
        <v>767</v>
      </c>
      <c r="F211" s="70" t="s">
        <v>630</v>
      </c>
      <c r="G211" s="54" t="s">
        <v>623</v>
      </c>
      <c r="H211" s="115" t="s">
        <v>1662</v>
      </c>
      <c r="I211" s="115" t="s">
        <v>1662</v>
      </c>
      <c r="J211" s="72">
        <v>0.9699999994796189</v>
      </c>
      <c r="K211" s="70" t="s">
        <v>122</v>
      </c>
      <c r="L211" s="71">
        <v>3.5499999999999997E-2</v>
      </c>
      <c r="M211" s="71">
        <v>7.2899999999285744E-2</v>
      </c>
      <c r="N211" s="72">
        <v>1014.230747</v>
      </c>
      <c r="O211" s="80">
        <v>96.63</v>
      </c>
      <c r="P211" s="115" t="s">
        <v>1662</v>
      </c>
      <c r="Q211" s="72">
        <v>0.98005118300000005</v>
      </c>
      <c r="R211" s="73">
        <v>3.541278798641352E-6</v>
      </c>
      <c r="S211" s="73">
        <f t="shared" si="3"/>
        <v>4.8676846644242776E-4</v>
      </c>
      <c r="T211" s="73">
        <f>Q211/'סכום נכסי הקרן'!$C$41</f>
        <v>1.7939934367982969E-4</v>
      </c>
    </row>
    <row r="212" spans="1:20">
      <c r="A212" s="69" t="s">
        <v>770</v>
      </c>
      <c r="B212" s="54" t="s">
        <v>771</v>
      </c>
      <c r="C212" s="70" t="s">
        <v>115</v>
      </c>
      <c r="D212" s="70" t="s">
        <v>28</v>
      </c>
      <c r="E212" s="54" t="s">
        <v>767</v>
      </c>
      <c r="F212" s="70" t="s">
        <v>630</v>
      </c>
      <c r="G212" s="54" t="s">
        <v>623</v>
      </c>
      <c r="H212" s="115" t="s">
        <v>1662</v>
      </c>
      <c r="I212" s="115" t="s">
        <v>1662</v>
      </c>
      <c r="J212" s="72">
        <v>3.3300000003801746</v>
      </c>
      <c r="K212" s="70" t="s">
        <v>122</v>
      </c>
      <c r="L212" s="71">
        <v>6.0499999999999998E-2</v>
      </c>
      <c r="M212" s="71">
        <v>5.9000000004608186E-2</v>
      </c>
      <c r="N212" s="72">
        <v>5091.0420539999996</v>
      </c>
      <c r="O212" s="80">
        <v>102.3</v>
      </c>
      <c r="P212" s="115" t="s">
        <v>1662</v>
      </c>
      <c r="Q212" s="72">
        <v>5.2081357939999995</v>
      </c>
      <c r="R212" s="73">
        <v>2.3141100245454543E-5</v>
      </c>
      <c r="S212" s="73">
        <f t="shared" si="3"/>
        <v>2.5867590565107203E-3</v>
      </c>
      <c r="T212" s="73">
        <f>Q212/'סכום נכסי הקרן'!$C$41</f>
        <v>9.5335443642745798E-4</v>
      </c>
    </row>
    <row r="213" spans="1:20">
      <c r="A213" s="69" t="s">
        <v>772</v>
      </c>
      <c r="B213" s="54" t="s">
        <v>773</v>
      </c>
      <c r="C213" s="70" t="s">
        <v>115</v>
      </c>
      <c r="D213" s="70" t="s">
        <v>28</v>
      </c>
      <c r="E213" s="54" t="s">
        <v>774</v>
      </c>
      <c r="F213" s="70" t="s">
        <v>310</v>
      </c>
      <c r="G213" s="54" t="s">
        <v>623</v>
      </c>
      <c r="H213" s="115" t="s">
        <v>1662</v>
      </c>
      <c r="I213" s="115" t="s">
        <v>1662</v>
      </c>
      <c r="J213" s="72">
        <v>1.9800000001844158</v>
      </c>
      <c r="K213" s="70" t="s">
        <v>122</v>
      </c>
      <c r="L213" s="71">
        <v>0.01</v>
      </c>
      <c r="M213" s="71">
        <v>6.5100000006170833E-2</v>
      </c>
      <c r="N213" s="72">
        <v>1566.5088479999999</v>
      </c>
      <c r="O213" s="80">
        <v>90</v>
      </c>
      <c r="P213" s="115" t="s">
        <v>1662</v>
      </c>
      <c r="Q213" s="72">
        <v>1.4098579629999999</v>
      </c>
      <c r="R213" s="73">
        <v>6.5271202000000002E-6</v>
      </c>
      <c r="S213" s="73">
        <f t="shared" si="3"/>
        <v>7.0024342652230123E-4</v>
      </c>
      <c r="T213" s="73">
        <f>Q213/'סכום נכסי הקרן'!$C$41</f>
        <v>2.5807590218885696E-4</v>
      </c>
    </row>
    <row r="214" spans="1:20">
      <c r="A214" s="116" t="s">
        <v>1662</v>
      </c>
      <c r="B214" s="115" t="s">
        <v>1662</v>
      </c>
      <c r="C214" s="115" t="s">
        <v>1662</v>
      </c>
      <c r="D214" s="115" t="s">
        <v>1662</v>
      </c>
      <c r="E214" s="115" t="s">
        <v>1662</v>
      </c>
      <c r="F214" s="115" t="s">
        <v>1662</v>
      </c>
      <c r="G214" s="115" t="s">
        <v>1662</v>
      </c>
      <c r="H214" s="115" t="s">
        <v>1662</v>
      </c>
      <c r="I214" s="115" t="s">
        <v>1662</v>
      </c>
      <c r="J214" s="115" t="s">
        <v>1662</v>
      </c>
      <c r="K214" s="115" t="s">
        <v>1662</v>
      </c>
      <c r="L214" s="115" t="s">
        <v>1662</v>
      </c>
      <c r="M214" s="115" t="s">
        <v>1662</v>
      </c>
      <c r="N214" s="115" t="s">
        <v>1662</v>
      </c>
      <c r="O214" s="115" t="s">
        <v>1662</v>
      </c>
      <c r="P214" s="115" t="s">
        <v>1662</v>
      </c>
      <c r="Q214" s="115" t="s">
        <v>1662</v>
      </c>
      <c r="R214" s="115" t="s">
        <v>1662</v>
      </c>
      <c r="S214" s="115" t="s">
        <v>1662</v>
      </c>
      <c r="T214" s="115" t="s">
        <v>1662</v>
      </c>
    </row>
    <row r="215" spans="1:20">
      <c r="A215" s="68" t="s">
        <v>47</v>
      </c>
      <c r="B215" s="114" t="s">
        <v>1662</v>
      </c>
      <c r="C215" s="114" t="s">
        <v>1662</v>
      </c>
      <c r="D215" s="114" t="s">
        <v>1662</v>
      </c>
      <c r="E215" s="114" t="s">
        <v>1662</v>
      </c>
      <c r="F215" s="114" t="s">
        <v>1662</v>
      </c>
      <c r="G215" s="114" t="s">
        <v>1662</v>
      </c>
      <c r="H215" s="114" t="s">
        <v>1662</v>
      </c>
      <c r="I215" s="114" t="s">
        <v>1662</v>
      </c>
      <c r="J215" s="66">
        <v>2.8199999996313623</v>
      </c>
      <c r="K215" s="114" t="s">
        <v>1662</v>
      </c>
      <c r="L215" s="114" t="s">
        <v>1662</v>
      </c>
      <c r="M215" s="65">
        <v>4.7699999995289621E-2</v>
      </c>
      <c r="N215" s="114" t="s">
        <v>1662</v>
      </c>
      <c r="O215" s="114" t="s">
        <v>1662</v>
      </c>
      <c r="P215" s="114" t="s">
        <v>1662</v>
      </c>
      <c r="Q215" s="66">
        <v>3.9062769920000004</v>
      </c>
      <c r="R215" s="114" t="s">
        <v>1662</v>
      </c>
      <c r="S215" s="67">
        <f t="shared" si="3"/>
        <v>1.9401562835470601E-3</v>
      </c>
      <c r="T215" s="67">
        <f>Q215/'סכום נכסי הקרן'!$C$41</f>
        <v>7.150478880615966E-4</v>
      </c>
    </row>
    <row r="216" spans="1:20">
      <c r="A216" s="69" t="s">
        <v>775</v>
      </c>
      <c r="B216" s="54" t="s">
        <v>776</v>
      </c>
      <c r="C216" s="70" t="s">
        <v>115</v>
      </c>
      <c r="D216" s="70" t="s">
        <v>28</v>
      </c>
      <c r="E216" s="54" t="s">
        <v>777</v>
      </c>
      <c r="F216" s="70" t="s">
        <v>636</v>
      </c>
      <c r="G216" s="54" t="s">
        <v>331</v>
      </c>
      <c r="H216" s="54" t="s">
        <v>289</v>
      </c>
      <c r="I216" s="115" t="s">
        <v>1662</v>
      </c>
      <c r="J216" s="72">
        <v>2.8199999996313623</v>
      </c>
      <c r="K216" s="70" t="s">
        <v>122</v>
      </c>
      <c r="L216" s="71">
        <v>2.12E-2</v>
      </c>
      <c r="M216" s="71">
        <v>4.7699999995289621E-2</v>
      </c>
      <c r="N216" s="72">
        <v>3792.5020880000002</v>
      </c>
      <c r="O216" s="80">
        <v>103</v>
      </c>
      <c r="P216" s="115" t="s">
        <v>1662</v>
      </c>
      <c r="Q216" s="72">
        <v>3.9062769920000004</v>
      </c>
      <c r="R216" s="73">
        <v>2.5283347253333335E-5</v>
      </c>
      <c r="S216" s="73">
        <f t="shared" si="3"/>
        <v>1.9401562835470601E-3</v>
      </c>
      <c r="T216" s="73">
        <f>Q216/'סכום נכסי הקרן'!$C$41</f>
        <v>7.150478880615966E-4</v>
      </c>
    </row>
    <row r="217" spans="1:20">
      <c r="A217" s="116" t="s">
        <v>1662</v>
      </c>
      <c r="B217" s="115" t="s">
        <v>1662</v>
      </c>
      <c r="C217" s="115" t="s">
        <v>1662</v>
      </c>
      <c r="D217" s="115" t="s">
        <v>1662</v>
      </c>
      <c r="E217" s="115" t="s">
        <v>1662</v>
      </c>
      <c r="F217" s="115" t="s">
        <v>1662</v>
      </c>
      <c r="G217" s="115" t="s">
        <v>1662</v>
      </c>
      <c r="H217" s="115" t="s">
        <v>1662</v>
      </c>
      <c r="I217" s="115" t="s">
        <v>1662</v>
      </c>
      <c r="J217" s="115" t="s">
        <v>1662</v>
      </c>
      <c r="K217" s="115" t="s">
        <v>1662</v>
      </c>
      <c r="L217" s="115" t="s">
        <v>1662</v>
      </c>
      <c r="M217" s="115" t="s">
        <v>1662</v>
      </c>
      <c r="N217" s="115" t="s">
        <v>1662</v>
      </c>
      <c r="O217" s="115" t="s">
        <v>1662</v>
      </c>
      <c r="P217" s="115" t="s">
        <v>1662</v>
      </c>
      <c r="Q217" s="115" t="s">
        <v>1662</v>
      </c>
      <c r="R217" s="115" t="s">
        <v>1662</v>
      </c>
      <c r="S217" s="115" t="s">
        <v>1662</v>
      </c>
      <c r="T217" s="115" t="s">
        <v>1662</v>
      </c>
    </row>
    <row r="218" spans="1:20">
      <c r="A218" s="63" t="s">
        <v>167</v>
      </c>
      <c r="B218" s="114" t="s">
        <v>1662</v>
      </c>
      <c r="C218" s="114" t="s">
        <v>1662</v>
      </c>
      <c r="D218" s="114" t="s">
        <v>1662</v>
      </c>
      <c r="E218" s="114" t="s">
        <v>1662</v>
      </c>
      <c r="F218" s="114" t="s">
        <v>1662</v>
      </c>
      <c r="G218" s="114" t="s">
        <v>1662</v>
      </c>
      <c r="H218" s="114" t="s">
        <v>1662</v>
      </c>
      <c r="I218" s="114" t="s">
        <v>1662</v>
      </c>
      <c r="J218" s="66">
        <v>4.7376411817040962</v>
      </c>
      <c r="K218" s="114" t="s">
        <v>1662</v>
      </c>
      <c r="L218" s="114" t="s">
        <v>1662</v>
      </c>
      <c r="M218" s="65">
        <v>6.3889774396804516E-2</v>
      </c>
      <c r="N218" s="114" t="s">
        <v>1662</v>
      </c>
      <c r="O218" s="114" t="s">
        <v>1662</v>
      </c>
      <c r="P218" s="114" t="s">
        <v>1662</v>
      </c>
      <c r="Q218" s="66">
        <v>367.27835933200026</v>
      </c>
      <c r="R218" s="114" t="s">
        <v>1662</v>
      </c>
      <c r="S218" s="67">
        <f t="shared" si="3"/>
        <v>0.182418558163741</v>
      </c>
      <c r="T218" s="67">
        <f>Q218/'סכום נכסי הקרן'!$C$41</f>
        <v>6.7230668923100007E-2</v>
      </c>
    </row>
    <row r="219" spans="1:20">
      <c r="A219" s="68" t="s">
        <v>63</v>
      </c>
      <c r="B219" s="114" t="s">
        <v>1662</v>
      </c>
      <c r="C219" s="114" t="s">
        <v>1662</v>
      </c>
      <c r="D219" s="114" t="s">
        <v>1662</v>
      </c>
      <c r="E219" s="114" t="s">
        <v>1662</v>
      </c>
      <c r="F219" s="114" t="s">
        <v>1662</v>
      </c>
      <c r="G219" s="114" t="s">
        <v>1662</v>
      </c>
      <c r="H219" s="114" t="s">
        <v>1662</v>
      </c>
      <c r="I219" s="114" t="s">
        <v>1662</v>
      </c>
      <c r="J219" s="66">
        <v>4.9322340071920472</v>
      </c>
      <c r="K219" s="114" t="s">
        <v>1662</v>
      </c>
      <c r="L219" s="114" t="s">
        <v>1662</v>
      </c>
      <c r="M219" s="65">
        <v>7.4380385701640503E-2</v>
      </c>
      <c r="N219" s="114" t="s">
        <v>1662</v>
      </c>
      <c r="O219" s="114" t="s">
        <v>1662</v>
      </c>
      <c r="P219" s="114" t="s">
        <v>1662</v>
      </c>
      <c r="Q219" s="66">
        <v>57.206878381999999</v>
      </c>
      <c r="R219" s="114" t="s">
        <v>1662</v>
      </c>
      <c r="S219" s="67">
        <f t="shared" si="3"/>
        <v>2.8413316511413884E-2</v>
      </c>
      <c r="T219" s="67">
        <f>Q219/'סכום נכסי הקרן'!$C$41</f>
        <v>1.0471775978359936E-2</v>
      </c>
    </row>
    <row r="220" spans="1:20">
      <c r="A220" s="69" t="s">
        <v>778</v>
      </c>
      <c r="B220" s="54" t="s">
        <v>779</v>
      </c>
      <c r="C220" s="70" t="s">
        <v>28</v>
      </c>
      <c r="D220" s="70" t="s">
        <v>780</v>
      </c>
      <c r="E220" s="54" t="s">
        <v>292</v>
      </c>
      <c r="F220" s="70" t="s">
        <v>293</v>
      </c>
      <c r="G220" s="54" t="s">
        <v>781</v>
      </c>
      <c r="H220" s="54" t="s">
        <v>782</v>
      </c>
      <c r="I220" s="115" t="s">
        <v>1662</v>
      </c>
      <c r="J220" s="72">
        <v>6.8600000006275126</v>
      </c>
      <c r="K220" s="70" t="s">
        <v>121</v>
      </c>
      <c r="L220" s="71">
        <v>3.7499999999999999E-2</v>
      </c>
      <c r="M220" s="71">
        <v>6.1400000007366451E-2</v>
      </c>
      <c r="N220" s="72">
        <v>708.47550000000001</v>
      </c>
      <c r="O220" s="80">
        <v>85.582329999999999</v>
      </c>
      <c r="P220" s="115" t="s">
        <v>1662</v>
      </c>
      <c r="Q220" s="72">
        <v>2.199158417</v>
      </c>
      <c r="R220" s="73">
        <v>1.4169510000000001E-6</v>
      </c>
      <c r="S220" s="73">
        <f t="shared" si="3"/>
        <v>1.0922704739054908E-3</v>
      </c>
      <c r="T220" s="73">
        <f>Q220/'סכום נכסי הקרן'!$C$41</f>
        <v>4.0255813522932423E-4</v>
      </c>
    </row>
    <row r="221" spans="1:20">
      <c r="A221" s="69" t="s">
        <v>783</v>
      </c>
      <c r="B221" s="54" t="s">
        <v>784</v>
      </c>
      <c r="C221" s="70" t="s">
        <v>28</v>
      </c>
      <c r="D221" s="70" t="s">
        <v>780</v>
      </c>
      <c r="E221" s="54" t="s">
        <v>398</v>
      </c>
      <c r="F221" s="70" t="s">
        <v>281</v>
      </c>
      <c r="G221" s="54" t="s">
        <v>786</v>
      </c>
      <c r="H221" s="54" t="s">
        <v>275</v>
      </c>
      <c r="I221" s="115" t="s">
        <v>1662</v>
      </c>
      <c r="J221" s="72">
        <v>2.6400000000767458</v>
      </c>
      <c r="K221" s="70" t="s">
        <v>121</v>
      </c>
      <c r="L221" s="71">
        <v>3.2549999999999996E-2</v>
      </c>
      <c r="M221" s="71">
        <v>8.6600000004250555E-2</v>
      </c>
      <c r="N221" s="72">
        <v>2127.69</v>
      </c>
      <c r="O221" s="80">
        <v>87.799629999999993</v>
      </c>
      <c r="P221" s="115" t="s">
        <v>1662</v>
      </c>
      <c r="Q221" s="72">
        <v>6.7756126320000005</v>
      </c>
      <c r="R221" s="73">
        <v>2.1276900000000001E-6</v>
      </c>
      <c r="S221" s="73">
        <f t="shared" si="3"/>
        <v>3.3652880862718999E-3</v>
      </c>
      <c r="T221" s="73">
        <f>Q221/'סכום נכסי הקרן'!$C$41</f>
        <v>1.2402826304323366E-3</v>
      </c>
    </row>
    <row r="222" spans="1:20">
      <c r="A222" s="69" t="s">
        <v>787</v>
      </c>
      <c r="B222" s="54" t="s">
        <v>788</v>
      </c>
      <c r="C222" s="70" t="s">
        <v>28</v>
      </c>
      <c r="D222" s="70" t="s">
        <v>780</v>
      </c>
      <c r="E222" s="54" t="s">
        <v>361</v>
      </c>
      <c r="F222" s="70" t="s">
        <v>281</v>
      </c>
      <c r="G222" s="54" t="s">
        <v>786</v>
      </c>
      <c r="H222" s="54" t="s">
        <v>275</v>
      </c>
      <c r="I222" s="115" t="s">
        <v>1662</v>
      </c>
      <c r="J222" s="72">
        <v>1.9899999999559688</v>
      </c>
      <c r="K222" s="70" t="s">
        <v>121</v>
      </c>
      <c r="L222" s="71">
        <v>3.2750000000000001E-2</v>
      </c>
      <c r="M222" s="71">
        <v>8.3099999996637613E-2</v>
      </c>
      <c r="N222" s="72">
        <v>3011.7225600000002</v>
      </c>
      <c r="O222" s="80">
        <v>91.480680000000007</v>
      </c>
      <c r="P222" s="115" t="s">
        <v>1662</v>
      </c>
      <c r="Q222" s="72">
        <v>9.9929083559999992</v>
      </c>
      <c r="R222" s="73">
        <v>4.01563008E-6</v>
      </c>
      <c r="S222" s="73">
        <f t="shared" si="3"/>
        <v>4.9632435123032155E-3</v>
      </c>
      <c r="T222" s="73">
        <f>Q222/'סכום נכסי הקרן'!$C$41</f>
        <v>1.8292118122152051E-3</v>
      </c>
    </row>
    <row r="223" spans="1:20">
      <c r="A223" s="69" t="s">
        <v>789</v>
      </c>
      <c r="B223" s="54" t="s">
        <v>790</v>
      </c>
      <c r="C223" s="70" t="s">
        <v>28</v>
      </c>
      <c r="D223" s="70" t="s">
        <v>780</v>
      </c>
      <c r="E223" s="54" t="s">
        <v>361</v>
      </c>
      <c r="F223" s="70" t="s">
        <v>281</v>
      </c>
      <c r="G223" s="54" t="s">
        <v>786</v>
      </c>
      <c r="H223" s="54" t="s">
        <v>275</v>
      </c>
      <c r="I223" s="115" t="s">
        <v>1662</v>
      </c>
      <c r="J223" s="72">
        <v>3.8299999997546621</v>
      </c>
      <c r="K223" s="70" t="s">
        <v>121</v>
      </c>
      <c r="L223" s="71">
        <v>7.1289999999999992E-2</v>
      </c>
      <c r="M223" s="71">
        <v>7.4999999994460109E-2</v>
      </c>
      <c r="N223" s="72">
        <v>1720.26</v>
      </c>
      <c r="O223" s="80">
        <v>101.25705000000001</v>
      </c>
      <c r="P223" s="115" t="s">
        <v>1662</v>
      </c>
      <c r="Q223" s="72">
        <v>6.3178151850000006</v>
      </c>
      <c r="R223" s="73">
        <v>3.4405200000000001E-6</v>
      </c>
      <c r="S223" s="73">
        <f t="shared" si="3"/>
        <v>3.1379108175303666E-3</v>
      </c>
      <c r="T223" s="73">
        <f>Q223/'סכום נכסי הקרן'!$C$41</f>
        <v>1.1564823524930757E-3</v>
      </c>
    </row>
    <row r="224" spans="1:20">
      <c r="A224" s="69" t="s">
        <v>791</v>
      </c>
      <c r="B224" s="54" t="s">
        <v>792</v>
      </c>
      <c r="C224" s="70" t="s">
        <v>28</v>
      </c>
      <c r="D224" s="70" t="s">
        <v>780</v>
      </c>
      <c r="E224" s="54" t="s">
        <v>793</v>
      </c>
      <c r="F224" s="70" t="s">
        <v>429</v>
      </c>
      <c r="G224" s="54" t="s">
        <v>794</v>
      </c>
      <c r="H224" s="54" t="s">
        <v>275</v>
      </c>
      <c r="I224" s="115" t="s">
        <v>1662</v>
      </c>
      <c r="J224" s="72">
        <v>9.4600000002662732</v>
      </c>
      <c r="K224" s="70" t="s">
        <v>121</v>
      </c>
      <c r="L224" s="71">
        <v>6.3750000000000001E-2</v>
      </c>
      <c r="M224" s="71">
        <v>6.870000000231806E-2</v>
      </c>
      <c r="N224" s="72">
        <v>4305.1769999999997</v>
      </c>
      <c r="O224" s="80">
        <v>94.761250000000004</v>
      </c>
      <c r="P224" s="115" t="s">
        <v>1662</v>
      </c>
      <c r="Q224" s="72">
        <v>14.796852611</v>
      </c>
      <c r="R224" s="73">
        <v>6.2114803058721684E-6</v>
      </c>
      <c r="S224" s="73">
        <f t="shared" si="3"/>
        <v>7.3492500989421313E-3</v>
      </c>
      <c r="T224" s="73">
        <f>Q224/'סכום נכסי הקרן'!$C$41</f>
        <v>2.7085785854722797E-3</v>
      </c>
    </row>
    <row r="225" spans="1:20">
      <c r="A225" s="69" t="s">
        <v>795</v>
      </c>
      <c r="B225" s="54" t="s">
        <v>796</v>
      </c>
      <c r="C225" s="70" t="s">
        <v>28</v>
      </c>
      <c r="D225" s="70" t="s">
        <v>780</v>
      </c>
      <c r="E225" s="54" t="s">
        <v>797</v>
      </c>
      <c r="F225" s="70" t="s">
        <v>281</v>
      </c>
      <c r="G225" s="54" t="s">
        <v>794</v>
      </c>
      <c r="H225" s="54" t="s">
        <v>782</v>
      </c>
      <c r="I225" s="115" t="s">
        <v>1662</v>
      </c>
      <c r="J225" s="72">
        <v>2.1899999999333688</v>
      </c>
      <c r="K225" s="70" t="s">
        <v>121</v>
      </c>
      <c r="L225" s="71">
        <v>3.0769999999999999E-2</v>
      </c>
      <c r="M225" s="71">
        <v>8.609999999759102E-2</v>
      </c>
      <c r="N225" s="72">
        <v>2416.5126</v>
      </c>
      <c r="O225" s="80">
        <v>89.040419999999997</v>
      </c>
      <c r="P225" s="115" t="s">
        <v>1662</v>
      </c>
      <c r="Q225" s="72">
        <v>7.8041178079999991</v>
      </c>
      <c r="R225" s="73">
        <v>4.0275209999999999E-6</v>
      </c>
      <c r="S225" s="73">
        <f t="shared" si="3"/>
        <v>3.8761225160790403E-3</v>
      </c>
      <c r="T225" s="73">
        <f>Q225/'סכום נכסי הקרן'!$C$41</f>
        <v>1.4285515257168675E-3</v>
      </c>
    </row>
    <row r="226" spans="1:20">
      <c r="A226" s="69" t="s">
        <v>798</v>
      </c>
      <c r="B226" s="54" t="s">
        <v>799</v>
      </c>
      <c r="C226" s="70" t="s">
        <v>28</v>
      </c>
      <c r="D226" s="70" t="s">
        <v>780</v>
      </c>
      <c r="E226" s="54" t="s">
        <v>800</v>
      </c>
      <c r="F226" s="70" t="s">
        <v>1528</v>
      </c>
      <c r="G226" s="54" t="s">
        <v>801</v>
      </c>
      <c r="H226" s="54" t="s">
        <v>275</v>
      </c>
      <c r="I226" s="115" t="s">
        <v>1662</v>
      </c>
      <c r="J226" s="72">
        <v>5.5500000005843146</v>
      </c>
      <c r="K226" s="70" t="s">
        <v>123</v>
      </c>
      <c r="L226" s="71">
        <v>4.3749999999999997E-2</v>
      </c>
      <c r="M226" s="71">
        <v>5.4800000007011775E-2</v>
      </c>
      <c r="N226" s="72">
        <v>452.7</v>
      </c>
      <c r="O226" s="80">
        <v>94.237790000000004</v>
      </c>
      <c r="P226" s="115" t="s">
        <v>1662</v>
      </c>
      <c r="Q226" s="72">
        <v>1.71140666</v>
      </c>
      <c r="R226" s="73">
        <v>3.0180000000000002E-7</v>
      </c>
      <c r="S226" s="73">
        <f t="shared" si="3"/>
        <v>8.5001560101943905E-4</v>
      </c>
      <c r="T226" s="73">
        <f>Q226/'סכום נכסי הקרן'!$C$41</f>
        <v>3.1327469105589501E-4</v>
      </c>
    </row>
    <row r="227" spans="1:20">
      <c r="A227" s="69" t="s">
        <v>802</v>
      </c>
      <c r="B227" s="54" t="s">
        <v>803</v>
      </c>
      <c r="C227" s="70" t="s">
        <v>28</v>
      </c>
      <c r="D227" s="70" t="s">
        <v>780</v>
      </c>
      <c r="E227" s="54" t="s">
        <v>800</v>
      </c>
      <c r="F227" s="70" t="s">
        <v>1528</v>
      </c>
      <c r="G227" s="54" t="s">
        <v>801</v>
      </c>
      <c r="H227" s="54" t="s">
        <v>275</v>
      </c>
      <c r="I227" s="115" t="s">
        <v>1662</v>
      </c>
      <c r="J227" s="72">
        <v>4.5399999997198686</v>
      </c>
      <c r="K227" s="70" t="s">
        <v>123</v>
      </c>
      <c r="L227" s="71">
        <v>7.3749999999999996E-2</v>
      </c>
      <c r="M227" s="71">
        <v>5.3199999996908894E-2</v>
      </c>
      <c r="N227" s="72">
        <v>928.03499999999997</v>
      </c>
      <c r="O227" s="80">
        <v>111.22803999999999</v>
      </c>
      <c r="P227" s="115" t="s">
        <v>1662</v>
      </c>
      <c r="Q227" s="72">
        <v>4.1409145540000001</v>
      </c>
      <c r="R227" s="73">
        <v>1.16004375E-6</v>
      </c>
      <c r="S227" s="73">
        <f t="shared" si="3"/>
        <v>2.0566952645775334E-3</v>
      </c>
      <c r="T227" s="73">
        <f>Q227/'סכום נכסי הקרן'!$C$41</f>
        <v>7.5799852712575588E-4</v>
      </c>
    </row>
    <row r="228" spans="1:20">
      <c r="A228" s="69" t="s">
        <v>804</v>
      </c>
      <c r="B228" s="54" t="s">
        <v>805</v>
      </c>
      <c r="C228" s="70" t="s">
        <v>28</v>
      </c>
      <c r="D228" s="70" t="s">
        <v>780</v>
      </c>
      <c r="E228" s="54" t="s">
        <v>800</v>
      </c>
      <c r="F228" s="70" t="s">
        <v>1528</v>
      </c>
      <c r="G228" s="54" t="s">
        <v>801</v>
      </c>
      <c r="H228" s="54" t="s">
        <v>275</v>
      </c>
      <c r="I228" s="115" t="s">
        <v>1662</v>
      </c>
      <c r="J228" s="72">
        <v>5.689999999795277</v>
      </c>
      <c r="K228" s="70" t="s">
        <v>121</v>
      </c>
      <c r="L228" s="71">
        <v>8.1250000000000003E-2</v>
      </c>
      <c r="M228" s="71">
        <v>6.5299999996338065E-2</v>
      </c>
      <c r="N228" s="72">
        <v>860.13</v>
      </c>
      <c r="O228" s="80">
        <v>111.16779</v>
      </c>
      <c r="P228" s="115" t="s">
        <v>1662</v>
      </c>
      <c r="Q228" s="72">
        <v>3.4680921589999993</v>
      </c>
      <c r="R228" s="73">
        <v>1.72026E-6</v>
      </c>
      <c r="S228" s="73">
        <f t="shared" si="3"/>
        <v>1.7225201407847675E-3</v>
      </c>
      <c r="T228" s="73">
        <f>Q228/'סכום נכסי הקרן'!$C$41</f>
        <v>6.3483771861919526E-4</v>
      </c>
    </row>
    <row r="229" spans="1:20">
      <c r="A229" s="116" t="s">
        <v>1662</v>
      </c>
      <c r="B229" s="115" t="s">
        <v>1662</v>
      </c>
      <c r="C229" s="115" t="s">
        <v>1662</v>
      </c>
      <c r="D229" s="115" t="s">
        <v>1662</v>
      </c>
      <c r="E229" s="115" t="s">
        <v>1662</v>
      </c>
      <c r="F229" s="115" t="s">
        <v>1662</v>
      </c>
      <c r="G229" s="115" t="s">
        <v>1662</v>
      </c>
      <c r="H229" s="115" t="s">
        <v>1662</v>
      </c>
      <c r="I229" s="115" t="s">
        <v>1662</v>
      </c>
      <c r="J229" s="115" t="s">
        <v>1662</v>
      </c>
      <c r="K229" s="115" t="s">
        <v>1662</v>
      </c>
      <c r="L229" s="115" t="s">
        <v>1662</v>
      </c>
      <c r="M229" s="115" t="s">
        <v>1662</v>
      </c>
      <c r="N229" s="115" t="s">
        <v>1662</v>
      </c>
      <c r="O229" s="115" t="s">
        <v>1662</v>
      </c>
      <c r="P229" s="115" t="s">
        <v>1662</v>
      </c>
      <c r="Q229" s="115" t="s">
        <v>1662</v>
      </c>
      <c r="R229" s="115" t="s">
        <v>1662</v>
      </c>
      <c r="S229" s="115" t="s">
        <v>1662</v>
      </c>
      <c r="T229" s="115" t="s">
        <v>1662</v>
      </c>
    </row>
    <row r="230" spans="1:20">
      <c r="A230" s="68" t="s">
        <v>62</v>
      </c>
      <c r="B230" s="114" t="s">
        <v>1662</v>
      </c>
      <c r="C230" s="114" t="s">
        <v>1662</v>
      </c>
      <c r="D230" s="114" t="s">
        <v>1662</v>
      </c>
      <c r="E230" s="114" t="s">
        <v>1662</v>
      </c>
      <c r="F230" s="114" t="s">
        <v>1662</v>
      </c>
      <c r="G230" s="114" t="s">
        <v>1662</v>
      </c>
      <c r="H230" s="114" t="s">
        <v>1662</v>
      </c>
      <c r="I230" s="114" t="s">
        <v>1662</v>
      </c>
      <c r="J230" s="66">
        <v>4.7017396274315386</v>
      </c>
      <c r="K230" s="114" t="s">
        <v>1662</v>
      </c>
      <c r="L230" s="114" t="s">
        <v>1662</v>
      </c>
      <c r="M230" s="65">
        <v>6.1954300927171364E-2</v>
      </c>
      <c r="N230" s="114" t="s">
        <v>1662</v>
      </c>
      <c r="O230" s="114" t="s">
        <v>1662</v>
      </c>
      <c r="P230" s="114" t="s">
        <v>1662</v>
      </c>
      <c r="Q230" s="66">
        <v>310.07148095000025</v>
      </c>
      <c r="R230" s="114" t="s">
        <v>1662</v>
      </c>
      <c r="S230" s="67">
        <f t="shared" si="3"/>
        <v>0.15400524165232712</v>
      </c>
      <c r="T230" s="67">
        <f>Q230/'סכום נכסי הקרן'!$C$41</f>
        <v>5.6758892944740069E-2</v>
      </c>
    </row>
    <row r="231" spans="1:20">
      <c r="A231" s="69" t="s">
        <v>806</v>
      </c>
      <c r="B231" s="54" t="s">
        <v>807</v>
      </c>
      <c r="C231" s="70" t="s">
        <v>28</v>
      </c>
      <c r="D231" s="70" t="s">
        <v>780</v>
      </c>
      <c r="E231" s="115" t="s">
        <v>1662</v>
      </c>
      <c r="F231" s="70" t="s">
        <v>808</v>
      </c>
      <c r="G231" s="54" t="s">
        <v>274</v>
      </c>
      <c r="H231" s="54" t="s">
        <v>782</v>
      </c>
      <c r="I231" s="115" t="s">
        <v>1662</v>
      </c>
      <c r="J231" s="72">
        <v>7.1600000002620634</v>
      </c>
      <c r="K231" s="70" t="s">
        <v>123</v>
      </c>
      <c r="L231" s="71">
        <v>4.2519999999999995E-2</v>
      </c>
      <c r="M231" s="71">
        <v>4.3600000000436782E-2</v>
      </c>
      <c r="N231" s="72">
        <v>905.4</v>
      </c>
      <c r="O231" s="80">
        <v>100.85723</v>
      </c>
      <c r="P231" s="115" t="s">
        <v>1662</v>
      </c>
      <c r="Q231" s="72">
        <v>3.6632380189999996</v>
      </c>
      <c r="R231" s="73">
        <v>7.2432000000000002E-7</v>
      </c>
      <c r="S231" s="73">
        <f t="shared" si="3"/>
        <v>1.819444518462692E-3</v>
      </c>
      <c r="T231" s="73">
        <f>Q231/'סכום נכסי הקרן'!$C$41</f>
        <v>6.7055936235893446E-4</v>
      </c>
    </row>
    <row r="232" spans="1:20">
      <c r="A232" s="69" t="s">
        <v>809</v>
      </c>
      <c r="B232" s="54" t="s">
        <v>810</v>
      </c>
      <c r="C232" s="70" t="s">
        <v>28</v>
      </c>
      <c r="D232" s="70" t="s">
        <v>780</v>
      </c>
      <c r="E232" s="115" t="s">
        <v>1662</v>
      </c>
      <c r="F232" s="70" t="s">
        <v>808</v>
      </c>
      <c r="G232" s="54" t="s">
        <v>811</v>
      </c>
      <c r="H232" s="54" t="s">
        <v>782</v>
      </c>
      <c r="I232" s="115" t="s">
        <v>1662</v>
      </c>
      <c r="J232" s="72">
        <v>0.69000004219134337</v>
      </c>
      <c r="K232" s="70" t="s">
        <v>121</v>
      </c>
      <c r="L232" s="71">
        <v>4.4999999999999998E-2</v>
      </c>
      <c r="M232" s="71">
        <v>6.0699991889886222E-2</v>
      </c>
      <c r="N232" s="72">
        <v>0.58850999999999998</v>
      </c>
      <c r="O232" s="80">
        <v>99.935000000000002</v>
      </c>
      <c r="P232" s="115" t="s">
        <v>1662</v>
      </c>
      <c r="Q232" s="72">
        <v>2.133139E-3</v>
      </c>
      <c r="R232" s="73">
        <v>1.1770199999999999E-9</v>
      </c>
      <c r="S232" s="73">
        <f t="shared" si="3"/>
        <v>1.0594801758823385E-6</v>
      </c>
      <c r="T232" s="73">
        <f>Q232/'סכום נכסי הקרן'!$C$41</f>
        <v>3.9047321529313252E-7</v>
      </c>
    </row>
    <row r="233" spans="1:20">
      <c r="A233" s="69" t="s">
        <v>812</v>
      </c>
      <c r="B233" s="54" t="s">
        <v>813</v>
      </c>
      <c r="C233" s="70" t="s">
        <v>28</v>
      </c>
      <c r="D233" s="70" t="s">
        <v>780</v>
      </c>
      <c r="E233" s="115" t="s">
        <v>1662</v>
      </c>
      <c r="F233" s="70" t="s">
        <v>808</v>
      </c>
      <c r="G233" s="54" t="s">
        <v>814</v>
      </c>
      <c r="H233" s="54" t="s">
        <v>815</v>
      </c>
      <c r="I233" s="115" t="s">
        <v>1662</v>
      </c>
      <c r="J233" s="72">
        <v>6.4099999998387913</v>
      </c>
      <c r="K233" s="70" t="s">
        <v>121</v>
      </c>
      <c r="L233" s="71">
        <v>0.03</v>
      </c>
      <c r="M233" s="71">
        <v>6.2899999998228692E-2</v>
      </c>
      <c r="N233" s="72">
        <v>1674.99</v>
      </c>
      <c r="O233" s="80">
        <v>82.705669999999998</v>
      </c>
      <c r="P233" s="115" t="s">
        <v>1662</v>
      </c>
      <c r="Q233" s="72">
        <v>5.0245253409999995</v>
      </c>
      <c r="R233" s="73">
        <v>9.5713714285714288E-7</v>
      </c>
      <c r="S233" s="73">
        <f t="shared" si="3"/>
        <v>2.4955640452909754E-3</v>
      </c>
      <c r="T233" s="73">
        <f>Q233/'סכום נכסי הקרן'!$C$41</f>
        <v>9.197443604106872E-4</v>
      </c>
    </row>
    <row r="234" spans="1:20">
      <c r="A234" s="69" t="s">
        <v>816</v>
      </c>
      <c r="B234" s="54" t="s">
        <v>817</v>
      </c>
      <c r="C234" s="70" t="s">
        <v>28</v>
      </c>
      <c r="D234" s="70" t="s">
        <v>780</v>
      </c>
      <c r="E234" s="115" t="s">
        <v>1662</v>
      </c>
      <c r="F234" s="70" t="s">
        <v>808</v>
      </c>
      <c r="G234" s="54" t="s">
        <v>814</v>
      </c>
      <c r="H234" s="54" t="s">
        <v>815</v>
      </c>
      <c r="I234" s="115" t="s">
        <v>1662</v>
      </c>
      <c r="J234" s="72">
        <v>7.0500000015053557</v>
      </c>
      <c r="K234" s="70" t="s">
        <v>121</v>
      </c>
      <c r="L234" s="71">
        <v>3.5000000000000003E-2</v>
      </c>
      <c r="M234" s="71">
        <v>6.3600000011265881E-2</v>
      </c>
      <c r="N234" s="72">
        <v>679.05</v>
      </c>
      <c r="O234" s="80">
        <v>83.612889999999993</v>
      </c>
      <c r="P234" s="115" t="s">
        <v>1662</v>
      </c>
      <c r="Q234" s="72">
        <v>2.059313838</v>
      </c>
      <c r="R234" s="73">
        <v>1.3581E-6</v>
      </c>
      <c r="S234" s="73">
        <f t="shared" si="3"/>
        <v>1.0228129471549548E-3</v>
      </c>
      <c r="T234" s="73">
        <f>Q234/'סכום נכסי הקרן'!$C$41</f>
        <v>3.7695944597211011E-4</v>
      </c>
    </row>
    <row r="235" spans="1:20">
      <c r="A235" s="69" t="s">
        <v>818</v>
      </c>
      <c r="B235" s="54" t="s">
        <v>819</v>
      </c>
      <c r="C235" s="70" t="s">
        <v>28</v>
      </c>
      <c r="D235" s="70" t="s">
        <v>780</v>
      </c>
      <c r="E235" s="115" t="s">
        <v>1662</v>
      </c>
      <c r="F235" s="70" t="s">
        <v>808</v>
      </c>
      <c r="G235" s="54" t="s">
        <v>820</v>
      </c>
      <c r="H235" s="54" t="s">
        <v>815</v>
      </c>
      <c r="I235" s="115" t="s">
        <v>1662</v>
      </c>
      <c r="J235" s="72">
        <v>3.5400000000844756</v>
      </c>
      <c r="K235" s="70" t="s">
        <v>121</v>
      </c>
      <c r="L235" s="71">
        <v>3.2000000000000001E-2</v>
      </c>
      <c r="M235" s="71">
        <v>9.8799999999812288E-2</v>
      </c>
      <c r="N235" s="72">
        <v>1448.64</v>
      </c>
      <c r="O235" s="80">
        <v>81.108329999999995</v>
      </c>
      <c r="P235" s="115" t="s">
        <v>1662</v>
      </c>
      <c r="Q235" s="72">
        <v>4.261608066</v>
      </c>
      <c r="R235" s="73">
        <v>1.1589120000000002E-6</v>
      </c>
      <c r="S235" s="73">
        <f t="shared" si="3"/>
        <v>2.1166409049327172E-3</v>
      </c>
      <c r="T235" s="73">
        <f>Q235/'סכום נכסי הקרן'!$C$41</f>
        <v>7.8009159452345489E-4</v>
      </c>
    </row>
    <row r="236" spans="1:20">
      <c r="A236" s="69" t="s">
        <v>821</v>
      </c>
      <c r="B236" s="54" t="s">
        <v>822</v>
      </c>
      <c r="C236" s="70" t="s">
        <v>28</v>
      </c>
      <c r="D236" s="70" t="s">
        <v>780</v>
      </c>
      <c r="E236" s="115" t="s">
        <v>1662</v>
      </c>
      <c r="F236" s="70" t="s">
        <v>808</v>
      </c>
      <c r="G236" s="54" t="s">
        <v>823</v>
      </c>
      <c r="H236" s="54" t="s">
        <v>782</v>
      </c>
      <c r="I236" s="115" t="s">
        <v>1662</v>
      </c>
      <c r="J236" s="72">
        <v>7.1799999998245694</v>
      </c>
      <c r="K236" s="70" t="s">
        <v>123</v>
      </c>
      <c r="L236" s="71">
        <v>4.2500000000000003E-2</v>
      </c>
      <c r="M236" s="71">
        <v>4.389999999979758E-2</v>
      </c>
      <c r="N236" s="72">
        <v>1810.8</v>
      </c>
      <c r="O236" s="80">
        <v>102.01258</v>
      </c>
      <c r="P236" s="115" t="s">
        <v>1662</v>
      </c>
      <c r="Q236" s="72">
        <v>7.4104028850000008</v>
      </c>
      <c r="R236" s="73">
        <v>1.44864E-6</v>
      </c>
      <c r="S236" s="73">
        <f t="shared" si="3"/>
        <v>3.6805735359762251E-3</v>
      </c>
      <c r="T236" s="73">
        <f>Q236/'סכום נכסי הקרן'!$C$41</f>
        <v>1.3564816175239661E-3</v>
      </c>
    </row>
    <row r="237" spans="1:20">
      <c r="A237" s="69" t="s">
        <v>824</v>
      </c>
      <c r="B237" s="54" t="s">
        <v>825</v>
      </c>
      <c r="C237" s="70" t="s">
        <v>28</v>
      </c>
      <c r="D237" s="70" t="s">
        <v>780</v>
      </c>
      <c r="E237" s="115" t="s">
        <v>1662</v>
      </c>
      <c r="F237" s="70" t="s">
        <v>826</v>
      </c>
      <c r="G237" s="54" t="s">
        <v>823</v>
      </c>
      <c r="H237" s="54" t="s">
        <v>782</v>
      </c>
      <c r="I237" s="115" t="s">
        <v>1662</v>
      </c>
      <c r="J237" s="72">
        <v>7.3700000010519515</v>
      </c>
      <c r="K237" s="70" t="s">
        <v>121</v>
      </c>
      <c r="L237" s="71">
        <v>5.8749999999999997E-2</v>
      </c>
      <c r="M237" s="71">
        <v>5.4800000007681822E-2</v>
      </c>
      <c r="N237" s="72">
        <v>905.4</v>
      </c>
      <c r="O237" s="80">
        <v>106.23860000000001</v>
      </c>
      <c r="P237" s="115" t="s">
        <v>1662</v>
      </c>
      <c r="Q237" s="72">
        <v>3.4887542090000001</v>
      </c>
      <c r="R237" s="73">
        <v>8.2309090909090904E-7</v>
      </c>
      <c r="S237" s="73">
        <f t="shared" si="3"/>
        <v>1.7327824970438254E-3</v>
      </c>
      <c r="T237" s="73">
        <f>Q237/'סכום נכסי הקרן'!$C$41</f>
        <v>6.3861992741948799E-4</v>
      </c>
    </row>
    <row r="238" spans="1:20">
      <c r="A238" s="69" t="s">
        <v>827</v>
      </c>
      <c r="B238" s="54" t="s">
        <v>828</v>
      </c>
      <c r="C238" s="70" t="s">
        <v>28</v>
      </c>
      <c r="D238" s="70" t="s">
        <v>780</v>
      </c>
      <c r="E238" s="115" t="s">
        <v>1662</v>
      </c>
      <c r="F238" s="70" t="s">
        <v>785</v>
      </c>
      <c r="G238" s="54" t="s">
        <v>823</v>
      </c>
      <c r="H238" s="54" t="s">
        <v>782</v>
      </c>
      <c r="I238" s="115" t="s">
        <v>1662</v>
      </c>
      <c r="J238" s="72">
        <v>3.3299999998921423</v>
      </c>
      <c r="K238" s="70" t="s">
        <v>124</v>
      </c>
      <c r="L238" s="71">
        <v>4.6249999999999999E-2</v>
      </c>
      <c r="M238" s="71">
        <v>5.8299999997287216E-2</v>
      </c>
      <c r="N238" s="72">
        <v>1358.1</v>
      </c>
      <c r="O238" s="80">
        <v>97.506600000000006</v>
      </c>
      <c r="P238" s="115" t="s">
        <v>1662</v>
      </c>
      <c r="Q238" s="72">
        <v>6.1191672019999999</v>
      </c>
      <c r="R238" s="73">
        <v>2.7161999999999999E-6</v>
      </c>
      <c r="S238" s="73">
        <f t="shared" si="3"/>
        <v>3.0392470173900513E-3</v>
      </c>
      <c r="T238" s="73">
        <f>Q238/'סכום נכסי הקרן'!$C$41</f>
        <v>1.1201196416554295E-3</v>
      </c>
    </row>
    <row r="239" spans="1:20">
      <c r="A239" s="69" t="s">
        <v>829</v>
      </c>
      <c r="B239" s="54" t="s">
        <v>830</v>
      </c>
      <c r="C239" s="70" t="s">
        <v>28</v>
      </c>
      <c r="D239" s="70" t="s">
        <v>780</v>
      </c>
      <c r="E239" s="115" t="s">
        <v>1662</v>
      </c>
      <c r="F239" s="70" t="s">
        <v>785</v>
      </c>
      <c r="G239" s="54" t="s">
        <v>781</v>
      </c>
      <c r="H239" s="54" t="s">
        <v>782</v>
      </c>
      <c r="I239" s="115" t="s">
        <v>1662</v>
      </c>
      <c r="J239" s="72">
        <v>6.9100000000905739</v>
      </c>
      <c r="K239" s="70" t="s">
        <v>121</v>
      </c>
      <c r="L239" s="71">
        <v>6.7419999999999994E-2</v>
      </c>
      <c r="M239" s="71">
        <v>5.6399999999849043E-2</v>
      </c>
      <c r="N239" s="72">
        <v>679.05</v>
      </c>
      <c r="O239" s="80">
        <v>107.58701000000001</v>
      </c>
      <c r="P239" s="115" t="s">
        <v>1662</v>
      </c>
      <c r="Q239" s="72">
        <v>2.6497759360000002</v>
      </c>
      <c r="R239" s="73">
        <v>5.4323999999999999E-7</v>
      </c>
      <c r="S239" s="73">
        <f t="shared" si="3"/>
        <v>1.3160816405879167E-3</v>
      </c>
      <c r="T239" s="73">
        <f>Q239/'סכום נכסי הקרן'!$C$41</f>
        <v>4.85044120207961E-4</v>
      </c>
    </row>
    <row r="240" spans="1:20">
      <c r="A240" s="69" t="s">
        <v>831</v>
      </c>
      <c r="B240" s="54" t="s">
        <v>832</v>
      </c>
      <c r="C240" s="70" t="s">
        <v>28</v>
      </c>
      <c r="D240" s="70" t="s">
        <v>780</v>
      </c>
      <c r="E240" s="115" t="s">
        <v>1662</v>
      </c>
      <c r="F240" s="70" t="s">
        <v>785</v>
      </c>
      <c r="G240" s="54" t="s">
        <v>781</v>
      </c>
      <c r="H240" s="54" t="s">
        <v>782</v>
      </c>
      <c r="I240" s="115" t="s">
        <v>1662</v>
      </c>
      <c r="J240" s="72">
        <v>4.9500000008584166</v>
      </c>
      <c r="K240" s="70" t="s">
        <v>121</v>
      </c>
      <c r="L240" s="71">
        <v>3.9329999999999997E-2</v>
      </c>
      <c r="M240" s="71">
        <v>5.8700000007335558E-2</v>
      </c>
      <c r="N240" s="72">
        <v>957.46050000000002</v>
      </c>
      <c r="O240" s="80">
        <v>92.249899999999997</v>
      </c>
      <c r="P240" s="115" t="s">
        <v>1662</v>
      </c>
      <c r="Q240" s="72">
        <v>3.2035707950000001</v>
      </c>
      <c r="R240" s="73">
        <v>6.3830699999999997E-7</v>
      </c>
      <c r="S240" s="73">
        <f t="shared" si="3"/>
        <v>1.5911385752818371E-3</v>
      </c>
      <c r="T240" s="73">
        <f>Q240/'סכום נכסי הקרן'!$C$41</f>
        <v>5.86416819880386E-4</v>
      </c>
    </row>
    <row r="241" spans="1:20">
      <c r="A241" s="69" t="s">
        <v>833</v>
      </c>
      <c r="B241" s="54" t="s">
        <v>834</v>
      </c>
      <c r="C241" s="70" t="s">
        <v>28</v>
      </c>
      <c r="D241" s="70" t="s">
        <v>780</v>
      </c>
      <c r="E241" s="115" t="s">
        <v>1662</v>
      </c>
      <c r="F241" s="70" t="s">
        <v>1541</v>
      </c>
      <c r="G241" s="54" t="s">
        <v>781</v>
      </c>
      <c r="H241" s="54" t="s">
        <v>275</v>
      </c>
      <c r="I241" s="115" t="s">
        <v>1662</v>
      </c>
      <c r="J241" s="72">
        <v>2.5500000000140104</v>
      </c>
      <c r="K241" s="70" t="s">
        <v>121</v>
      </c>
      <c r="L241" s="71">
        <v>4.7500000000000001E-2</v>
      </c>
      <c r="M241" s="71">
        <v>7.3500000002381757E-2</v>
      </c>
      <c r="N241" s="72">
        <v>1041.21</v>
      </c>
      <c r="O241" s="80">
        <v>94.50067</v>
      </c>
      <c r="P241" s="115" t="s">
        <v>1662</v>
      </c>
      <c r="Q241" s="72">
        <v>3.568788069</v>
      </c>
      <c r="R241" s="73">
        <v>7.5017561808560083E-7</v>
      </c>
      <c r="S241" s="73">
        <f t="shared" si="3"/>
        <v>1.7725334406388476E-3</v>
      </c>
      <c r="T241" s="73">
        <f>Q241/'סכום נכסי הקרן'!$C$41</f>
        <v>6.5327020508377544E-4</v>
      </c>
    </row>
    <row r="242" spans="1:20">
      <c r="A242" s="69" t="s">
        <v>835</v>
      </c>
      <c r="B242" s="54" t="s">
        <v>836</v>
      </c>
      <c r="C242" s="70" t="s">
        <v>28</v>
      </c>
      <c r="D242" s="70" t="s">
        <v>780</v>
      </c>
      <c r="E242" s="115" t="s">
        <v>1662</v>
      </c>
      <c r="F242" s="70" t="s">
        <v>1541</v>
      </c>
      <c r="G242" s="54" t="s">
        <v>781</v>
      </c>
      <c r="H242" s="54" t="s">
        <v>275</v>
      </c>
      <c r="I242" s="115" t="s">
        <v>1662</v>
      </c>
      <c r="J242" s="72">
        <v>5.6200000002304709</v>
      </c>
      <c r="K242" s="70" t="s">
        <v>121</v>
      </c>
      <c r="L242" s="71">
        <v>5.1249999999999997E-2</v>
      </c>
      <c r="M242" s="71">
        <v>7.2100000004033257E-2</v>
      </c>
      <c r="N242" s="72">
        <v>744.69150000000013</v>
      </c>
      <c r="O242" s="80">
        <v>89.959670000000003</v>
      </c>
      <c r="P242" s="115" t="s">
        <v>1662</v>
      </c>
      <c r="Q242" s="72">
        <v>2.4298070620000001</v>
      </c>
      <c r="R242" s="73">
        <v>5.6757600285353684E-7</v>
      </c>
      <c r="S242" s="73">
        <f t="shared" si="3"/>
        <v>1.2068282532961556E-3</v>
      </c>
      <c r="T242" s="73">
        <f>Q242/'סכום נכסי הקרן'!$C$41</f>
        <v>4.4477859906977453E-4</v>
      </c>
    </row>
    <row r="243" spans="1:20">
      <c r="A243" s="69" t="s">
        <v>837</v>
      </c>
      <c r="B243" s="54" t="s">
        <v>838</v>
      </c>
      <c r="C243" s="70" t="s">
        <v>28</v>
      </c>
      <c r="D243" s="70" t="s">
        <v>780</v>
      </c>
      <c r="E243" s="115" t="s">
        <v>1662</v>
      </c>
      <c r="F243" s="70" t="s">
        <v>1542</v>
      </c>
      <c r="G243" s="54" t="s">
        <v>786</v>
      </c>
      <c r="H243" s="54" t="s">
        <v>275</v>
      </c>
      <c r="I243" s="115" t="s">
        <v>1662</v>
      </c>
      <c r="J243" s="72">
        <v>6.9599999999724336</v>
      </c>
      <c r="K243" s="70" t="s">
        <v>121</v>
      </c>
      <c r="L243" s="71">
        <v>3.3000000000000002E-2</v>
      </c>
      <c r="M243" s="71">
        <v>5.2699999998989257E-2</v>
      </c>
      <c r="N243" s="72">
        <v>1358.1</v>
      </c>
      <c r="O243" s="80">
        <v>88.376000000000005</v>
      </c>
      <c r="P243" s="115" t="s">
        <v>1662</v>
      </c>
      <c r="Q243" s="72">
        <v>4.3532503720000006</v>
      </c>
      <c r="R243" s="73">
        <v>3.3952499999999999E-7</v>
      </c>
      <c r="S243" s="73">
        <f t="shared" si="3"/>
        <v>2.1621574917463963E-3</v>
      </c>
      <c r="T243" s="73">
        <f>Q243/'סכום נכסי הקרן'!$C$41</f>
        <v>7.968668097722959E-4</v>
      </c>
    </row>
    <row r="244" spans="1:20">
      <c r="A244" s="69" t="s">
        <v>839</v>
      </c>
      <c r="B244" s="54" t="s">
        <v>840</v>
      </c>
      <c r="C244" s="70" t="s">
        <v>28</v>
      </c>
      <c r="D244" s="70" t="s">
        <v>780</v>
      </c>
      <c r="E244" s="115" t="s">
        <v>1662</v>
      </c>
      <c r="F244" s="70" t="s">
        <v>808</v>
      </c>
      <c r="G244" s="54" t="s">
        <v>841</v>
      </c>
      <c r="H244" s="54" t="s">
        <v>815</v>
      </c>
      <c r="I244" s="115" t="s">
        <v>1662</v>
      </c>
      <c r="J244" s="72">
        <v>6.5199999999334342</v>
      </c>
      <c r="K244" s="70" t="s">
        <v>123</v>
      </c>
      <c r="L244" s="71">
        <v>5.7999999999999996E-2</v>
      </c>
      <c r="M244" s="71">
        <v>4.5799999999001521E-2</v>
      </c>
      <c r="N244" s="72">
        <v>679.05</v>
      </c>
      <c r="O244" s="80">
        <v>110.29677</v>
      </c>
      <c r="P244" s="115" t="s">
        <v>1662</v>
      </c>
      <c r="Q244" s="72">
        <v>3.004568785</v>
      </c>
      <c r="R244" s="73">
        <v>1.3581E-6</v>
      </c>
      <c r="S244" s="73">
        <f t="shared" si="3"/>
        <v>1.4922989382231461E-3</v>
      </c>
      <c r="T244" s="73">
        <f>Q244/'סכום נכסי הקרן'!$C$41</f>
        <v>5.4998930404832056E-4</v>
      </c>
    </row>
    <row r="245" spans="1:20">
      <c r="A245" s="69" t="s">
        <v>842</v>
      </c>
      <c r="B245" s="54" t="s">
        <v>843</v>
      </c>
      <c r="C245" s="70" t="s">
        <v>28</v>
      </c>
      <c r="D245" s="70" t="s">
        <v>780</v>
      </c>
      <c r="E245" s="115" t="s">
        <v>1662</v>
      </c>
      <c r="F245" s="70" t="s">
        <v>785</v>
      </c>
      <c r="G245" s="54" t="s">
        <v>786</v>
      </c>
      <c r="H245" s="54" t="s">
        <v>782</v>
      </c>
      <c r="I245" s="115" t="s">
        <v>1662</v>
      </c>
      <c r="J245" s="72">
        <v>7.2599999984126482</v>
      </c>
      <c r="K245" s="70" t="s">
        <v>121</v>
      </c>
      <c r="L245" s="71">
        <v>6.1740000000000003E-2</v>
      </c>
      <c r="M245" s="71">
        <v>5.6799999987958011E-2</v>
      </c>
      <c r="N245" s="72">
        <v>679.05</v>
      </c>
      <c r="O245" s="80">
        <v>103.84925</v>
      </c>
      <c r="P245" s="115" t="s">
        <v>1662</v>
      </c>
      <c r="Q245" s="72">
        <v>2.557718081</v>
      </c>
      <c r="R245" s="73">
        <v>2.1220312499999999E-7</v>
      </c>
      <c r="S245" s="73">
        <f t="shared" si="3"/>
        <v>1.2703586603195183E-3</v>
      </c>
      <c r="T245" s="73">
        <f>Q245/'סכום נכסי הקרן'!$C$41</f>
        <v>4.6819283830141904E-4</v>
      </c>
    </row>
    <row r="246" spans="1:20">
      <c r="A246" s="69" t="s">
        <v>844</v>
      </c>
      <c r="B246" s="54" t="s">
        <v>845</v>
      </c>
      <c r="C246" s="70" t="s">
        <v>28</v>
      </c>
      <c r="D246" s="70" t="s">
        <v>780</v>
      </c>
      <c r="E246" s="115" t="s">
        <v>1662</v>
      </c>
      <c r="F246" s="70" t="s">
        <v>1543</v>
      </c>
      <c r="G246" s="54" t="s">
        <v>786</v>
      </c>
      <c r="H246" s="54" t="s">
        <v>275</v>
      </c>
      <c r="I246" s="115" t="s">
        <v>1662</v>
      </c>
      <c r="J246" s="72">
        <v>6.7199999990388575</v>
      </c>
      <c r="K246" s="70" t="s">
        <v>121</v>
      </c>
      <c r="L246" s="71">
        <v>6.4000000000000001E-2</v>
      </c>
      <c r="M246" s="71">
        <v>5.4599999992190715E-2</v>
      </c>
      <c r="N246" s="72">
        <v>588.51</v>
      </c>
      <c r="O246" s="80">
        <v>109.184</v>
      </c>
      <c r="P246" s="115" t="s">
        <v>1662</v>
      </c>
      <c r="Q246" s="72">
        <v>2.3305606170000002</v>
      </c>
      <c r="R246" s="73">
        <v>5.8851000000000002E-7</v>
      </c>
      <c r="S246" s="73">
        <f t="shared" si="3"/>
        <v>1.1575348687561436E-3</v>
      </c>
      <c r="T246" s="73">
        <f>Q246/'סכום נכסי הקרן'!$C$41</f>
        <v>4.2661143861489421E-4</v>
      </c>
    </row>
    <row r="247" spans="1:20">
      <c r="A247" s="69" t="s">
        <v>846</v>
      </c>
      <c r="B247" s="54" t="s">
        <v>847</v>
      </c>
      <c r="C247" s="70" t="s">
        <v>28</v>
      </c>
      <c r="D247" s="70" t="s">
        <v>780</v>
      </c>
      <c r="E247" s="115" t="s">
        <v>1662</v>
      </c>
      <c r="F247" s="70" t="s">
        <v>785</v>
      </c>
      <c r="G247" s="54" t="s">
        <v>786</v>
      </c>
      <c r="H247" s="54" t="s">
        <v>782</v>
      </c>
      <c r="I247" s="115" t="s">
        <v>1662</v>
      </c>
      <c r="J247" s="72">
        <v>4.0500000002096321</v>
      </c>
      <c r="K247" s="70" t="s">
        <v>123</v>
      </c>
      <c r="L247" s="71">
        <v>4.1250000000000002E-2</v>
      </c>
      <c r="M247" s="71">
        <v>4.000000000182289E-2</v>
      </c>
      <c r="N247" s="72">
        <v>1344.519</v>
      </c>
      <c r="O247" s="80">
        <v>101.70789000000001</v>
      </c>
      <c r="P247" s="115" t="s">
        <v>1662</v>
      </c>
      <c r="Q247" s="72">
        <v>5.4857905970000003</v>
      </c>
      <c r="R247" s="73">
        <v>1.3445190000000001E-6</v>
      </c>
      <c r="S247" s="73">
        <f t="shared" si="3"/>
        <v>2.7246636935348511E-3</v>
      </c>
      <c r="T247" s="73">
        <f>Q247/'סכום נכסי הקרן'!$C$41</f>
        <v>1.0041794242360311E-3</v>
      </c>
    </row>
    <row r="248" spans="1:20">
      <c r="A248" s="69" t="s">
        <v>848</v>
      </c>
      <c r="B248" s="54" t="s">
        <v>849</v>
      </c>
      <c r="C248" s="70" t="s">
        <v>28</v>
      </c>
      <c r="D248" s="70" t="s">
        <v>780</v>
      </c>
      <c r="E248" s="115" t="s">
        <v>1662</v>
      </c>
      <c r="F248" s="70" t="s">
        <v>1544</v>
      </c>
      <c r="G248" s="54" t="s">
        <v>786</v>
      </c>
      <c r="H248" s="54" t="s">
        <v>782</v>
      </c>
      <c r="I248" s="115" t="s">
        <v>1662</v>
      </c>
      <c r="J248" s="72">
        <v>6.7799999993313991</v>
      </c>
      <c r="K248" s="70" t="s">
        <v>121</v>
      </c>
      <c r="L248" s="71">
        <v>6.7979999999999999E-2</v>
      </c>
      <c r="M248" s="71">
        <v>5.8299999995171208E-2</v>
      </c>
      <c r="N248" s="72">
        <v>1358.1</v>
      </c>
      <c r="O248" s="80">
        <v>109.3091</v>
      </c>
      <c r="P248" s="115" t="s">
        <v>1662</v>
      </c>
      <c r="Q248" s="72">
        <v>5.3843790199999999</v>
      </c>
      <c r="R248" s="73">
        <v>1.3581E-6</v>
      </c>
      <c r="S248" s="73">
        <f t="shared" si="3"/>
        <v>2.6742949386452421E-3</v>
      </c>
      <c r="T248" s="73">
        <f>Q248/'סכום נכסי הקרן'!$C$41</f>
        <v>9.8561593421539148E-4</v>
      </c>
    </row>
    <row r="249" spans="1:20">
      <c r="A249" s="69" t="s">
        <v>850</v>
      </c>
      <c r="B249" s="54" t="s">
        <v>851</v>
      </c>
      <c r="C249" s="70" t="s">
        <v>28</v>
      </c>
      <c r="D249" s="70" t="s">
        <v>780</v>
      </c>
      <c r="E249" s="115" t="s">
        <v>1662</v>
      </c>
      <c r="F249" s="70" t="s">
        <v>808</v>
      </c>
      <c r="G249" s="54" t="s">
        <v>786</v>
      </c>
      <c r="H249" s="54" t="s">
        <v>275</v>
      </c>
      <c r="I249" s="115" t="s">
        <v>1662</v>
      </c>
      <c r="J249" s="72">
        <v>6.5899999997932133</v>
      </c>
      <c r="K249" s="70" t="s">
        <v>121</v>
      </c>
      <c r="L249" s="71">
        <v>0.06</v>
      </c>
      <c r="M249" s="71">
        <v>6.0299999998509213E-2</v>
      </c>
      <c r="N249" s="72">
        <v>1131.75</v>
      </c>
      <c r="O249" s="80">
        <v>101.31632999999999</v>
      </c>
      <c r="P249" s="115" t="s">
        <v>1662</v>
      </c>
      <c r="Q249" s="72">
        <v>4.158890854</v>
      </c>
      <c r="R249" s="73">
        <v>9.4312499999999997E-7</v>
      </c>
      <c r="S249" s="73">
        <f t="shared" si="3"/>
        <v>2.0656236717210498E-3</v>
      </c>
      <c r="T249" s="73">
        <f>Q249/'סכום נכסי הקרן'!$C$41</f>
        <v>7.6128910671765019E-4</v>
      </c>
    </row>
    <row r="250" spans="1:20">
      <c r="A250" s="69" t="s">
        <v>852</v>
      </c>
      <c r="B250" s="54" t="s">
        <v>853</v>
      </c>
      <c r="C250" s="70" t="s">
        <v>28</v>
      </c>
      <c r="D250" s="70" t="s">
        <v>780</v>
      </c>
      <c r="E250" s="115" t="s">
        <v>1662</v>
      </c>
      <c r="F250" s="70" t="s">
        <v>785</v>
      </c>
      <c r="G250" s="54" t="s">
        <v>786</v>
      </c>
      <c r="H250" s="54" t="s">
        <v>782</v>
      </c>
      <c r="I250" s="115" t="s">
        <v>1662</v>
      </c>
      <c r="J250" s="72">
        <v>3.2900000003778374</v>
      </c>
      <c r="K250" s="70" t="s">
        <v>121</v>
      </c>
      <c r="L250" s="71">
        <v>8.1250000000000003E-2</v>
      </c>
      <c r="M250" s="71">
        <v>6.7400000008248973E-2</v>
      </c>
      <c r="N250" s="72">
        <v>905.4</v>
      </c>
      <c r="O250" s="80">
        <v>105.57917</v>
      </c>
      <c r="P250" s="115" t="s">
        <v>1662</v>
      </c>
      <c r="Q250" s="72">
        <v>3.467099261</v>
      </c>
      <c r="R250" s="73">
        <v>5.1737142857142857E-7</v>
      </c>
      <c r="S250" s="73">
        <f t="shared" si="3"/>
        <v>1.7220269916052378E-3</v>
      </c>
      <c r="T250" s="73">
        <f>Q250/'סכום נכסי הקרן'!$C$41</f>
        <v>6.3465596765288786E-4</v>
      </c>
    </row>
    <row r="251" spans="1:20">
      <c r="A251" s="69" t="s">
        <v>854</v>
      </c>
      <c r="B251" s="54" t="s">
        <v>855</v>
      </c>
      <c r="C251" s="70" t="s">
        <v>28</v>
      </c>
      <c r="D251" s="70" t="s">
        <v>780</v>
      </c>
      <c r="E251" s="115" t="s">
        <v>1662</v>
      </c>
      <c r="F251" s="70" t="s">
        <v>1545</v>
      </c>
      <c r="G251" s="54" t="s">
        <v>786</v>
      </c>
      <c r="H251" s="54" t="s">
        <v>782</v>
      </c>
      <c r="I251" s="115" t="s">
        <v>1662</v>
      </c>
      <c r="J251" s="72">
        <v>6.9899999994919311</v>
      </c>
      <c r="K251" s="70" t="s">
        <v>121</v>
      </c>
      <c r="L251" s="71">
        <v>7.85E-2</v>
      </c>
      <c r="M251" s="71">
        <v>6.8699999996712502E-2</v>
      </c>
      <c r="N251" s="72">
        <v>860.13</v>
      </c>
      <c r="O251" s="80">
        <v>107.25458</v>
      </c>
      <c r="P251" s="115" t="s">
        <v>1662</v>
      </c>
      <c r="Q251" s="72">
        <v>3.3460121300000001</v>
      </c>
      <c r="R251" s="73">
        <v>6.8810400000000003E-7</v>
      </c>
      <c r="S251" s="73">
        <f t="shared" si="3"/>
        <v>1.6618858499126581E-3</v>
      </c>
      <c r="T251" s="73">
        <f>Q251/'סכום נכסי הקרן'!$C$41</f>
        <v>6.124908479057965E-4</v>
      </c>
    </row>
    <row r="252" spans="1:20">
      <c r="A252" s="69" t="s">
        <v>856</v>
      </c>
      <c r="B252" s="54" t="s">
        <v>857</v>
      </c>
      <c r="C252" s="70" t="s">
        <v>28</v>
      </c>
      <c r="D252" s="70" t="s">
        <v>780</v>
      </c>
      <c r="E252" s="115" t="s">
        <v>1662</v>
      </c>
      <c r="F252" s="70" t="s">
        <v>785</v>
      </c>
      <c r="G252" s="54" t="s">
        <v>794</v>
      </c>
      <c r="H252" s="54" t="s">
        <v>782</v>
      </c>
      <c r="I252" s="115" t="s">
        <v>1662</v>
      </c>
      <c r="J252" s="72">
        <v>4.0500000000218579</v>
      </c>
      <c r="K252" s="70" t="s">
        <v>123</v>
      </c>
      <c r="L252" s="71">
        <v>7.2499999999999995E-2</v>
      </c>
      <c r="M252" s="71">
        <v>5.7500000000364294E-2</v>
      </c>
      <c r="N252" s="72">
        <v>1616.1389999999999</v>
      </c>
      <c r="O252" s="80">
        <v>105.85034</v>
      </c>
      <c r="P252" s="115" t="s">
        <v>1662</v>
      </c>
      <c r="Q252" s="72">
        <v>6.8625985370000002</v>
      </c>
      <c r="R252" s="73">
        <v>1.2929111999999999E-6</v>
      </c>
      <c r="S252" s="73">
        <f t="shared" si="3"/>
        <v>3.4084919477777296E-3</v>
      </c>
      <c r="T252" s="73">
        <f>Q252/'סכום נכסי הקרן'!$C$41</f>
        <v>1.2562054868474756E-3</v>
      </c>
    </row>
    <row r="253" spans="1:20">
      <c r="A253" s="69" t="s">
        <v>858</v>
      </c>
      <c r="B253" s="54" t="s">
        <v>859</v>
      </c>
      <c r="C253" s="70" t="s">
        <v>28</v>
      </c>
      <c r="D253" s="70" t="s">
        <v>780</v>
      </c>
      <c r="E253" s="115" t="s">
        <v>1662</v>
      </c>
      <c r="F253" s="70" t="s">
        <v>785</v>
      </c>
      <c r="G253" s="54" t="s">
        <v>794</v>
      </c>
      <c r="H253" s="54" t="s">
        <v>782</v>
      </c>
      <c r="I253" s="115" t="s">
        <v>1662</v>
      </c>
      <c r="J253" s="72">
        <v>7.1299999990229947</v>
      </c>
      <c r="K253" s="70" t="s">
        <v>121</v>
      </c>
      <c r="L253" s="71">
        <v>7.1190000000000003E-2</v>
      </c>
      <c r="M253" s="71">
        <v>6.1899999991891719E-2</v>
      </c>
      <c r="N253" s="72">
        <v>905.4</v>
      </c>
      <c r="O253" s="80">
        <v>106.28433</v>
      </c>
      <c r="P253" s="115" t="s">
        <v>1662</v>
      </c>
      <c r="Q253" s="72">
        <v>3.4902558570000002</v>
      </c>
      <c r="R253" s="73">
        <v>6.0360000000000003E-7</v>
      </c>
      <c r="S253" s="73">
        <f t="shared" si="3"/>
        <v>1.7335283304316888E-3</v>
      </c>
      <c r="T253" s="73">
        <f>Q253/'סכום נכסי הקרן'!$C$41</f>
        <v>6.3889480557923221E-4</v>
      </c>
    </row>
    <row r="254" spans="1:20">
      <c r="A254" s="69" t="s">
        <v>860</v>
      </c>
      <c r="B254" s="54" t="s">
        <v>861</v>
      </c>
      <c r="C254" s="70" t="s">
        <v>28</v>
      </c>
      <c r="D254" s="70" t="s">
        <v>780</v>
      </c>
      <c r="E254" s="115" t="s">
        <v>1662</v>
      </c>
      <c r="F254" s="70" t="s">
        <v>1544</v>
      </c>
      <c r="G254" s="54" t="s">
        <v>794</v>
      </c>
      <c r="H254" s="54" t="s">
        <v>782</v>
      </c>
      <c r="I254" s="115" t="s">
        <v>1662</v>
      </c>
      <c r="J254" s="72">
        <v>2.8499999998939543</v>
      </c>
      <c r="K254" s="70" t="s">
        <v>121</v>
      </c>
      <c r="L254" s="71">
        <v>2.6249999999999999E-2</v>
      </c>
      <c r="M254" s="71">
        <v>6.1399999997985122E-2</v>
      </c>
      <c r="N254" s="72">
        <v>1147.8208500000001</v>
      </c>
      <c r="O254" s="80">
        <v>90.603380000000001</v>
      </c>
      <c r="P254" s="115" t="s">
        <v>1662</v>
      </c>
      <c r="Q254" s="72">
        <v>3.7719509840000001</v>
      </c>
      <c r="R254" s="73">
        <v>9.2441476137437159E-7</v>
      </c>
      <c r="S254" s="73">
        <f t="shared" si="3"/>
        <v>1.8734397017483996E-3</v>
      </c>
      <c r="T254" s="73">
        <f>Q254/'סכום נכסי הקרן'!$C$41</f>
        <v>6.9045937871398675E-4</v>
      </c>
    </row>
    <row r="255" spans="1:20">
      <c r="A255" s="69" t="s">
        <v>862</v>
      </c>
      <c r="B255" s="54" t="s">
        <v>863</v>
      </c>
      <c r="C255" s="70" t="s">
        <v>28</v>
      </c>
      <c r="D255" s="70" t="s">
        <v>780</v>
      </c>
      <c r="E255" s="115" t="s">
        <v>1662</v>
      </c>
      <c r="F255" s="70" t="s">
        <v>1544</v>
      </c>
      <c r="G255" s="54" t="s">
        <v>794</v>
      </c>
      <c r="H255" s="54" t="s">
        <v>782</v>
      </c>
      <c r="I255" s="115" t="s">
        <v>1662</v>
      </c>
      <c r="J255" s="72">
        <v>1.6400000003765063</v>
      </c>
      <c r="K255" s="70" t="s">
        <v>121</v>
      </c>
      <c r="L255" s="71">
        <v>7.0499999999999993E-2</v>
      </c>
      <c r="M255" s="71">
        <v>5.8700000009530309E-2</v>
      </c>
      <c r="N255" s="72">
        <v>452.7</v>
      </c>
      <c r="O255" s="80">
        <v>103.52607999999999</v>
      </c>
      <c r="P255" s="115" t="s">
        <v>1662</v>
      </c>
      <c r="Q255" s="72">
        <v>1.6998391740000001</v>
      </c>
      <c r="R255" s="73">
        <v>5.7029334771139404E-7</v>
      </c>
      <c r="S255" s="73">
        <f t="shared" si="3"/>
        <v>8.4427030167335973E-4</v>
      </c>
      <c r="T255" s="73">
        <f>Q255/'סכום נכסי הקרן'!$C$41</f>
        <v>3.1115725124007508E-4</v>
      </c>
    </row>
    <row r="256" spans="1:20">
      <c r="A256" s="69" t="s">
        <v>864</v>
      </c>
      <c r="B256" s="54" t="s">
        <v>865</v>
      </c>
      <c r="C256" s="70" t="s">
        <v>28</v>
      </c>
      <c r="D256" s="70" t="s">
        <v>780</v>
      </c>
      <c r="E256" s="115" t="s">
        <v>1662</v>
      </c>
      <c r="F256" s="70" t="s">
        <v>1546</v>
      </c>
      <c r="G256" s="54" t="s">
        <v>794</v>
      </c>
      <c r="H256" s="54" t="s">
        <v>275</v>
      </c>
      <c r="I256" s="115" t="s">
        <v>1662</v>
      </c>
      <c r="J256" s="72">
        <v>3.1599999989276695</v>
      </c>
      <c r="K256" s="70" t="s">
        <v>121</v>
      </c>
      <c r="L256" s="71">
        <v>5.5E-2</v>
      </c>
      <c r="M256" s="71">
        <v>8.1199999971157996E-2</v>
      </c>
      <c r="N256" s="72">
        <v>316.89</v>
      </c>
      <c r="O256" s="80">
        <v>94.118110000000001</v>
      </c>
      <c r="P256" s="115" t="s">
        <v>1662</v>
      </c>
      <c r="Q256" s="72">
        <v>1.0817559510000001</v>
      </c>
      <c r="R256" s="73">
        <v>3.1688999999999997E-7</v>
      </c>
      <c r="S256" s="73">
        <f t="shared" si="3"/>
        <v>5.3728284243419969E-4</v>
      </c>
      <c r="T256" s="73">
        <f>Q256/'סכום נכסי הקרן'!$C$41</f>
        <v>1.9801650260458897E-4</v>
      </c>
    </row>
    <row r="257" spans="1:20">
      <c r="A257" s="69" t="s">
        <v>866</v>
      </c>
      <c r="B257" s="54" t="s">
        <v>867</v>
      </c>
      <c r="C257" s="70" t="s">
        <v>28</v>
      </c>
      <c r="D257" s="70" t="s">
        <v>780</v>
      </c>
      <c r="E257" s="115" t="s">
        <v>1662</v>
      </c>
      <c r="F257" s="70" t="s">
        <v>1546</v>
      </c>
      <c r="G257" s="54" t="s">
        <v>794</v>
      </c>
      <c r="H257" s="54" t="s">
        <v>275</v>
      </c>
      <c r="I257" s="115" t="s">
        <v>1662</v>
      </c>
      <c r="J257" s="72">
        <v>2.7300000000973923</v>
      </c>
      <c r="K257" s="70" t="s">
        <v>121</v>
      </c>
      <c r="L257" s="71">
        <v>0.06</v>
      </c>
      <c r="M257" s="71">
        <v>7.7400000003219907E-2</v>
      </c>
      <c r="N257" s="72">
        <v>1426.4576999999999</v>
      </c>
      <c r="O257" s="80">
        <v>97.244669999999999</v>
      </c>
      <c r="P257" s="115" t="s">
        <v>1662</v>
      </c>
      <c r="Q257" s="72">
        <v>5.0312076870000002</v>
      </c>
      <c r="R257" s="73">
        <v>1.9019435999999999E-6</v>
      </c>
      <c r="S257" s="73">
        <f t="shared" si="3"/>
        <v>2.4988830100257571E-3</v>
      </c>
      <c r="T257" s="73">
        <f>Q257/'סכום נכסי הקרן'!$C$41</f>
        <v>9.209675704913811E-4</v>
      </c>
    </row>
    <row r="258" spans="1:20">
      <c r="A258" s="69" t="s">
        <v>868</v>
      </c>
      <c r="B258" s="54" t="s">
        <v>869</v>
      </c>
      <c r="C258" s="70" t="s">
        <v>28</v>
      </c>
      <c r="D258" s="70" t="s">
        <v>780</v>
      </c>
      <c r="E258" s="115" t="s">
        <v>1662</v>
      </c>
      <c r="F258" s="70" t="s">
        <v>1544</v>
      </c>
      <c r="G258" s="54" t="s">
        <v>794</v>
      </c>
      <c r="H258" s="54" t="s">
        <v>275</v>
      </c>
      <c r="I258" s="115" t="s">
        <v>1662</v>
      </c>
      <c r="J258" s="72">
        <v>1.0799999998878971</v>
      </c>
      <c r="K258" s="70" t="s">
        <v>121</v>
      </c>
      <c r="L258" s="71">
        <v>4.2500000000000003E-2</v>
      </c>
      <c r="M258" s="71">
        <v>6.8199999996917157E-2</v>
      </c>
      <c r="N258" s="72">
        <v>995.94</v>
      </c>
      <c r="O258" s="80">
        <v>98.778559999999999</v>
      </c>
      <c r="P258" s="115" t="s">
        <v>1662</v>
      </c>
      <c r="Q258" s="72">
        <v>3.5681524550000003</v>
      </c>
      <c r="R258" s="73">
        <v>2.0967157894736843E-6</v>
      </c>
      <c r="S258" s="73">
        <f t="shared" si="3"/>
        <v>1.7722177460533035E-3</v>
      </c>
      <c r="T258" s="73">
        <f>Q258/'סכום נכסי הקרן'!$C$41</f>
        <v>6.5315385530897627E-4</v>
      </c>
    </row>
    <row r="259" spans="1:20">
      <c r="A259" s="69" t="s">
        <v>870</v>
      </c>
      <c r="B259" s="54" t="s">
        <v>871</v>
      </c>
      <c r="C259" s="70" t="s">
        <v>28</v>
      </c>
      <c r="D259" s="70" t="s">
        <v>780</v>
      </c>
      <c r="E259" s="115" t="s">
        <v>1662</v>
      </c>
      <c r="F259" s="70" t="s">
        <v>1544</v>
      </c>
      <c r="G259" s="54" t="s">
        <v>794</v>
      </c>
      <c r="H259" s="54" t="s">
        <v>275</v>
      </c>
      <c r="I259" s="115" t="s">
        <v>1662</v>
      </c>
      <c r="J259" s="72">
        <v>4.1900000002796061</v>
      </c>
      <c r="K259" s="70" t="s">
        <v>121</v>
      </c>
      <c r="L259" s="71">
        <v>7.8750000000000001E-2</v>
      </c>
      <c r="M259" s="71">
        <v>6.4100000006333938E-2</v>
      </c>
      <c r="N259" s="72">
        <v>452.7</v>
      </c>
      <c r="O259" s="80">
        <v>106.73112999999999</v>
      </c>
      <c r="P259" s="115" t="s">
        <v>1662</v>
      </c>
      <c r="Q259" s="72">
        <v>1.752464129</v>
      </c>
      <c r="R259" s="73">
        <v>1.13175E-6</v>
      </c>
      <c r="S259" s="73">
        <f t="shared" si="3"/>
        <v>8.7040788416526489E-4</v>
      </c>
      <c r="T259" s="73">
        <f>Q259/'סכום נכסי הקרן'!$C$41</f>
        <v>3.2079030158677373E-4</v>
      </c>
    </row>
    <row r="260" spans="1:20">
      <c r="A260" s="69" t="s">
        <v>872</v>
      </c>
      <c r="B260" s="54" t="s">
        <v>873</v>
      </c>
      <c r="C260" s="70" t="s">
        <v>28</v>
      </c>
      <c r="D260" s="70" t="s">
        <v>780</v>
      </c>
      <c r="E260" s="115" t="s">
        <v>1662</v>
      </c>
      <c r="F260" s="70" t="s">
        <v>1547</v>
      </c>
      <c r="G260" s="54" t="s">
        <v>794</v>
      </c>
      <c r="H260" s="54" t="s">
        <v>782</v>
      </c>
      <c r="I260" s="115" t="s">
        <v>1662</v>
      </c>
      <c r="J260" s="72">
        <v>4.1199999998358106</v>
      </c>
      <c r="K260" s="70" t="s">
        <v>123</v>
      </c>
      <c r="L260" s="71">
        <v>4.8750000000000002E-2</v>
      </c>
      <c r="M260" s="71">
        <v>4.6299999997243969E-2</v>
      </c>
      <c r="N260" s="72">
        <v>1240.3979999999999</v>
      </c>
      <c r="O260" s="80">
        <v>102.81483</v>
      </c>
      <c r="P260" s="115" t="s">
        <v>1662</v>
      </c>
      <c r="Q260" s="72">
        <v>5.1160459069999993</v>
      </c>
      <c r="R260" s="73">
        <v>1.240398E-6</v>
      </c>
      <c r="S260" s="73">
        <f t="shared" si="3"/>
        <v>2.5410201666982209E-3</v>
      </c>
      <c r="T260" s="73">
        <f>Q260/'סכום נכסי הקרן'!$C$41</f>
        <v>9.3649729103146119E-4</v>
      </c>
    </row>
    <row r="261" spans="1:20">
      <c r="A261" s="69" t="s">
        <v>874</v>
      </c>
      <c r="B261" s="54" t="s">
        <v>875</v>
      </c>
      <c r="C261" s="70" t="s">
        <v>28</v>
      </c>
      <c r="D261" s="70" t="s">
        <v>780</v>
      </c>
      <c r="E261" s="115" t="s">
        <v>1662</v>
      </c>
      <c r="F261" s="70" t="s">
        <v>1548</v>
      </c>
      <c r="G261" s="54" t="s">
        <v>794</v>
      </c>
      <c r="H261" s="54" t="s">
        <v>782</v>
      </c>
      <c r="I261" s="115" t="s">
        <v>1662</v>
      </c>
      <c r="J261" s="72">
        <v>6.9500000002201867</v>
      </c>
      <c r="K261" s="70" t="s">
        <v>121</v>
      </c>
      <c r="L261" s="71">
        <v>5.9000000000000004E-2</v>
      </c>
      <c r="M261" s="71">
        <v>5.580000000130015E-2</v>
      </c>
      <c r="N261" s="72">
        <v>1267.56</v>
      </c>
      <c r="O261" s="80">
        <v>103.72427999999999</v>
      </c>
      <c r="P261" s="115" t="s">
        <v>1662</v>
      </c>
      <c r="Q261" s="72">
        <v>4.768661561</v>
      </c>
      <c r="R261" s="73">
        <v>2.5351199999999998E-6</v>
      </c>
      <c r="S261" s="73">
        <f t="shared" si="3"/>
        <v>2.3684824989705904E-3</v>
      </c>
      <c r="T261" s="73">
        <f>Q261/'סכום נכסי הקרן'!$C$41</f>
        <v>8.7290824103278708E-4</v>
      </c>
    </row>
    <row r="262" spans="1:20">
      <c r="A262" s="69" t="s">
        <v>876</v>
      </c>
      <c r="B262" s="54" t="s">
        <v>877</v>
      </c>
      <c r="C262" s="70" t="s">
        <v>28</v>
      </c>
      <c r="D262" s="70" t="s">
        <v>780</v>
      </c>
      <c r="E262" s="115" t="s">
        <v>1662</v>
      </c>
      <c r="F262" s="70" t="s">
        <v>1549</v>
      </c>
      <c r="G262" s="54" t="s">
        <v>794</v>
      </c>
      <c r="H262" s="54" t="s">
        <v>782</v>
      </c>
      <c r="I262" s="115" t="s">
        <v>1662</v>
      </c>
      <c r="J262" s="72">
        <v>6.8199999989762095</v>
      </c>
      <c r="K262" s="70" t="s">
        <v>121</v>
      </c>
      <c r="L262" s="71">
        <v>3.15E-2</v>
      </c>
      <c r="M262" s="71">
        <v>5.7099999989113207E-2</v>
      </c>
      <c r="N262" s="72">
        <v>905.4</v>
      </c>
      <c r="O262" s="80">
        <v>84.473249999999993</v>
      </c>
      <c r="P262" s="115" t="s">
        <v>1662</v>
      </c>
      <c r="Q262" s="72">
        <v>2.7740050620000001</v>
      </c>
      <c r="R262" s="73">
        <v>1.3964313421256788E-6</v>
      </c>
      <c r="S262" s="73">
        <f t="shared" si="3"/>
        <v>1.3777833376007176E-3</v>
      </c>
      <c r="T262" s="73">
        <f>Q262/'סכום נכסי הקרן'!$C$41</f>
        <v>5.0778438526442274E-4</v>
      </c>
    </row>
    <row r="263" spans="1:20">
      <c r="A263" s="69" t="s">
        <v>878</v>
      </c>
      <c r="B263" s="54" t="s">
        <v>879</v>
      </c>
      <c r="C263" s="70" t="s">
        <v>28</v>
      </c>
      <c r="D263" s="70" t="s">
        <v>780</v>
      </c>
      <c r="E263" s="115" t="s">
        <v>1662</v>
      </c>
      <c r="F263" s="70" t="s">
        <v>1545</v>
      </c>
      <c r="G263" s="54" t="s">
        <v>794</v>
      </c>
      <c r="H263" s="54" t="s">
        <v>275</v>
      </c>
      <c r="I263" s="115" t="s">
        <v>1662</v>
      </c>
      <c r="J263" s="72">
        <v>7.1700000000699742</v>
      </c>
      <c r="K263" s="70" t="s">
        <v>121</v>
      </c>
      <c r="L263" s="71">
        <v>6.25E-2</v>
      </c>
      <c r="M263" s="71">
        <v>5.6100000002099221E-2</v>
      </c>
      <c r="N263" s="72">
        <v>1131.75</v>
      </c>
      <c r="O263" s="80">
        <v>104.44441999999999</v>
      </c>
      <c r="P263" s="115" t="s">
        <v>1662</v>
      </c>
      <c r="Q263" s="72">
        <v>4.2872942099999998</v>
      </c>
      <c r="R263" s="73">
        <v>1.8871841561572979E-6</v>
      </c>
      <c r="S263" s="73">
        <f t="shared" si="3"/>
        <v>2.1293986110000945E-3</v>
      </c>
      <c r="T263" s="73">
        <f>Q263/'סכום נכסי הקרן'!$C$41</f>
        <v>7.8479346872675922E-4</v>
      </c>
    </row>
    <row r="264" spans="1:20">
      <c r="A264" s="69" t="s">
        <v>880</v>
      </c>
      <c r="B264" s="54" t="s">
        <v>881</v>
      </c>
      <c r="C264" s="70" t="s">
        <v>28</v>
      </c>
      <c r="D264" s="70" t="s">
        <v>780</v>
      </c>
      <c r="E264" s="115" t="s">
        <v>1662</v>
      </c>
      <c r="F264" s="70" t="s">
        <v>1542</v>
      </c>
      <c r="G264" s="54" t="s">
        <v>794</v>
      </c>
      <c r="H264" s="54" t="s">
        <v>275</v>
      </c>
      <c r="I264" s="115" t="s">
        <v>1662</v>
      </c>
      <c r="J264" s="72">
        <v>4.1299999998690362</v>
      </c>
      <c r="K264" s="70" t="s">
        <v>121</v>
      </c>
      <c r="L264" s="71">
        <v>4.4999999999999998E-2</v>
      </c>
      <c r="M264" s="71">
        <v>5.939999999670479E-2</v>
      </c>
      <c r="N264" s="72">
        <v>1365.20739</v>
      </c>
      <c r="O264" s="80">
        <v>95.608500000000006</v>
      </c>
      <c r="P264" s="115" t="s">
        <v>1662</v>
      </c>
      <c r="Q264" s="72">
        <v>4.7341573740000005</v>
      </c>
      <c r="R264" s="73">
        <v>2.2753456500000003E-6</v>
      </c>
      <c r="S264" s="73">
        <f t="shared" si="3"/>
        <v>2.3513450774938667E-3</v>
      </c>
      <c r="T264" s="73">
        <f>Q264/'סכום נכסי הקרן'!$C$41</f>
        <v>8.665922152890519E-4</v>
      </c>
    </row>
    <row r="265" spans="1:20">
      <c r="A265" s="69" t="s">
        <v>882</v>
      </c>
      <c r="B265" s="54" t="s">
        <v>883</v>
      </c>
      <c r="C265" s="70" t="s">
        <v>28</v>
      </c>
      <c r="D265" s="70" t="s">
        <v>780</v>
      </c>
      <c r="E265" s="115" t="s">
        <v>1662</v>
      </c>
      <c r="F265" s="70" t="s">
        <v>1546</v>
      </c>
      <c r="G265" s="54" t="s">
        <v>794</v>
      </c>
      <c r="H265" s="54" t="s">
        <v>275</v>
      </c>
      <c r="I265" s="115" t="s">
        <v>1662</v>
      </c>
      <c r="J265" s="72">
        <v>2.7099999998875917</v>
      </c>
      <c r="K265" s="70" t="s">
        <v>121</v>
      </c>
      <c r="L265" s="71">
        <v>6.8750000000000006E-2</v>
      </c>
      <c r="M265" s="71">
        <v>5.7299999998004177E-2</v>
      </c>
      <c r="N265" s="72">
        <v>1131.75</v>
      </c>
      <c r="O265" s="80">
        <v>106.19404</v>
      </c>
      <c r="P265" s="115" t="s">
        <v>1662</v>
      </c>
      <c r="Q265" s="72">
        <v>4.3591138190000001</v>
      </c>
      <c r="R265" s="73">
        <v>1.6659699058195232E-6</v>
      </c>
      <c r="S265" s="73">
        <f t="shared" si="3"/>
        <v>2.165069728529295E-3</v>
      </c>
      <c r="T265" s="73">
        <f>Q265/'סכום נכסי הקרן'!$C$41</f>
        <v>7.979401195766689E-4</v>
      </c>
    </row>
    <row r="266" spans="1:20">
      <c r="A266" s="69" t="s">
        <v>884</v>
      </c>
      <c r="B266" s="54" t="s">
        <v>885</v>
      </c>
      <c r="C266" s="70" t="s">
        <v>28</v>
      </c>
      <c r="D266" s="70" t="s">
        <v>780</v>
      </c>
      <c r="E266" s="115" t="s">
        <v>1662</v>
      </c>
      <c r="F266" s="70" t="s">
        <v>785</v>
      </c>
      <c r="G266" s="54" t="s">
        <v>794</v>
      </c>
      <c r="H266" s="54" t="s">
        <v>782</v>
      </c>
      <c r="I266" s="115" t="s">
        <v>1662</v>
      </c>
      <c r="J266" s="72">
        <v>3.6599999999249322</v>
      </c>
      <c r="K266" s="70" t="s">
        <v>124</v>
      </c>
      <c r="L266" s="71">
        <v>7.4160000000000004E-2</v>
      </c>
      <c r="M266" s="71">
        <v>6.149999999812332E-2</v>
      </c>
      <c r="N266" s="72">
        <v>1539.18</v>
      </c>
      <c r="O266" s="80">
        <v>104.88656</v>
      </c>
      <c r="P266" s="115" t="s">
        <v>1662</v>
      </c>
      <c r="Q266" s="72">
        <v>7.4599482160000008</v>
      </c>
      <c r="R266" s="73">
        <v>2.3679692307692309E-6</v>
      </c>
      <c r="S266" s="73">
        <f t="shared" ref="S266:S312" si="4">IFERROR(Q266/$Q$9,0)</f>
        <v>3.7051815413626666E-3</v>
      </c>
      <c r="T266" s="73">
        <f>Q266/'סכום נכסי הקרן'!$C$41</f>
        <v>1.3655509396348704E-3</v>
      </c>
    </row>
    <row r="267" spans="1:20">
      <c r="A267" s="69" t="s">
        <v>886</v>
      </c>
      <c r="B267" s="54" t="s">
        <v>887</v>
      </c>
      <c r="C267" s="70" t="s">
        <v>28</v>
      </c>
      <c r="D267" s="70" t="s">
        <v>780</v>
      </c>
      <c r="E267" s="115" t="s">
        <v>1662</v>
      </c>
      <c r="F267" s="70" t="s">
        <v>826</v>
      </c>
      <c r="G267" s="54" t="s">
        <v>794</v>
      </c>
      <c r="H267" s="54" t="s">
        <v>782</v>
      </c>
      <c r="I267" s="115" t="s">
        <v>1662</v>
      </c>
      <c r="J267" s="72">
        <v>2.8599999997939318</v>
      </c>
      <c r="K267" s="70" t="s">
        <v>121</v>
      </c>
      <c r="L267" s="71">
        <v>4.7E-2</v>
      </c>
      <c r="M267" s="71">
        <v>6.5799999993817956E-2</v>
      </c>
      <c r="N267" s="72">
        <v>860.13</v>
      </c>
      <c r="O267" s="80">
        <v>96.442890000000006</v>
      </c>
      <c r="P267" s="115" t="s">
        <v>1662</v>
      </c>
      <c r="Q267" s="72">
        <v>3.0087206170000003</v>
      </c>
      <c r="R267" s="73">
        <v>1.7344827586206897E-6</v>
      </c>
      <c r="S267" s="73">
        <f t="shared" si="4"/>
        <v>1.4943610559274281E-3</v>
      </c>
      <c r="T267" s="73">
        <f>Q267/'סכום נכסי הקרן'!$C$41</f>
        <v>5.5074930102479375E-4</v>
      </c>
    </row>
    <row r="268" spans="1:20">
      <c r="A268" s="69" t="s">
        <v>888</v>
      </c>
      <c r="B268" s="54" t="s">
        <v>889</v>
      </c>
      <c r="C268" s="70" t="s">
        <v>28</v>
      </c>
      <c r="D268" s="70" t="s">
        <v>780</v>
      </c>
      <c r="E268" s="115" t="s">
        <v>1662</v>
      </c>
      <c r="F268" s="70" t="s">
        <v>1544</v>
      </c>
      <c r="G268" s="54" t="s">
        <v>794</v>
      </c>
      <c r="H268" s="54" t="s">
        <v>782</v>
      </c>
      <c r="I268" s="115" t="s">
        <v>1662</v>
      </c>
      <c r="J268" s="72">
        <v>3.7700000006286305</v>
      </c>
      <c r="K268" s="70" t="s">
        <v>121</v>
      </c>
      <c r="L268" s="71">
        <v>7.9500000000000001E-2</v>
      </c>
      <c r="M268" s="71">
        <v>6.9200000009995627E-2</v>
      </c>
      <c r="N268" s="72">
        <v>679.05</v>
      </c>
      <c r="O268" s="80">
        <v>103.98742</v>
      </c>
      <c r="P268" s="115" t="s">
        <v>1662</v>
      </c>
      <c r="Q268" s="72">
        <v>2.5611210070000001</v>
      </c>
      <c r="R268" s="73">
        <v>1.0446923076923076E-6</v>
      </c>
      <c r="S268" s="73">
        <f t="shared" si="4"/>
        <v>1.2720488139555423E-3</v>
      </c>
      <c r="T268" s="73">
        <f>Q268/'סכום נכסי הקרן'!$C$41</f>
        <v>4.6881574728982749E-4</v>
      </c>
    </row>
    <row r="269" spans="1:20">
      <c r="A269" s="69" t="s">
        <v>890</v>
      </c>
      <c r="B269" s="54" t="s">
        <v>891</v>
      </c>
      <c r="C269" s="70" t="s">
        <v>28</v>
      </c>
      <c r="D269" s="70" t="s">
        <v>780</v>
      </c>
      <c r="E269" s="115" t="s">
        <v>1662</v>
      </c>
      <c r="F269" s="70" t="s">
        <v>785</v>
      </c>
      <c r="G269" s="54" t="s">
        <v>892</v>
      </c>
      <c r="H269" s="54" t="s">
        <v>815</v>
      </c>
      <c r="I269" s="115" t="s">
        <v>1662</v>
      </c>
      <c r="J269" s="72">
        <v>3.1599999996318489</v>
      </c>
      <c r="K269" s="70" t="s">
        <v>121</v>
      </c>
      <c r="L269" s="71">
        <v>6.8750000000000006E-2</v>
      </c>
      <c r="M269" s="71">
        <v>7.3999999996548563E-2</v>
      </c>
      <c r="N269" s="72">
        <v>488.916</v>
      </c>
      <c r="O269" s="80">
        <v>98.033000000000001</v>
      </c>
      <c r="P269" s="115" t="s">
        <v>1662</v>
      </c>
      <c r="Q269" s="72">
        <v>1.7384175540000004</v>
      </c>
      <c r="R269" s="73">
        <v>9.7783200000000002E-7</v>
      </c>
      <c r="S269" s="73">
        <f t="shared" si="4"/>
        <v>8.6343127938163665E-4</v>
      </c>
      <c r="T269" s="73">
        <f>Q269/'סכום נכסי הקרן'!$C$41</f>
        <v>3.1821906206412382E-4</v>
      </c>
    </row>
    <row r="270" spans="1:20">
      <c r="A270" s="69" t="s">
        <v>893</v>
      </c>
      <c r="B270" s="54" t="s">
        <v>894</v>
      </c>
      <c r="C270" s="70" t="s">
        <v>28</v>
      </c>
      <c r="D270" s="70" t="s">
        <v>780</v>
      </c>
      <c r="E270" s="115" t="s">
        <v>1662</v>
      </c>
      <c r="F270" s="70" t="s">
        <v>808</v>
      </c>
      <c r="G270" s="54" t="s">
        <v>794</v>
      </c>
      <c r="H270" s="54" t="s">
        <v>275</v>
      </c>
      <c r="I270" s="115" t="s">
        <v>1662</v>
      </c>
      <c r="J270" s="72">
        <v>1.560000000085787</v>
      </c>
      <c r="K270" s="70" t="s">
        <v>121</v>
      </c>
      <c r="L270" s="71">
        <v>5.7500000000000002E-2</v>
      </c>
      <c r="M270" s="71">
        <v>6.490000000879316E-2</v>
      </c>
      <c r="N270" s="72">
        <v>383.66324999999995</v>
      </c>
      <c r="O270" s="80">
        <v>100.52222</v>
      </c>
      <c r="P270" s="115" t="s">
        <v>1662</v>
      </c>
      <c r="Q270" s="72">
        <v>1.3988135730000002</v>
      </c>
      <c r="R270" s="73">
        <v>5.4809035714285703E-7</v>
      </c>
      <c r="S270" s="73">
        <f t="shared" si="4"/>
        <v>6.9475793670672299E-4</v>
      </c>
      <c r="T270" s="73">
        <f>Q270/'סכום נכסי הקרן'!$C$41</f>
        <v>2.5605421561604051E-4</v>
      </c>
    </row>
    <row r="271" spans="1:20">
      <c r="A271" s="69" t="s">
        <v>895</v>
      </c>
      <c r="B271" s="54" t="s">
        <v>896</v>
      </c>
      <c r="C271" s="70" t="s">
        <v>28</v>
      </c>
      <c r="D271" s="70" t="s">
        <v>780</v>
      </c>
      <c r="E271" s="115" t="s">
        <v>1662</v>
      </c>
      <c r="F271" s="70" t="s">
        <v>1547</v>
      </c>
      <c r="G271" s="54" t="s">
        <v>794</v>
      </c>
      <c r="H271" s="54" t="s">
        <v>782</v>
      </c>
      <c r="I271" s="115" t="s">
        <v>1662</v>
      </c>
      <c r="J271" s="72">
        <v>3.7100000001937574</v>
      </c>
      <c r="K271" s="70" t="s">
        <v>123</v>
      </c>
      <c r="L271" s="71">
        <v>0.04</v>
      </c>
      <c r="M271" s="71">
        <v>4.800000000276796E-2</v>
      </c>
      <c r="N271" s="72">
        <v>1086.48</v>
      </c>
      <c r="O271" s="80">
        <v>99.467669999999998</v>
      </c>
      <c r="P271" s="115" t="s">
        <v>1662</v>
      </c>
      <c r="Q271" s="72">
        <v>4.335321296</v>
      </c>
      <c r="R271" s="73">
        <v>1.08648E-6</v>
      </c>
      <c r="S271" s="73">
        <f t="shared" si="4"/>
        <v>2.1532525396575318E-3</v>
      </c>
      <c r="T271" s="73">
        <f>Q271/'סכום נכסי הקרן'!$C$41</f>
        <v>7.9358487458056428E-4</v>
      </c>
    </row>
    <row r="272" spans="1:20">
      <c r="A272" s="69" t="s">
        <v>897</v>
      </c>
      <c r="B272" s="54" t="s">
        <v>898</v>
      </c>
      <c r="C272" s="70" t="s">
        <v>28</v>
      </c>
      <c r="D272" s="70" t="s">
        <v>780</v>
      </c>
      <c r="E272" s="115" t="s">
        <v>1662</v>
      </c>
      <c r="F272" s="70" t="s">
        <v>1550</v>
      </c>
      <c r="G272" s="54" t="s">
        <v>794</v>
      </c>
      <c r="H272" s="54" t="s">
        <v>782</v>
      </c>
      <c r="I272" s="115" t="s">
        <v>1662</v>
      </c>
      <c r="J272" s="72">
        <v>3.7099999996766018</v>
      </c>
      <c r="K272" s="70" t="s">
        <v>123</v>
      </c>
      <c r="L272" s="71">
        <v>4.6249999999999999E-2</v>
      </c>
      <c r="M272" s="71">
        <v>4.6499999994610033E-2</v>
      </c>
      <c r="N272" s="72">
        <v>928.03499999999997</v>
      </c>
      <c r="O272" s="80">
        <v>99.669370000000001</v>
      </c>
      <c r="P272" s="115" t="s">
        <v>1662</v>
      </c>
      <c r="Q272" s="72">
        <v>3.7105960200000001</v>
      </c>
      <c r="R272" s="73">
        <v>1.546725E-6</v>
      </c>
      <c r="S272" s="73">
        <f t="shared" si="4"/>
        <v>1.8429661282728903E-3</v>
      </c>
      <c r="T272" s="73">
        <f>Q272/'סכום נכסי הקרן'!$C$41</f>
        <v>6.7922829153810446E-4</v>
      </c>
    </row>
    <row r="273" spans="1:20">
      <c r="A273" s="69" t="s">
        <v>899</v>
      </c>
      <c r="B273" s="54" t="s">
        <v>900</v>
      </c>
      <c r="C273" s="70" t="s">
        <v>28</v>
      </c>
      <c r="D273" s="70" t="s">
        <v>780</v>
      </c>
      <c r="E273" s="115" t="s">
        <v>1662</v>
      </c>
      <c r="F273" s="70" t="s">
        <v>1543</v>
      </c>
      <c r="G273" s="54" t="s">
        <v>794</v>
      </c>
      <c r="H273" s="54" t="s">
        <v>782</v>
      </c>
      <c r="I273" s="115" t="s">
        <v>1662</v>
      </c>
      <c r="J273" s="72">
        <v>4.0499999992317246</v>
      </c>
      <c r="K273" s="70" t="s">
        <v>123</v>
      </c>
      <c r="L273" s="71">
        <v>4.6249999999999999E-2</v>
      </c>
      <c r="M273" s="71">
        <v>5.3599999993538601E-2</v>
      </c>
      <c r="N273" s="72">
        <v>638.30700000000002</v>
      </c>
      <c r="O273" s="80">
        <v>99.122050000000002</v>
      </c>
      <c r="P273" s="115" t="s">
        <v>1662</v>
      </c>
      <c r="Q273" s="72">
        <v>2.5381511990000001</v>
      </c>
      <c r="R273" s="73">
        <v>4.2553800000000003E-7</v>
      </c>
      <c r="S273" s="73">
        <f t="shared" si="4"/>
        <v>1.2606402483534773E-3</v>
      </c>
      <c r="T273" s="73">
        <f>Q273/'סכום נכסי הקרן'!$C$41</f>
        <v>4.646111010926383E-4</v>
      </c>
    </row>
    <row r="274" spans="1:20">
      <c r="A274" s="69" t="s">
        <v>901</v>
      </c>
      <c r="B274" s="54" t="s">
        <v>902</v>
      </c>
      <c r="C274" s="70" t="s">
        <v>28</v>
      </c>
      <c r="D274" s="70" t="s">
        <v>780</v>
      </c>
      <c r="E274" s="115" t="s">
        <v>1662</v>
      </c>
      <c r="F274" s="70" t="s">
        <v>1547</v>
      </c>
      <c r="G274" s="54" t="s">
        <v>794</v>
      </c>
      <c r="H274" s="54" t="s">
        <v>782</v>
      </c>
      <c r="I274" s="115" t="s">
        <v>1662</v>
      </c>
      <c r="J274" s="72">
        <v>6.5900000003926147</v>
      </c>
      <c r="K274" s="70" t="s">
        <v>123</v>
      </c>
      <c r="L274" s="71">
        <v>7.8750000000000001E-2</v>
      </c>
      <c r="M274" s="71">
        <v>5.9400000003304365E-2</v>
      </c>
      <c r="N274" s="72">
        <v>1222.29</v>
      </c>
      <c r="O274" s="80">
        <v>114.7979</v>
      </c>
      <c r="P274" s="115" t="s">
        <v>1662</v>
      </c>
      <c r="Q274" s="72">
        <v>5.6289297810000001</v>
      </c>
      <c r="R274" s="73">
        <v>1.62972E-6</v>
      </c>
      <c r="S274" s="73">
        <f t="shared" si="4"/>
        <v>2.7957575734179597E-3</v>
      </c>
      <c r="T274" s="73">
        <f>Q274/'סכום נכסי הקרן'!$C$41</f>
        <v>1.0303811942148815E-3</v>
      </c>
    </row>
    <row r="275" spans="1:20">
      <c r="A275" s="69" t="s">
        <v>903</v>
      </c>
      <c r="B275" s="54" t="s">
        <v>904</v>
      </c>
      <c r="C275" s="70" t="s">
        <v>28</v>
      </c>
      <c r="D275" s="70" t="s">
        <v>780</v>
      </c>
      <c r="E275" s="115" t="s">
        <v>1662</v>
      </c>
      <c r="F275" s="70" t="s">
        <v>928</v>
      </c>
      <c r="G275" s="54" t="s">
        <v>794</v>
      </c>
      <c r="H275" s="54" t="s">
        <v>275</v>
      </c>
      <c r="I275" s="115" t="s">
        <v>1662</v>
      </c>
      <c r="J275" s="72">
        <v>6.8400000003768078</v>
      </c>
      <c r="K275" s="70" t="s">
        <v>121</v>
      </c>
      <c r="L275" s="71">
        <v>4.2790000000000002E-2</v>
      </c>
      <c r="M275" s="71">
        <v>5.5600000003242292E-2</v>
      </c>
      <c r="N275" s="72">
        <v>1358.1</v>
      </c>
      <c r="O275" s="80">
        <v>92.668040000000005</v>
      </c>
      <c r="P275" s="115" t="s">
        <v>1662</v>
      </c>
      <c r="Q275" s="72">
        <v>4.5646689919999996</v>
      </c>
      <c r="R275" s="73">
        <v>2.7225511673632245E-7</v>
      </c>
      <c r="S275" s="73">
        <f t="shared" si="4"/>
        <v>2.2671641681525751E-3</v>
      </c>
      <c r="T275" s="73">
        <f>Q275/'סכום נכסי הקרן'!$C$41</f>
        <v>8.3556719841280946E-4</v>
      </c>
    </row>
    <row r="276" spans="1:20">
      <c r="A276" s="69" t="s">
        <v>905</v>
      </c>
      <c r="B276" s="54" t="s">
        <v>906</v>
      </c>
      <c r="C276" s="70" t="s">
        <v>28</v>
      </c>
      <c r="D276" s="70" t="s">
        <v>780</v>
      </c>
      <c r="E276" s="115" t="s">
        <v>1662</v>
      </c>
      <c r="F276" s="70" t="s">
        <v>1542</v>
      </c>
      <c r="G276" s="54" t="s">
        <v>907</v>
      </c>
      <c r="H276" s="54" t="s">
        <v>275</v>
      </c>
      <c r="I276" s="115" t="s">
        <v>1662</v>
      </c>
      <c r="J276" s="72">
        <v>1.3999999996339638</v>
      </c>
      <c r="K276" s="70" t="s">
        <v>121</v>
      </c>
      <c r="L276" s="71">
        <v>6.5000000000000002E-2</v>
      </c>
      <c r="M276" s="71">
        <v>6.4599999996705681E-2</v>
      </c>
      <c r="N276" s="72">
        <v>452.7</v>
      </c>
      <c r="O276" s="80">
        <v>99.831829999999997</v>
      </c>
      <c r="P276" s="115" t="s">
        <v>1662</v>
      </c>
      <c r="Q276" s="72">
        <v>1.6391816989999999</v>
      </c>
      <c r="R276" s="73">
        <v>9.0539999999999994E-7</v>
      </c>
      <c r="S276" s="73">
        <f t="shared" si="4"/>
        <v>8.1414315464657021E-4</v>
      </c>
      <c r="T276" s="73">
        <f>Q276/'סכום נכסי הקרן'!$C$41</f>
        <v>3.0005384011927476E-4</v>
      </c>
    </row>
    <row r="277" spans="1:20">
      <c r="A277" s="69" t="s">
        <v>908</v>
      </c>
      <c r="B277" s="54" t="s">
        <v>909</v>
      </c>
      <c r="C277" s="70" t="s">
        <v>28</v>
      </c>
      <c r="D277" s="70" t="s">
        <v>780</v>
      </c>
      <c r="E277" s="115" t="s">
        <v>1662</v>
      </c>
      <c r="F277" s="70" t="s">
        <v>1547</v>
      </c>
      <c r="G277" s="54" t="s">
        <v>907</v>
      </c>
      <c r="H277" s="54" t="s">
        <v>275</v>
      </c>
      <c r="I277" s="115" t="s">
        <v>1662</v>
      </c>
      <c r="J277" s="72">
        <v>4.0899999999540251</v>
      </c>
      <c r="K277" s="70" t="s">
        <v>121</v>
      </c>
      <c r="L277" s="71">
        <v>4.1250000000000002E-2</v>
      </c>
      <c r="M277" s="71">
        <v>5.7799999996015504E-2</v>
      </c>
      <c r="N277" s="72">
        <v>769.59</v>
      </c>
      <c r="O277" s="80">
        <v>93.508880000000005</v>
      </c>
      <c r="P277" s="115" t="s">
        <v>1662</v>
      </c>
      <c r="Q277" s="72">
        <v>2.6101159680000001</v>
      </c>
      <c r="R277" s="73">
        <v>1.9239750000000001E-6</v>
      </c>
      <c r="S277" s="73">
        <f t="shared" si="4"/>
        <v>1.2963834634545336E-3</v>
      </c>
      <c r="T277" s="73">
        <f>Q277/'סכום נכסי הקרן'!$C$41</f>
        <v>4.7778432362490533E-4</v>
      </c>
    </row>
    <row r="278" spans="1:20">
      <c r="A278" s="69" t="s">
        <v>911</v>
      </c>
      <c r="B278" s="54" t="s">
        <v>912</v>
      </c>
      <c r="C278" s="70" t="s">
        <v>28</v>
      </c>
      <c r="D278" s="70" t="s">
        <v>780</v>
      </c>
      <c r="E278" s="115" t="s">
        <v>1662</v>
      </c>
      <c r="F278" s="70" t="s">
        <v>1551</v>
      </c>
      <c r="G278" s="54" t="s">
        <v>907</v>
      </c>
      <c r="H278" s="54" t="s">
        <v>782</v>
      </c>
      <c r="I278" s="115" t="s">
        <v>1662</v>
      </c>
      <c r="J278" s="72">
        <v>4.3999999996178083</v>
      </c>
      <c r="K278" s="70" t="s">
        <v>123</v>
      </c>
      <c r="L278" s="71">
        <v>6.6250000000000003E-2</v>
      </c>
      <c r="M278" s="71">
        <v>6.1399999992292474E-2</v>
      </c>
      <c r="N278" s="72">
        <v>769.59</v>
      </c>
      <c r="O278" s="80">
        <v>101.70061</v>
      </c>
      <c r="P278" s="115" t="s">
        <v>1662</v>
      </c>
      <c r="Q278" s="72">
        <v>3.1397898530000004</v>
      </c>
      <c r="R278" s="73">
        <v>1.0261200000000001E-6</v>
      </c>
      <c r="S278" s="73">
        <f t="shared" si="4"/>
        <v>1.5594600753584373E-3</v>
      </c>
      <c r="T278" s="73">
        <f>Q278/'סכום נכסי הקרן'!$C$41</f>
        <v>5.7474165501904099E-4</v>
      </c>
    </row>
    <row r="279" spans="1:20">
      <c r="A279" s="69" t="s">
        <v>913</v>
      </c>
      <c r="B279" s="54" t="s">
        <v>914</v>
      </c>
      <c r="C279" s="70" t="s">
        <v>28</v>
      </c>
      <c r="D279" s="70" t="s">
        <v>780</v>
      </c>
      <c r="E279" s="115" t="s">
        <v>1662</v>
      </c>
      <c r="F279" s="70" t="s">
        <v>785</v>
      </c>
      <c r="G279" s="54" t="s">
        <v>915</v>
      </c>
      <c r="H279" s="54" t="s">
        <v>815</v>
      </c>
      <c r="I279" s="115" t="s">
        <v>1662</v>
      </c>
      <c r="J279" s="72">
        <v>4.5399999992682751</v>
      </c>
      <c r="K279" s="70" t="s">
        <v>121</v>
      </c>
      <c r="L279" s="71">
        <v>7.7499999999999999E-2</v>
      </c>
      <c r="M279" s="71">
        <v>7.2199999989305541E-2</v>
      </c>
      <c r="N279" s="72">
        <v>934.68968999999993</v>
      </c>
      <c r="O279" s="80">
        <v>104.81171999999999</v>
      </c>
      <c r="P279" s="115" t="s">
        <v>1662</v>
      </c>
      <c r="Q279" s="72">
        <v>3.5532426399999997</v>
      </c>
      <c r="R279" s="73">
        <v>4.6734484499999995E-7</v>
      </c>
      <c r="S279" s="73">
        <f t="shared" si="4"/>
        <v>1.7648123901817107E-3</v>
      </c>
      <c r="T279" s="73">
        <f>Q279/'סכום נכסי הקרן'!$C$41</f>
        <v>6.5042459884585976E-4</v>
      </c>
    </row>
    <row r="280" spans="1:20">
      <c r="A280" s="69" t="s">
        <v>916</v>
      </c>
      <c r="B280" s="54" t="s">
        <v>917</v>
      </c>
      <c r="C280" s="70" t="s">
        <v>28</v>
      </c>
      <c r="D280" s="70" t="s">
        <v>780</v>
      </c>
      <c r="E280" s="115" t="s">
        <v>1662</v>
      </c>
      <c r="F280" s="70" t="s">
        <v>1550</v>
      </c>
      <c r="G280" s="54" t="s">
        <v>907</v>
      </c>
      <c r="H280" s="54" t="s">
        <v>275</v>
      </c>
      <c r="I280" s="115" t="s">
        <v>1662</v>
      </c>
      <c r="J280" s="72">
        <v>4.2700000000889107</v>
      </c>
      <c r="K280" s="70" t="s">
        <v>124</v>
      </c>
      <c r="L280" s="71">
        <v>8.3750000000000005E-2</v>
      </c>
      <c r="M280" s="71">
        <v>6.9299999999713688E-2</v>
      </c>
      <c r="N280" s="72">
        <v>1358.1</v>
      </c>
      <c r="O280" s="80">
        <v>105.74071000000001</v>
      </c>
      <c r="P280" s="115" t="s">
        <v>1662</v>
      </c>
      <c r="Q280" s="72">
        <v>6.6359106829999996</v>
      </c>
      <c r="R280" s="73">
        <v>1.940142857142857E-6</v>
      </c>
      <c r="S280" s="73">
        <f t="shared" si="4"/>
        <v>3.2959014005014805E-3</v>
      </c>
      <c r="T280" s="73">
        <f>Q280/'סכום נכסי הקרן'!$C$41</f>
        <v>1.2147100497384637E-3</v>
      </c>
    </row>
    <row r="281" spans="1:20">
      <c r="A281" s="69" t="s">
        <v>918</v>
      </c>
      <c r="B281" s="54" t="s">
        <v>919</v>
      </c>
      <c r="C281" s="70" t="s">
        <v>28</v>
      </c>
      <c r="D281" s="70" t="s">
        <v>780</v>
      </c>
      <c r="E281" s="115" t="s">
        <v>1662</v>
      </c>
      <c r="F281" s="70" t="s">
        <v>1547</v>
      </c>
      <c r="G281" s="54" t="s">
        <v>907</v>
      </c>
      <c r="H281" s="54" t="s">
        <v>782</v>
      </c>
      <c r="I281" s="115" t="s">
        <v>1662</v>
      </c>
      <c r="J281" s="72">
        <v>5.8899999998979506</v>
      </c>
      <c r="K281" s="70" t="s">
        <v>123</v>
      </c>
      <c r="L281" s="71">
        <v>6.6250000000000003E-2</v>
      </c>
      <c r="M281" s="71">
        <v>5.4999999999370067E-2</v>
      </c>
      <c r="N281" s="72">
        <v>1810.8</v>
      </c>
      <c r="O281" s="80">
        <v>109.26631999999999</v>
      </c>
      <c r="P281" s="115" t="s">
        <v>1662</v>
      </c>
      <c r="Q281" s="72">
        <v>7.937329429</v>
      </c>
      <c r="R281" s="73">
        <v>2.4144000000000001E-6</v>
      </c>
      <c r="S281" s="73">
        <f t="shared" si="4"/>
        <v>3.9422856079575595E-3</v>
      </c>
      <c r="T281" s="73">
        <f>Q281/'סכום נכסי הקרן'!$C$41</f>
        <v>1.4529360454159028E-3</v>
      </c>
    </row>
    <row r="282" spans="1:20">
      <c r="A282" s="69" t="s">
        <v>920</v>
      </c>
      <c r="B282" s="54" t="s">
        <v>921</v>
      </c>
      <c r="C282" s="70" t="s">
        <v>28</v>
      </c>
      <c r="D282" s="70" t="s">
        <v>780</v>
      </c>
      <c r="E282" s="115" t="s">
        <v>1662</v>
      </c>
      <c r="F282" s="70" t="s">
        <v>1543</v>
      </c>
      <c r="G282" s="54" t="s">
        <v>915</v>
      </c>
      <c r="H282" s="54" t="s">
        <v>815</v>
      </c>
      <c r="I282" s="115" t="s">
        <v>1662</v>
      </c>
      <c r="J282" s="72">
        <v>3.8500000001231975</v>
      </c>
      <c r="K282" s="70" t="s">
        <v>123</v>
      </c>
      <c r="L282" s="71">
        <v>6.1249999999999999E-2</v>
      </c>
      <c r="M282" s="71">
        <v>4.0399999999507212E-2</v>
      </c>
      <c r="N282" s="72">
        <v>905.4</v>
      </c>
      <c r="O282" s="80">
        <v>111.74012999999999</v>
      </c>
      <c r="P282" s="115" t="s">
        <v>1662</v>
      </c>
      <c r="Q282" s="72">
        <v>4.0585160299999998</v>
      </c>
      <c r="R282" s="73">
        <v>1.5089999999999999E-6</v>
      </c>
      <c r="S282" s="73">
        <f t="shared" si="4"/>
        <v>2.0157698477622364E-3</v>
      </c>
      <c r="T282" s="73">
        <f>Q282/'סכום נכסי הקרן'!$C$41</f>
        <v>7.4291539536468058E-4</v>
      </c>
    </row>
    <row r="283" spans="1:20">
      <c r="A283" s="69" t="s">
        <v>922</v>
      </c>
      <c r="B283" s="54" t="s">
        <v>923</v>
      </c>
      <c r="C283" s="70" t="s">
        <v>28</v>
      </c>
      <c r="D283" s="70" t="s">
        <v>780</v>
      </c>
      <c r="E283" s="115" t="s">
        <v>1662</v>
      </c>
      <c r="F283" s="70" t="s">
        <v>1543</v>
      </c>
      <c r="G283" s="54" t="s">
        <v>915</v>
      </c>
      <c r="H283" s="54" t="s">
        <v>815</v>
      </c>
      <c r="I283" s="115" t="s">
        <v>1662</v>
      </c>
      <c r="J283" s="72">
        <v>3.3199999995851468</v>
      </c>
      <c r="K283" s="70" t="s">
        <v>121</v>
      </c>
      <c r="L283" s="71">
        <v>7.3499999999999996E-2</v>
      </c>
      <c r="M283" s="71">
        <v>5.7099999989342558E-2</v>
      </c>
      <c r="N283" s="72">
        <v>724.32</v>
      </c>
      <c r="O283" s="80">
        <v>106.43532999999999</v>
      </c>
      <c r="P283" s="115" t="s">
        <v>1662</v>
      </c>
      <c r="Q283" s="72">
        <v>2.7961718380000002</v>
      </c>
      <c r="R283" s="73">
        <v>4.8288000000000005E-7</v>
      </c>
      <c r="S283" s="73">
        <f t="shared" si="4"/>
        <v>1.3887930560181412E-3</v>
      </c>
      <c r="T283" s="73">
        <f>Q283/'סכום נכסי הקרן'!$C$41</f>
        <v>5.1184203565542055E-4</v>
      </c>
    </row>
    <row r="284" spans="1:20">
      <c r="A284" s="69" t="s">
        <v>924</v>
      </c>
      <c r="B284" s="54" t="s">
        <v>925</v>
      </c>
      <c r="C284" s="70" t="s">
        <v>28</v>
      </c>
      <c r="D284" s="70" t="s">
        <v>780</v>
      </c>
      <c r="E284" s="115" t="s">
        <v>1662</v>
      </c>
      <c r="F284" s="70" t="s">
        <v>785</v>
      </c>
      <c r="G284" s="54" t="s">
        <v>915</v>
      </c>
      <c r="H284" s="54" t="s">
        <v>815</v>
      </c>
      <c r="I284" s="115" t="s">
        <v>1662</v>
      </c>
      <c r="J284" s="72">
        <v>4.1300000001462553</v>
      </c>
      <c r="K284" s="70" t="s">
        <v>121</v>
      </c>
      <c r="L284" s="71">
        <v>7.4999999999999997E-2</v>
      </c>
      <c r="M284" s="71">
        <v>7.4600000005951073E-2</v>
      </c>
      <c r="N284" s="72">
        <v>1086.48</v>
      </c>
      <c r="O284" s="80">
        <v>100.63467</v>
      </c>
      <c r="P284" s="115" t="s">
        <v>1662</v>
      </c>
      <c r="Q284" s="72">
        <v>3.9656730339999999</v>
      </c>
      <c r="R284" s="73">
        <v>1.08648E-6</v>
      </c>
      <c r="S284" s="73">
        <f t="shared" si="4"/>
        <v>1.9696569063498283E-3</v>
      </c>
      <c r="T284" s="73">
        <f>Q284/'סכום נכסי הקרן'!$C$41</f>
        <v>7.2592039261728928E-4</v>
      </c>
    </row>
    <row r="285" spans="1:20">
      <c r="A285" s="69" t="s">
        <v>926</v>
      </c>
      <c r="B285" s="54" t="s">
        <v>927</v>
      </c>
      <c r="C285" s="70" t="s">
        <v>28</v>
      </c>
      <c r="D285" s="70" t="s">
        <v>780</v>
      </c>
      <c r="E285" s="115" t="s">
        <v>1662</v>
      </c>
      <c r="F285" s="70" t="s">
        <v>928</v>
      </c>
      <c r="G285" s="54" t="s">
        <v>907</v>
      </c>
      <c r="H285" s="54" t="s">
        <v>782</v>
      </c>
      <c r="I285" s="115" t="s">
        <v>1662</v>
      </c>
      <c r="J285" s="72">
        <v>6.5700000002195127</v>
      </c>
      <c r="K285" s="70" t="s">
        <v>121</v>
      </c>
      <c r="L285" s="71">
        <v>5.1249999999999997E-2</v>
      </c>
      <c r="M285" s="71">
        <v>5.8300000000731718E-2</v>
      </c>
      <c r="N285" s="72">
        <v>973.30499999999995</v>
      </c>
      <c r="O285" s="80">
        <v>96.784880000000001</v>
      </c>
      <c r="P285" s="115" t="s">
        <v>1662</v>
      </c>
      <c r="Q285" s="72">
        <v>3.4166776249999993</v>
      </c>
      <c r="R285" s="73">
        <v>1.94661E-6</v>
      </c>
      <c r="S285" s="73">
        <f t="shared" si="4"/>
        <v>1.6969837460513587E-3</v>
      </c>
      <c r="T285" s="73">
        <f>Q285/'סכום נכסי הקרן'!$C$41</f>
        <v>6.2542623704027413E-4</v>
      </c>
    </row>
    <row r="286" spans="1:20">
      <c r="A286" s="69" t="s">
        <v>929</v>
      </c>
      <c r="B286" s="54" t="s">
        <v>930</v>
      </c>
      <c r="C286" s="70" t="s">
        <v>28</v>
      </c>
      <c r="D286" s="70" t="s">
        <v>780</v>
      </c>
      <c r="E286" s="115" t="s">
        <v>1662</v>
      </c>
      <c r="F286" s="70" t="s">
        <v>1542</v>
      </c>
      <c r="G286" s="54" t="s">
        <v>907</v>
      </c>
      <c r="H286" s="54" t="s">
        <v>782</v>
      </c>
      <c r="I286" s="115" t="s">
        <v>1662</v>
      </c>
      <c r="J286" s="72">
        <v>6.9600000003700364</v>
      </c>
      <c r="K286" s="70" t="s">
        <v>121</v>
      </c>
      <c r="L286" s="71">
        <v>6.4000000000000001E-2</v>
      </c>
      <c r="M286" s="71">
        <v>5.7900000002659623E-2</v>
      </c>
      <c r="N286" s="72">
        <v>1131.75</v>
      </c>
      <c r="O286" s="80">
        <v>105.33633</v>
      </c>
      <c r="P286" s="115" t="s">
        <v>1662</v>
      </c>
      <c r="Q286" s="72">
        <v>4.3239061149999998</v>
      </c>
      <c r="R286" s="73">
        <v>9.0540000000000005E-7</v>
      </c>
      <c r="S286" s="73">
        <f t="shared" si="4"/>
        <v>2.1475828866374474E-3</v>
      </c>
      <c r="T286" s="73">
        <f>Q286/'סכום נכסי הקרן'!$C$41</f>
        <v>7.9149531434645709E-4</v>
      </c>
    </row>
    <row r="287" spans="1:20">
      <c r="A287" s="69" t="s">
        <v>931</v>
      </c>
      <c r="B287" s="54" t="s">
        <v>932</v>
      </c>
      <c r="C287" s="70" t="s">
        <v>28</v>
      </c>
      <c r="D287" s="70" t="s">
        <v>780</v>
      </c>
      <c r="E287" s="115" t="s">
        <v>1662</v>
      </c>
      <c r="F287" s="70" t="s">
        <v>785</v>
      </c>
      <c r="G287" s="54" t="s">
        <v>915</v>
      </c>
      <c r="H287" s="54" t="s">
        <v>815</v>
      </c>
      <c r="I287" s="115" t="s">
        <v>1662</v>
      </c>
      <c r="J287" s="72">
        <v>3.9399999997010218</v>
      </c>
      <c r="K287" s="70" t="s">
        <v>121</v>
      </c>
      <c r="L287" s="71">
        <v>7.6249999999999998E-2</v>
      </c>
      <c r="M287" s="71">
        <v>8.2699999996047768E-2</v>
      </c>
      <c r="N287" s="72">
        <v>1358.1</v>
      </c>
      <c r="O287" s="80">
        <v>99.136600000000001</v>
      </c>
      <c r="P287" s="115" t="s">
        <v>1662</v>
      </c>
      <c r="Q287" s="72">
        <v>4.8832989589999993</v>
      </c>
      <c r="R287" s="73">
        <v>2.7161999999999999E-6</v>
      </c>
      <c r="S287" s="73">
        <f t="shared" si="4"/>
        <v>2.4254202093568957E-3</v>
      </c>
      <c r="T287" s="73">
        <f>Q287/'סכום נכסי הקרן'!$C$41</f>
        <v>8.9389273074016117E-4</v>
      </c>
    </row>
    <row r="288" spans="1:20">
      <c r="A288" s="69" t="s">
        <v>933</v>
      </c>
      <c r="B288" s="54" t="s">
        <v>934</v>
      </c>
      <c r="C288" s="70" t="s">
        <v>28</v>
      </c>
      <c r="D288" s="70" t="s">
        <v>780</v>
      </c>
      <c r="E288" s="115" t="s">
        <v>1662</v>
      </c>
      <c r="F288" s="70" t="s">
        <v>1546</v>
      </c>
      <c r="G288" s="54" t="s">
        <v>915</v>
      </c>
      <c r="H288" s="54" t="s">
        <v>815</v>
      </c>
      <c r="I288" s="115" t="s">
        <v>1662</v>
      </c>
      <c r="J288" s="72">
        <v>2.9200000001044129</v>
      </c>
      <c r="K288" s="70" t="s">
        <v>121</v>
      </c>
      <c r="L288" s="71">
        <v>5.2999999999999999E-2</v>
      </c>
      <c r="M288" s="71">
        <v>9.1900000000783105E-2</v>
      </c>
      <c r="N288" s="72">
        <v>1401.1065000000003</v>
      </c>
      <c r="O288" s="80">
        <v>90.461830000000006</v>
      </c>
      <c r="P288" s="115" t="s">
        <v>1662</v>
      </c>
      <c r="Q288" s="72">
        <v>4.5971014560000008</v>
      </c>
      <c r="R288" s="73">
        <v>9.3407100000000024E-7</v>
      </c>
      <c r="S288" s="73">
        <f t="shared" si="4"/>
        <v>2.2832726133420441E-3</v>
      </c>
      <c r="T288" s="73">
        <f>Q288/'סכום נכסי הקרן'!$C$41</f>
        <v>8.4150399320112807E-4</v>
      </c>
    </row>
    <row r="289" spans="1:20">
      <c r="A289" s="69" t="s">
        <v>935</v>
      </c>
      <c r="B289" s="54" t="s">
        <v>936</v>
      </c>
      <c r="C289" s="70" t="s">
        <v>28</v>
      </c>
      <c r="D289" s="70" t="s">
        <v>780</v>
      </c>
      <c r="E289" s="115" t="s">
        <v>1662</v>
      </c>
      <c r="F289" s="70" t="s">
        <v>1550</v>
      </c>
      <c r="G289" s="54" t="s">
        <v>907</v>
      </c>
      <c r="H289" s="54" t="s">
        <v>275</v>
      </c>
      <c r="I289" s="115" t="s">
        <v>1662</v>
      </c>
      <c r="J289" s="72">
        <v>6.169999998665844</v>
      </c>
      <c r="K289" s="70" t="s">
        <v>121</v>
      </c>
      <c r="L289" s="71">
        <v>4.1250000000000002E-2</v>
      </c>
      <c r="M289" s="71">
        <v>6.6599999986048916E-2</v>
      </c>
      <c r="N289" s="72">
        <v>475.33499999999998</v>
      </c>
      <c r="O289" s="80">
        <v>85.646919999999994</v>
      </c>
      <c r="P289" s="115" t="s">
        <v>1662</v>
      </c>
      <c r="Q289" s="72">
        <v>1.4765871409999998</v>
      </c>
      <c r="R289" s="73">
        <v>4.7533499999999999E-7</v>
      </c>
      <c r="S289" s="73">
        <f t="shared" si="4"/>
        <v>7.3338624620912138E-4</v>
      </c>
      <c r="T289" s="73">
        <f>Q289/'סכום נכסי הקרן'!$C$41</f>
        <v>2.7029074458193486E-4</v>
      </c>
    </row>
    <row r="290" spans="1:20">
      <c r="A290" s="69" t="s">
        <v>937</v>
      </c>
      <c r="B290" s="54" t="s">
        <v>938</v>
      </c>
      <c r="C290" s="70" t="s">
        <v>28</v>
      </c>
      <c r="D290" s="70" t="s">
        <v>780</v>
      </c>
      <c r="E290" s="115" t="s">
        <v>1662</v>
      </c>
      <c r="F290" s="70" t="s">
        <v>1550</v>
      </c>
      <c r="G290" s="54" t="s">
        <v>907</v>
      </c>
      <c r="H290" s="54" t="s">
        <v>275</v>
      </c>
      <c r="I290" s="115" t="s">
        <v>1662</v>
      </c>
      <c r="J290" s="72">
        <v>0.5</v>
      </c>
      <c r="K290" s="70" t="s">
        <v>121</v>
      </c>
      <c r="L290" s="71">
        <v>6.25E-2</v>
      </c>
      <c r="M290" s="71">
        <v>6.6400000001175907E-2</v>
      </c>
      <c r="N290" s="72">
        <v>1208.4373800000001</v>
      </c>
      <c r="O290" s="80">
        <v>100.89442</v>
      </c>
      <c r="P290" s="115" t="s">
        <v>1662</v>
      </c>
      <c r="Q290" s="72">
        <v>4.4222046819999994</v>
      </c>
      <c r="R290" s="73">
        <v>1.2381632021573948E-6</v>
      </c>
      <c r="S290" s="73">
        <f t="shared" si="4"/>
        <v>2.1964054823774069E-3</v>
      </c>
      <c r="T290" s="73">
        <f>Q290/'סכום נכסי הקרן'!$C$41</f>
        <v>8.0948896479080088E-4</v>
      </c>
    </row>
    <row r="291" spans="1:20">
      <c r="A291" s="69" t="s">
        <v>939</v>
      </c>
      <c r="B291" s="54" t="s">
        <v>940</v>
      </c>
      <c r="C291" s="70" t="s">
        <v>28</v>
      </c>
      <c r="D291" s="70" t="s">
        <v>780</v>
      </c>
      <c r="E291" s="115" t="s">
        <v>1662</v>
      </c>
      <c r="F291" s="70" t="s">
        <v>1550</v>
      </c>
      <c r="G291" s="54" t="s">
        <v>907</v>
      </c>
      <c r="H291" s="54" t="s">
        <v>275</v>
      </c>
      <c r="I291" s="115" t="s">
        <v>1662</v>
      </c>
      <c r="J291" s="72">
        <v>4.6600000008928157</v>
      </c>
      <c r="K291" s="70" t="s">
        <v>123</v>
      </c>
      <c r="L291" s="71">
        <v>6.5000000000000002E-2</v>
      </c>
      <c r="M291" s="71">
        <v>4.9700000006485549E-2</v>
      </c>
      <c r="N291" s="72">
        <v>543.24</v>
      </c>
      <c r="O291" s="80">
        <v>108.95943</v>
      </c>
      <c r="P291" s="115" t="s">
        <v>1662</v>
      </c>
      <c r="Q291" s="72">
        <v>2.3745109179999999</v>
      </c>
      <c r="R291" s="73">
        <v>7.2432000000000002E-7</v>
      </c>
      <c r="S291" s="73">
        <f t="shared" si="4"/>
        <v>1.1793639537963408E-3</v>
      </c>
      <c r="T291" s="73">
        <f>Q291/'סכום נכסי הקרן'!$C$41</f>
        <v>4.3465658492020803E-4</v>
      </c>
    </row>
    <row r="292" spans="1:20">
      <c r="A292" s="69" t="s">
        <v>941</v>
      </c>
      <c r="B292" s="54" t="s">
        <v>942</v>
      </c>
      <c r="C292" s="70" t="s">
        <v>28</v>
      </c>
      <c r="D292" s="70" t="s">
        <v>780</v>
      </c>
      <c r="E292" s="115" t="s">
        <v>1662</v>
      </c>
      <c r="F292" s="70" t="s">
        <v>1542</v>
      </c>
      <c r="G292" s="54" t="s">
        <v>907</v>
      </c>
      <c r="H292" s="54" t="s">
        <v>782</v>
      </c>
      <c r="I292" s="115" t="s">
        <v>1662</v>
      </c>
      <c r="J292" s="72">
        <v>2.3499999993977494</v>
      </c>
      <c r="K292" s="70" t="s">
        <v>123</v>
      </c>
      <c r="L292" s="71">
        <v>5.7500000000000002E-2</v>
      </c>
      <c r="M292" s="71">
        <v>4.2599999989790416E-2</v>
      </c>
      <c r="N292" s="72">
        <v>411.95699999999999</v>
      </c>
      <c r="O292" s="80">
        <v>105.49755999999999</v>
      </c>
      <c r="P292" s="115" t="s">
        <v>1662</v>
      </c>
      <c r="Q292" s="72">
        <v>1.7434597029999999</v>
      </c>
      <c r="R292" s="73">
        <v>6.3377999999999995E-7</v>
      </c>
      <c r="S292" s="73">
        <f t="shared" si="4"/>
        <v>8.6593559668554621E-4</v>
      </c>
      <c r="T292" s="73">
        <f>Q292/'סכום נכסי הקרן'!$C$41</f>
        <v>3.1914203245284051E-4</v>
      </c>
    </row>
    <row r="293" spans="1:20">
      <c r="A293" s="69" t="s">
        <v>943</v>
      </c>
      <c r="B293" s="54" t="s">
        <v>944</v>
      </c>
      <c r="C293" s="70" t="s">
        <v>28</v>
      </c>
      <c r="D293" s="70" t="s">
        <v>780</v>
      </c>
      <c r="E293" s="115" t="s">
        <v>1662</v>
      </c>
      <c r="F293" s="70" t="s">
        <v>1542</v>
      </c>
      <c r="G293" s="54" t="s">
        <v>907</v>
      </c>
      <c r="H293" s="54" t="s">
        <v>782</v>
      </c>
      <c r="I293" s="115" t="s">
        <v>1662</v>
      </c>
      <c r="J293" s="72">
        <v>4.3499999996557897</v>
      </c>
      <c r="K293" s="70" t="s">
        <v>123</v>
      </c>
      <c r="L293" s="71">
        <v>6.1249999999999999E-2</v>
      </c>
      <c r="M293" s="71">
        <v>4.6299999995334032E-2</v>
      </c>
      <c r="N293" s="72">
        <v>905.4</v>
      </c>
      <c r="O293" s="80">
        <v>107.98211000000001</v>
      </c>
      <c r="P293" s="115" t="s">
        <v>1662</v>
      </c>
      <c r="Q293" s="72">
        <v>3.9220211410000001</v>
      </c>
      <c r="R293" s="73">
        <v>1.3929230769230769E-6</v>
      </c>
      <c r="S293" s="73">
        <f t="shared" si="4"/>
        <v>1.9479760335734942E-3</v>
      </c>
      <c r="T293" s="73">
        <f>Q293/'סכום נכסי הקרן'!$C$41</f>
        <v>7.1792987019313333E-4</v>
      </c>
    </row>
    <row r="294" spans="1:20">
      <c r="A294" s="69" t="s">
        <v>945</v>
      </c>
      <c r="B294" s="54" t="s">
        <v>946</v>
      </c>
      <c r="C294" s="70" t="s">
        <v>28</v>
      </c>
      <c r="D294" s="70" t="s">
        <v>780</v>
      </c>
      <c r="E294" s="115" t="s">
        <v>1662</v>
      </c>
      <c r="F294" s="70" t="s">
        <v>947</v>
      </c>
      <c r="G294" s="54" t="s">
        <v>948</v>
      </c>
      <c r="H294" s="54" t="s">
        <v>275</v>
      </c>
      <c r="I294" s="115" t="s">
        <v>1662</v>
      </c>
      <c r="J294" s="72">
        <v>4.3400000000349861</v>
      </c>
      <c r="K294" s="70" t="s">
        <v>123</v>
      </c>
      <c r="L294" s="71">
        <v>7.2499999999999995E-2</v>
      </c>
      <c r="M294" s="71">
        <v>5.1899999999975001E-2</v>
      </c>
      <c r="N294" s="72">
        <v>905.4</v>
      </c>
      <c r="O294" s="80">
        <v>110.17251</v>
      </c>
      <c r="P294" s="115" t="s">
        <v>1662</v>
      </c>
      <c r="Q294" s="72">
        <v>4.0015785790000002</v>
      </c>
      <c r="R294" s="73">
        <v>1.8107999999999999E-6</v>
      </c>
      <c r="S294" s="73">
        <f t="shared" si="4"/>
        <v>1.9874903495205507E-3</v>
      </c>
      <c r="T294" s="73">
        <f>Q294/'סכום נכסי הקרן'!$C$41</f>
        <v>7.3249293833653332E-4</v>
      </c>
    </row>
    <row r="295" spans="1:20">
      <c r="A295" s="69" t="s">
        <v>949</v>
      </c>
      <c r="B295" s="54" t="s">
        <v>950</v>
      </c>
      <c r="C295" s="70" t="s">
        <v>28</v>
      </c>
      <c r="D295" s="70" t="s">
        <v>780</v>
      </c>
      <c r="E295" s="115" t="s">
        <v>1662</v>
      </c>
      <c r="F295" s="70" t="s">
        <v>1542</v>
      </c>
      <c r="G295" s="54" t="s">
        <v>951</v>
      </c>
      <c r="H295" s="54" t="s">
        <v>815</v>
      </c>
      <c r="I295" s="115" t="s">
        <v>1662</v>
      </c>
      <c r="J295" s="72">
        <v>6.1100000004516444</v>
      </c>
      <c r="K295" s="70" t="s">
        <v>121</v>
      </c>
      <c r="L295" s="71">
        <v>3.7499999999999999E-2</v>
      </c>
      <c r="M295" s="71">
        <v>5.7600000002290021E-2</v>
      </c>
      <c r="N295" s="72">
        <v>1448.64</v>
      </c>
      <c r="O295" s="80">
        <v>89.758499999999998</v>
      </c>
      <c r="P295" s="115" t="s">
        <v>1662</v>
      </c>
      <c r="Q295" s="72">
        <v>4.7161066170000003</v>
      </c>
      <c r="R295" s="73">
        <v>1.44864E-6</v>
      </c>
      <c r="S295" s="73">
        <f t="shared" si="4"/>
        <v>2.3423796893024883E-3</v>
      </c>
      <c r="T295" s="73">
        <f>Q295/'סכום נכסי הקרן'!$C$41</f>
        <v>8.6328800626926227E-4</v>
      </c>
    </row>
    <row r="296" spans="1:20">
      <c r="A296" s="69" t="s">
        <v>952</v>
      </c>
      <c r="B296" s="54" t="s">
        <v>953</v>
      </c>
      <c r="C296" s="70" t="s">
        <v>28</v>
      </c>
      <c r="D296" s="70" t="s">
        <v>780</v>
      </c>
      <c r="E296" s="115" t="s">
        <v>1662</v>
      </c>
      <c r="F296" s="70" t="s">
        <v>1552</v>
      </c>
      <c r="G296" s="54" t="s">
        <v>948</v>
      </c>
      <c r="H296" s="54" t="s">
        <v>782</v>
      </c>
      <c r="I296" s="115" t="s">
        <v>1662</v>
      </c>
      <c r="J296" s="72">
        <v>6.1900000005951759</v>
      </c>
      <c r="K296" s="70" t="s">
        <v>121</v>
      </c>
      <c r="L296" s="71">
        <v>0.04</v>
      </c>
      <c r="M296" s="71">
        <v>5.610000000426394E-2</v>
      </c>
      <c r="N296" s="72">
        <v>1358.1</v>
      </c>
      <c r="O296" s="80">
        <v>91.413669999999996</v>
      </c>
      <c r="P296" s="115" t="s">
        <v>1662</v>
      </c>
      <c r="Q296" s="72">
        <v>4.5028806279999998</v>
      </c>
      <c r="R296" s="73">
        <v>2.7161999999999999E-6</v>
      </c>
      <c r="S296" s="73">
        <f t="shared" si="4"/>
        <v>2.2364753350487773E-3</v>
      </c>
      <c r="T296" s="73">
        <f>Q296/'סכום נכסי הקרן'!$C$41</f>
        <v>8.2425677693592379E-4</v>
      </c>
    </row>
    <row r="297" spans="1:20">
      <c r="A297" s="69" t="s">
        <v>954</v>
      </c>
      <c r="B297" s="54" t="s">
        <v>955</v>
      </c>
      <c r="C297" s="70" t="s">
        <v>28</v>
      </c>
      <c r="D297" s="70" t="s">
        <v>780</v>
      </c>
      <c r="E297" s="115" t="s">
        <v>1662</v>
      </c>
      <c r="F297" s="70" t="s">
        <v>1543</v>
      </c>
      <c r="G297" s="54" t="s">
        <v>948</v>
      </c>
      <c r="H297" s="54" t="s">
        <v>782</v>
      </c>
      <c r="I297" s="115" t="s">
        <v>1662</v>
      </c>
      <c r="J297" s="72">
        <v>5.3599999994698573</v>
      </c>
      <c r="K297" s="70" t="s">
        <v>121</v>
      </c>
      <c r="L297" s="71">
        <v>3.7499999999999999E-2</v>
      </c>
      <c r="M297" s="71">
        <v>5.5699999993931257E-2</v>
      </c>
      <c r="N297" s="72">
        <v>860.13</v>
      </c>
      <c r="O297" s="80">
        <v>91.905079999999998</v>
      </c>
      <c r="P297" s="115" t="s">
        <v>1662</v>
      </c>
      <c r="Q297" s="72">
        <v>2.867155082</v>
      </c>
      <c r="R297" s="73">
        <v>2.150325E-6</v>
      </c>
      <c r="S297" s="73">
        <f t="shared" si="4"/>
        <v>1.4240487706423729E-3</v>
      </c>
      <c r="T297" s="73">
        <f>Q297/'סכום נכסי הקרן'!$C$41</f>
        <v>5.2483558906034019E-4</v>
      </c>
    </row>
    <row r="298" spans="1:20">
      <c r="A298" s="69" t="s">
        <v>956</v>
      </c>
      <c r="B298" s="54" t="s">
        <v>957</v>
      </c>
      <c r="C298" s="70" t="s">
        <v>28</v>
      </c>
      <c r="D298" s="70" t="s">
        <v>780</v>
      </c>
      <c r="E298" s="115" t="s">
        <v>1662</v>
      </c>
      <c r="F298" s="70" t="s">
        <v>1546</v>
      </c>
      <c r="G298" s="54" t="s">
        <v>951</v>
      </c>
      <c r="H298" s="54" t="s">
        <v>815</v>
      </c>
      <c r="I298" s="115" t="s">
        <v>1662</v>
      </c>
      <c r="J298" s="72">
        <v>4.0200000000549245</v>
      </c>
      <c r="K298" s="70" t="s">
        <v>121</v>
      </c>
      <c r="L298" s="71">
        <v>5.1249999999999997E-2</v>
      </c>
      <c r="M298" s="71">
        <v>5.970000000070181E-2</v>
      </c>
      <c r="N298" s="72">
        <v>935.59509000000003</v>
      </c>
      <c r="O298" s="80">
        <v>96.576539999999994</v>
      </c>
      <c r="P298" s="115" t="s">
        <v>1662</v>
      </c>
      <c r="Q298" s="72">
        <v>3.2772316409999998</v>
      </c>
      <c r="R298" s="73">
        <v>1.7010819818181818E-6</v>
      </c>
      <c r="S298" s="73">
        <f t="shared" si="4"/>
        <v>1.6277241921008637E-3</v>
      </c>
      <c r="T298" s="73">
        <f>Q298/'סכום נכסי הקרן'!$C$41</f>
        <v>5.9990051099420095E-4</v>
      </c>
    </row>
    <row r="299" spans="1:20">
      <c r="A299" s="69" t="s">
        <v>958</v>
      </c>
      <c r="B299" s="54" t="s">
        <v>959</v>
      </c>
      <c r="C299" s="70" t="s">
        <v>28</v>
      </c>
      <c r="D299" s="70" t="s">
        <v>780</v>
      </c>
      <c r="E299" s="115" t="s">
        <v>1662</v>
      </c>
      <c r="F299" s="70" t="s">
        <v>785</v>
      </c>
      <c r="G299" s="54" t="s">
        <v>948</v>
      </c>
      <c r="H299" s="54" t="s">
        <v>782</v>
      </c>
      <c r="I299" s="115" t="s">
        <v>1662</v>
      </c>
      <c r="J299" s="72">
        <v>4.4599999997744035</v>
      </c>
      <c r="K299" s="70" t="s">
        <v>123</v>
      </c>
      <c r="L299" s="71">
        <v>7.8750000000000001E-2</v>
      </c>
      <c r="M299" s="71">
        <v>7.1399999997049893E-2</v>
      </c>
      <c r="N299" s="72">
        <v>1349.046</v>
      </c>
      <c r="O299" s="80">
        <v>106.47931</v>
      </c>
      <c r="P299" s="115" t="s">
        <v>1662</v>
      </c>
      <c r="Q299" s="72">
        <v>5.7624823549999995</v>
      </c>
      <c r="R299" s="73">
        <v>1.3490460000000001E-6</v>
      </c>
      <c r="S299" s="73">
        <f t="shared" si="4"/>
        <v>2.8620900086652914E-3</v>
      </c>
      <c r="T299" s="73">
        <f>Q299/'סכום נכסי הקרן'!$C$41</f>
        <v>1.0548281256996341E-3</v>
      </c>
    </row>
    <row r="300" spans="1:20">
      <c r="A300" s="69" t="s">
        <v>960</v>
      </c>
      <c r="B300" s="54" t="s">
        <v>961</v>
      </c>
      <c r="C300" s="70" t="s">
        <v>28</v>
      </c>
      <c r="D300" s="70" t="s">
        <v>780</v>
      </c>
      <c r="E300" s="115" t="s">
        <v>1662</v>
      </c>
      <c r="F300" s="70" t="s">
        <v>1550</v>
      </c>
      <c r="G300" s="54" t="s">
        <v>948</v>
      </c>
      <c r="H300" s="54" t="s">
        <v>782</v>
      </c>
      <c r="I300" s="115" t="s">
        <v>1662</v>
      </c>
      <c r="J300" s="72">
        <v>5.7799999999999994</v>
      </c>
      <c r="K300" s="70" t="s">
        <v>123</v>
      </c>
      <c r="L300" s="71">
        <v>6.1349999999999995E-2</v>
      </c>
      <c r="M300" s="71">
        <v>4.969999999745614E-2</v>
      </c>
      <c r="N300" s="72">
        <v>452.7</v>
      </c>
      <c r="O300" s="80">
        <v>108.23022</v>
      </c>
      <c r="P300" s="115" t="s">
        <v>1662</v>
      </c>
      <c r="Q300" s="72">
        <v>1.9655162499999999</v>
      </c>
      <c r="R300" s="73">
        <v>4.5269999999999997E-7</v>
      </c>
      <c r="S300" s="73">
        <f t="shared" si="4"/>
        <v>9.7622588225595899E-4</v>
      </c>
      <c r="T300" s="73">
        <f>Q300/'סכום נכסי הקרן'!$C$41</f>
        <v>3.5978970420980555E-4</v>
      </c>
    </row>
    <row r="301" spans="1:20">
      <c r="A301" s="69" t="s">
        <v>962</v>
      </c>
      <c r="B301" s="54" t="s">
        <v>963</v>
      </c>
      <c r="C301" s="70" t="s">
        <v>28</v>
      </c>
      <c r="D301" s="70" t="s">
        <v>780</v>
      </c>
      <c r="E301" s="115" t="s">
        <v>1662</v>
      </c>
      <c r="F301" s="70" t="s">
        <v>1550</v>
      </c>
      <c r="G301" s="54" t="s">
        <v>948</v>
      </c>
      <c r="H301" s="54" t="s">
        <v>782</v>
      </c>
      <c r="I301" s="115" t="s">
        <v>1662</v>
      </c>
      <c r="J301" s="72">
        <v>4.1000000000000005</v>
      </c>
      <c r="K301" s="70" t="s">
        <v>123</v>
      </c>
      <c r="L301" s="71">
        <v>7.1249999999999994E-2</v>
      </c>
      <c r="M301" s="71">
        <v>5.1200000001015572E-2</v>
      </c>
      <c r="N301" s="72">
        <v>1358.1</v>
      </c>
      <c r="O301" s="80">
        <v>108.44175</v>
      </c>
      <c r="P301" s="115" t="s">
        <v>1662</v>
      </c>
      <c r="Q301" s="72">
        <v>5.9080737199999991</v>
      </c>
      <c r="R301" s="73">
        <v>1.8107999999999999E-6</v>
      </c>
      <c r="S301" s="73">
        <f t="shared" si="4"/>
        <v>2.9344018294126264E-3</v>
      </c>
      <c r="T301" s="73">
        <f>Q301/'סכום נכסי הקרן'!$C$41</f>
        <v>1.0814787698491556E-3</v>
      </c>
    </row>
    <row r="302" spans="1:20">
      <c r="A302" s="69" t="s">
        <v>964</v>
      </c>
      <c r="B302" s="54" t="s">
        <v>965</v>
      </c>
      <c r="C302" s="70" t="s">
        <v>28</v>
      </c>
      <c r="D302" s="70" t="s">
        <v>780</v>
      </c>
      <c r="E302" s="115" t="s">
        <v>1662</v>
      </c>
      <c r="F302" s="70" t="s">
        <v>1548</v>
      </c>
      <c r="G302" s="54" t="s">
        <v>801</v>
      </c>
      <c r="H302" s="54" t="s">
        <v>782</v>
      </c>
      <c r="I302" s="115" t="s">
        <v>1662</v>
      </c>
      <c r="J302" s="72">
        <v>3.9700000002543563</v>
      </c>
      <c r="K302" s="70" t="s">
        <v>121</v>
      </c>
      <c r="L302" s="71">
        <v>4.6249999999999999E-2</v>
      </c>
      <c r="M302" s="71">
        <v>5.7700000002543564E-2</v>
      </c>
      <c r="N302" s="72">
        <v>1131.88581</v>
      </c>
      <c r="O302" s="80">
        <v>95.765129999999999</v>
      </c>
      <c r="P302" s="115" t="s">
        <v>1662</v>
      </c>
      <c r="Q302" s="72">
        <v>3.9314933999999999</v>
      </c>
      <c r="R302" s="73">
        <v>2.0579742E-6</v>
      </c>
      <c r="S302" s="73">
        <f t="shared" si="4"/>
        <v>1.9526806827460622E-3</v>
      </c>
      <c r="T302" s="73">
        <f>Q302/'סכום נכסי הקרן'!$C$41</f>
        <v>7.1966377662296239E-4</v>
      </c>
    </row>
    <row r="303" spans="1:20">
      <c r="A303" s="69" t="s">
        <v>966</v>
      </c>
      <c r="B303" s="54" t="s">
        <v>967</v>
      </c>
      <c r="C303" s="70" t="s">
        <v>28</v>
      </c>
      <c r="D303" s="70" t="s">
        <v>780</v>
      </c>
      <c r="E303" s="115" t="s">
        <v>1662</v>
      </c>
      <c r="F303" s="70" t="s">
        <v>785</v>
      </c>
      <c r="G303" s="54" t="s">
        <v>801</v>
      </c>
      <c r="H303" s="54" t="s">
        <v>782</v>
      </c>
      <c r="I303" s="115" t="s">
        <v>1662</v>
      </c>
      <c r="J303" s="72">
        <v>3.5299999998868534</v>
      </c>
      <c r="K303" s="70" t="s">
        <v>124</v>
      </c>
      <c r="L303" s="71">
        <v>8.8749999999999996E-2</v>
      </c>
      <c r="M303" s="71">
        <v>8.8899999999434251E-2</v>
      </c>
      <c r="N303" s="72">
        <v>918.98100000000011</v>
      </c>
      <c r="O303" s="80">
        <v>99.901110000000003</v>
      </c>
      <c r="P303" s="115" t="s">
        <v>1662</v>
      </c>
      <c r="Q303" s="72">
        <v>4.2423199160000005</v>
      </c>
      <c r="R303" s="73">
        <v>7.351848000000001E-7</v>
      </c>
      <c r="S303" s="73">
        <f t="shared" si="4"/>
        <v>2.107060932622219E-3</v>
      </c>
      <c r="T303" s="73">
        <f>Q303/'סכום נכסי הקרן'!$C$41</f>
        <v>7.7656087948446489E-4</v>
      </c>
    </row>
    <row r="304" spans="1:20">
      <c r="A304" s="69" t="s">
        <v>968</v>
      </c>
      <c r="B304" s="54" t="s">
        <v>969</v>
      </c>
      <c r="C304" s="70" t="s">
        <v>28</v>
      </c>
      <c r="D304" s="70" t="s">
        <v>780</v>
      </c>
      <c r="E304" s="115" t="s">
        <v>1662</v>
      </c>
      <c r="F304" s="70" t="s">
        <v>1552</v>
      </c>
      <c r="G304" s="54" t="s">
        <v>970</v>
      </c>
      <c r="H304" s="54" t="s">
        <v>815</v>
      </c>
      <c r="I304" s="115" t="s">
        <v>1662</v>
      </c>
      <c r="J304" s="72">
        <v>3.5700000000793963</v>
      </c>
      <c r="K304" s="70" t="s">
        <v>121</v>
      </c>
      <c r="L304" s="71">
        <v>6.3750000000000001E-2</v>
      </c>
      <c r="M304" s="71">
        <v>5.8600000000501452E-2</v>
      </c>
      <c r="N304" s="72">
        <v>1267.56</v>
      </c>
      <c r="O304" s="80">
        <v>104.10454</v>
      </c>
      <c r="P304" s="115" t="s">
        <v>1662</v>
      </c>
      <c r="Q304" s="72">
        <v>4.786143966</v>
      </c>
      <c r="R304" s="73">
        <v>2.5351199999999998E-6</v>
      </c>
      <c r="S304" s="73">
        <f t="shared" si="4"/>
        <v>2.3771656000363185E-3</v>
      </c>
      <c r="T304" s="73">
        <f>Q304/'סכום נכסי הקרן'!$C$41</f>
        <v>8.761084126537675E-4</v>
      </c>
    </row>
    <row r="305" spans="1:20">
      <c r="A305" s="69" t="s">
        <v>971</v>
      </c>
      <c r="B305" s="54" t="s">
        <v>972</v>
      </c>
      <c r="C305" s="70" t="s">
        <v>28</v>
      </c>
      <c r="D305" s="70" t="s">
        <v>780</v>
      </c>
      <c r="E305" s="115" t="s">
        <v>1662</v>
      </c>
      <c r="F305" s="70" t="s">
        <v>1546</v>
      </c>
      <c r="G305" s="54" t="s">
        <v>801</v>
      </c>
      <c r="H305" s="54" t="s">
        <v>782</v>
      </c>
      <c r="I305" s="115" t="s">
        <v>1662</v>
      </c>
      <c r="J305" s="72">
        <v>6.4900000001090756</v>
      </c>
      <c r="K305" s="70" t="s">
        <v>121</v>
      </c>
      <c r="L305" s="71">
        <v>8.5000000000000006E-2</v>
      </c>
      <c r="M305" s="71">
        <v>9.1800000001874271E-2</v>
      </c>
      <c r="N305" s="72">
        <v>1810.8</v>
      </c>
      <c r="O305" s="80">
        <v>99.108279999999993</v>
      </c>
      <c r="P305" s="115" t="s">
        <v>1662</v>
      </c>
      <c r="Q305" s="72">
        <v>6.5092053210000005</v>
      </c>
      <c r="R305" s="73">
        <v>2.4144000000000001E-6</v>
      </c>
      <c r="S305" s="73">
        <f t="shared" si="4"/>
        <v>3.2329698150694039E-3</v>
      </c>
      <c r="T305" s="73">
        <f>Q305/'סכום נכסי הקרן'!$C$41</f>
        <v>1.1915165072196594E-3</v>
      </c>
    </row>
    <row r="306" spans="1:20">
      <c r="A306" s="69" t="s">
        <v>973</v>
      </c>
      <c r="B306" s="54" t="s">
        <v>974</v>
      </c>
      <c r="C306" s="70" t="s">
        <v>28</v>
      </c>
      <c r="D306" s="70" t="s">
        <v>780</v>
      </c>
      <c r="E306" s="115" t="s">
        <v>1662</v>
      </c>
      <c r="F306" s="70" t="s">
        <v>785</v>
      </c>
      <c r="G306" s="54" t="s">
        <v>801</v>
      </c>
      <c r="H306" s="54" t="s">
        <v>782</v>
      </c>
      <c r="I306" s="115" t="s">
        <v>1662</v>
      </c>
      <c r="J306" s="72">
        <v>3.5999999999059114</v>
      </c>
      <c r="K306" s="70" t="s">
        <v>124</v>
      </c>
      <c r="L306" s="71">
        <v>8.5000000000000006E-2</v>
      </c>
      <c r="M306" s="71">
        <v>7.960000000037637E-2</v>
      </c>
      <c r="N306" s="72">
        <v>452.7</v>
      </c>
      <c r="O306" s="80">
        <v>101.61441000000001</v>
      </c>
      <c r="P306" s="115" t="s">
        <v>1662</v>
      </c>
      <c r="Q306" s="72">
        <v>2.1256529019999997</v>
      </c>
      <c r="R306" s="73">
        <v>6.0360000000000003E-7</v>
      </c>
      <c r="S306" s="73">
        <f t="shared" si="4"/>
        <v>1.0557620063557803E-3</v>
      </c>
      <c r="T306" s="73">
        <f>Q306/'סכום נכסי הקרן'!$C$41</f>
        <v>3.8910287760953116E-4</v>
      </c>
    </row>
    <row r="307" spans="1:20">
      <c r="A307" s="69" t="s">
        <v>975</v>
      </c>
      <c r="B307" s="54" t="s">
        <v>976</v>
      </c>
      <c r="C307" s="70" t="s">
        <v>28</v>
      </c>
      <c r="D307" s="70" t="s">
        <v>780</v>
      </c>
      <c r="E307" s="115" t="s">
        <v>1662</v>
      </c>
      <c r="F307" s="70" t="s">
        <v>785</v>
      </c>
      <c r="G307" s="54" t="s">
        <v>801</v>
      </c>
      <c r="H307" s="54" t="s">
        <v>782</v>
      </c>
      <c r="I307" s="115" t="s">
        <v>1662</v>
      </c>
      <c r="J307" s="72">
        <v>3.9399999998294479</v>
      </c>
      <c r="K307" s="70" t="s">
        <v>124</v>
      </c>
      <c r="L307" s="71">
        <v>8.5000000000000006E-2</v>
      </c>
      <c r="M307" s="71">
        <v>8.199999999620998E-2</v>
      </c>
      <c r="N307" s="72">
        <v>452.7</v>
      </c>
      <c r="O307" s="80">
        <v>100.90441</v>
      </c>
      <c r="P307" s="115" t="s">
        <v>1662</v>
      </c>
      <c r="Q307" s="72">
        <v>2.1108005440000004</v>
      </c>
      <c r="R307" s="73">
        <v>6.0360000000000003E-7</v>
      </c>
      <c r="S307" s="73">
        <f t="shared" si="4"/>
        <v>1.0483851880302485E-3</v>
      </c>
      <c r="T307" s="73">
        <f>Q307/'סכום נכסי הקרן'!$C$41</f>
        <v>3.8638413870740416E-4</v>
      </c>
    </row>
    <row r="308" spans="1:20">
      <c r="A308" s="69" t="s">
        <v>977</v>
      </c>
      <c r="B308" s="54" t="s">
        <v>978</v>
      </c>
      <c r="C308" s="70" t="s">
        <v>28</v>
      </c>
      <c r="D308" s="70" t="s">
        <v>780</v>
      </c>
      <c r="E308" s="115" t="s">
        <v>1662</v>
      </c>
      <c r="F308" s="70" t="s">
        <v>1541</v>
      </c>
      <c r="G308" s="54" t="s">
        <v>979</v>
      </c>
      <c r="H308" s="54" t="s">
        <v>815</v>
      </c>
      <c r="I308" s="115" t="s">
        <v>1662</v>
      </c>
      <c r="J308" s="72">
        <v>3.500000000389452</v>
      </c>
      <c r="K308" s="70" t="s">
        <v>123</v>
      </c>
      <c r="L308" s="71">
        <v>2.6249999999999999E-2</v>
      </c>
      <c r="M308" s="71">
        <v>0.10040000000934686</v>
      </c>
      <c r="N308" s="72">
        <v>817.12350000000004</v>
      </c>
      <c r="O308" s="80">
        <v>78.332139999999995</v>
      </c>
      <c r="P308" s="115" t="s">
        <v>1662</v>
      </c>
      <c r="Q308" s="72">
        <v>2.5677060900000002</v>
      </c>
      <c r="R308" s="73">
        <v>3.4148974849758864E-6</v>
      </c>
      <c r="S308" s="73">
        <f t="shared" si="4"/>
        <v>1.2753194704364561E-3</v>
      </c>
      <c r="T308" s="73">
        <f>Q308/'סכום נכסי הקרן'!$C$41</f>
        <v>4.7002115328164621E-4</v>
      </c>
    </row>
    <row r="309" spans="1:20">
      <c r="A309" s="69" t="s">
        <v>980</v>
      </c>
      <c r="B309" s="54" t="s">
        <v>981</v>
      </c>
      <c r="C309" s="70" t="s">
        <v>28</v>
      </c>
      <c r="D309" s="70" t="s">
        <v>780</v>
      </c>
      <c r="E309" s="115" t="s">
        <v>1662</v>
      </c>
      <c r="F309" s="70" t="s">
        <v>928</v>
      </c>
      <c r="G309" s="54" t="s">
        <v>979</v>
      </c>
      <c r="H309" s="54" t="s">
        <v>815</v>
      </c>
      <c r="I309" s="115" t="s">
        <v>1662</v>
      </c>
      <c r="J309" s="72">
        <v>3.5800000000271091</v>
      </c>
      <c r="K309" s="70" t="s">
        <v>121</v>
      </c>
      <c r="L309" s="71">
        <v>7.3749999999999996E-2</v>
      </c>
      <c r="M309" s="71">
        <v>6.6200000000890713E-2</v>
      </c>
      <c r="N309" s="72">
        <v>1358.1</v>
      </c>
      <c r="O309" s="80">
        <v>104.84385</v>
      </c>
      <c r="P309" s="115" t="s">
        <v>1662</v>
      </c>
      <c r="Q309" s="72">
        <v>5.1644283169999996</v>
      </c>
      <c r="R309" s="73">
        <v>1.2346363636363635E-6</v>
      </c>
      <c r="S309" s="73">
        <f t="shared" si="4"/>
        <v>2.5650505764635537E-3</v>
      </c>
      <c r="T309" s="73">
        <f>Q309/'סכום נכסי הקרן'!$C$41</f>
        <v>9.4535373929682538E-4</v>
      </c>
    </row>
    <row r="310" spans="1:20">
      <c r="A310" s="69" t="s">
        <v>982</v>
      </c>
      <c r="B310" s="54" t="s">
        <v>983</v>
      </c>
      <c r="C310" s="70" t="s">
        <v>28</v>
      </c>
      <c r="D310" s="70" t="s">
        <v>780</v>
      </c>
      <c r="E310" s="115" t="s">
        <v>1662</v>
      </c>
      <c r="F310" s="70" t="s">
        <v>1547</v>
      </c>
      <c r="G310" s="54" t="s">
        <v>984</v>
      </c>
      <c r="H310" s="54" t="s">
        <v>782</v>
      </c>
      <c r="I310" s="115" t="s">
        <v>1662</v>
      </c>
      <c r="J310" s="72">
        <v>1.9299999998682644</v>
      </c>
      <c r="K310" s="70" t="s">
        <v>124</v>
      </c>
      <c r="L310" s="71">
        <v>0.06</v>
      </c>
      <c r="M310" s="71">
        <v>7.249999999543992E-2</v>
      </c>
      <c r="N310" s="72">
        <v>1072.8989999999999</v>
      </c>
      <c r="O310" s="80">
        <v>99.523330000000001</v>
      </c>
      <c r="P310" s="115" t="s">
        <v>1662</v>
      </c>
      <c r="Q310" s="72">
        <v>4.9341270050000006</v>
      </c>
      <c r="R310" s="73">
        <v>8.5831919999999988E-7</v>
      </c>
      <c r="S310" s="73">
        <f t="shared" si="4"/>
        <v>2.4506653092382616E-3</v>
      </c>
      <c r="T310" s="73">
        <f>Q310/'סכום נכסי הקרן'!$C$41</f>
        <v>9.0319685510743754E-4</v>
      </c>
    </row>
    <row r="311" spans="1:20">
      <c r="A311" s="69" t="s">
        <v>985</v>
      </c>
      <c r="B311" s="54" t="s">
        <v>986</v>
      </c>
      <c r="C311" s="70" t="s">
        <v>28</v>
      </c>
      <c r="D311" s="70" t="s">
        <v>780</v>
      </c>
      <c r="E311" s="115" t="s">
        <v>1662</v>
      </c>
      <c r="F311" s="70" t="s">
        <v>1547</v>
      </c>
      <c r="G311" s="54" t="s">
        <v>984</v>
      </c>
      <c r="H311" s="54" t="s">
        <v>782</v>
      </c>
      <c r="I311" s="115" t="s">
        <v>1662</v>
      </c>
      <c r="J311" s="72">
        <v>1.9100000001848978</v>
      </c>
      <c r="K311" s="70" t="s">
        <v>123</v>
      </c>
      <c r="L311" s="71">
        <v>0.05</v>
      </c>
      <c r="M311" s="71">
        <v>5.0100000009773174E-2</v>
      </c>
      <c r="N311" s="72">
        <v>452.7</v>
      </c>
      <c r="O311" s="80">
        <v>104.23363000000001</v>
      </c>
      <c r="P311" s="115" t="s">
        <v>1662</v>
      </c>
      <c r="Q311" s="72">
        <v>1.8929362150000002</v>
      </c>
      <c r="R311" s="73">
        <v>4.5269999999999997E-7</v>
      </c>
      <c r="S311" s="73">
        <f t="shared" si="4"/>
        <v>9.4017707894433885E-4</v>
      </c>
      <c r="T311" s="73">
        <f>Q311/'סכום נכסי הקרן'!$C$41</f>
        <v>3.4650385662437491E-4</v>
      </c>
    </row>
    <row r="312" spans="1:20">
      <c r="A312" s="69" t="s">
        <v>987</v>
      </c>
      <c r="B312" s="54" t="s">
        <v>988</v>
      </c>
      <c r="C312" s="70" t="s">
        <v>28</v>
      </c>
      <c r="D312" s="70" t="s">
        <v>780</v>
      </c>
      <c r="E312" s="115" t="s">
        <v>1662</v>
      </c>
      <c r="F312" s="70" t="s">
        <v>1552</v>
      </c>
      <c r="G312" s="54" t="s">
        <v>979</v>
      </c>
      <c r="H312" s="54" t="s">
        <v>815</v>
      </c>
      <c r="I312" s="115" t="s">
        <v>1662</v>
      </c>
      <c r="J312" s="72">
        <v>6.0199999993674149</v>
      </c>
      <c r="K312" s="70" t="s">
        <v>121</v>
      </c>
      <c r="L312" s="71">
        <v>5.1249999999999997E-2</v>
      </c>
      <c r="M312" s="71">
        <v>7.7999999989026583E-2</v>
      </c>
      <c r="N312" s="72">
        <v>995.94</v>
      </c>
      <c r="O312" s="80">
        <v>85.774169999999998</v>
      </c>
      <c r="P312" s="115" t="s">
        <v>1662</v>
      </c>
      <c r="Q312" s="72">
        <v>3.0983982480000001</v>
      </c>
      <c r="R312" s="73">
        <v>4.9797000000000006E-7</v>
      </c>
      <c r="S312" s="73">
        <f t="shared" si="4"/>
        <v>1.5389018346880204E-3</v>
      </c>
      <c r="T312" s="73">
        <f>Q312/'סכום נכסי הקרן'!$C$41</f>
        <v>5.6716488056107392E-4</v>
      </c>
    </row>
    <row r="313" spans="1:20">
      <c r="A313" s="119" t="s">
        <v>1662</v>
      </c>
      <c r="B313" s="120" t="s">
        <v>1662</v>
      </c>
      <c r="C313" s="120" t="s">
        <v>1662</v>
      </c>
      <c r="D313" s="120" t="s">
        <v>1662</v>
      </c>
      <c r="E313" s="120" t="s">
        <v>1662</v>
      </c>
      <c r="F313" s="120" t="s">
        <v>1662</v>
      </c>
      <c r="G313" s="120" t="s">
        <v>1662</v>
      </c>
      <c r="H313" s="120" t="s">
        <v>1662</v>
      </c>
      <c r="I313" s="120" t="s">
        <v>1662</v>
      </c>
      <c r="J313" s="120" t="s">
        <v>1662</v>
      </c>
      <c r="K313" s="120" t="s">
        <v>1662</v>
      </c>
      <c r="L313" s="120" t="s">
        <v>1662</v>
      </c>
      <c r="M313" s="120" t="s">
        <v>1662</v>
      </c>
      <c r="N313" s="120" t="s">
        <v>1662</v>
      </c>
      <c r="O313" s="120" t="s">
        <v>1662</v>
      </c>
      <c r="P313" s="120" t="s">
        <v>1662</v>
      </c>
      <c r="Q313" s="120" t="s">
        <v>1662</v>
      </c>
      <c r="R313" s="120" t="s">
        <v>1662</v>
      </c>
      <c r="S313" s="120" t="s">
        <v>1662</v>
      </c>
      <c r="T313" s="120" t="s">
        <v>1662</v>
      </c>
    </row>
    <row r="314" spans="1:20">
      <c r="A314" s="119" t="s">
        <v>1662</v>
      </c>
      <c r="B314" s="120" t="s">
        <v>1662</v>
      </c>
      <c r="C314" s="120" t="s">
        <v>1662</v>
      </c>
      <c r="D314" s="120" t="s">
        <v>1662</v>
      </c>
      <c r="E314" s="120" t="s">
        <v>1662</v>
      </c>
      <c r="F314" s="120" t="s">
        <v>1662</v>
      </c>
      <c r="G314" s="120" t="s">
        <v>1662</v>
      </c>
      <c r="H314" s="120" t="s">
        <v>1662</v>
      </c>
      <c r="I314" s="120" t="s">
        <v>1662</v>
      </c>
      <c r="J314" s="120" t="s">
        <v>1662</v>
      </c>
      <c r="K314" s="120" t="s">
        <v>1662</v>
      </c>
      <c r="L314" s="120" t="s">
        <v>1662</v>
      </c>
      <c r="M314" s="120" t="s">
        <v>1662</v>
      </c>
      <c r="N314" s="120" t="s">
        <v>1662</v>
      </c>
      <c r="O314" s="120" t="s">
        <v>1662</v>
      </c>
      <c r="P314" s="120" t="s">
        <v>1662</v>
      </c>
      <c r="Q314" s="120" t="s">
        <v>1662</v>
      </c>
      <c r="R314" s="120" t="s">
        <v>1662</v>
      </c>
      <c r="S314" s="120" t="s">
        <v>1662</v>
      </c>
      <c r="T314" s="120" t="s">
        <v>1662</v>
      </c>
    </row>
    <row r="315" spans="1:20">
      <c r="A315" s="119" t="s">
        <v>1662</v>
      </c>
      <c r="B315" s="120" t="s">
        <v>1662</v>
      </c>
      <c r="C315" s="120" t="s">
        <v>1662</v>
      </c>
      <c r="D315" s="120" t="s">
        <v>1662</v>
      </c>
      <c r="E315" s="120" t="s">
        <v>1662</v>
      </c>
      <c r="F315" s="120" t="s">
        <v>1662</v>
      </c>
      <c r="G315" s="120" t="s">
        <v>1662</v>
      </c>
      <c r="H315" s="120" t="s">
        <v>1662</v>
      </c>
      <c r="I315" s="120" t="s">
        <v>1662</v>
      </c>
      <c r="J315" s="120" t="s">
        <v>1662</v>
      </c>
      <c r="K315" s="120" t="s">
        <v>1662</v>
      </c>
      <c r="L315" s="120" t="s">
        <v>1662</v>
      </c>
      <c r="M315" s="120" t="s">
        <v>1662</v>
      </c>
      <c r="N315" s="120" t="s">
        <v>1662</v>
      </c>
      <c r="O315" s="120" t="s">
        <v>1662</v>
      </c>
      <c r="P315" s="120" t="s">
        <v>1662</v>
      </c>
      <c r="Q315" s="120" t="s">
        <v>1662</v>
      </c>
      <c r="R315" s="120" t="s">
        <v>1662</v>
      </c>
      <c r="S315" s="120" t="s">
        <v>1662</v>
      </c>
      <c r="T315" s="120" t="s">
        <v>1662</v>
      </c>
    </row>
    <row r="316" spans="1:20">
      <c r="A316" s="75" t="s">
        <v>188</v>
      </c>
      <c r="B316" s="122" t="s">
        <v>1662</v>
      </c>
      <c r="C316" s="122" t="s">
        <v>1662</v>
      </c>
      <c r="D316" s="122" t="s">
        <v>1662</v>
      </c>
      <c r="E316" s="122" t="s">
        <v>1662</v>
      </c>
      <c r="F316" s="122" t="s">
        <v>1662</v>
      </c>
      <c r="G316" s="122" t="s">
        <v>1662</v>
      </c>
      <c r="H316" s="122" t="s">
        <v>1662</v>
      </c>
      <c r="I316" s="122" t="s">
        <v>1662</v>
      </c>
      <c r="J316" s="122" t="s">
        <v>1662</v>
      </c>
      <c r="K316" s="120" t="s">
        <v>1662</v>
      </c>
      <c r="L316" s="120" t="s">
        <v>1662</v>
      </c>
      <c r="M316" s="120" t="s">
        <v>1662</v>
      </c>
      <c r="N316" s="120" t="s">
        <v>1662</v>
      </c>
      <c r="O316" s="120" t="s">
        <v>1662</v>
      </c>
      <c r="P316" s="120" t="s">
        <v>1662</v>
      </c>
      <c r="Q316" s="120" t="s">
        <v>1662</v>
      </c>
      <c r="R316" s="120" t="s">
        <v>1662</v>
      </c>
      <c r="S316" s="120" t="s">
        <v>1662</v>
      </c>
      <c r="T316" s="120" t="s">
        <v>1662</v>
      </c>
    </row>
    <row r="317" spans="1:20">
      <c r="A317" s="75" t="s">
        <v>107</v>
      </c>
      <c r="B317" s="122" t="s">
        <v>1662</v>
      </c>
      <c r="C317" s="122" t="s">
        <v>1662</v>
      </c>
      <c r="D317" s="122" t="s">
        <v>1662</v>
      </c>
      <c r="E317" s="122" t="s">
        <v>1662</v>
      </c>
      <c r="F317" s="122" t="s">
        <v>1662</v>
      </c>
      <c r="G317" s="122" t="s">
        <v>1662</v>
      </c>
      <c r="H317" s="122" t="s">
        <v>1662</v>
      </c>
      <c r="I317" s="122" t="s">
        <v>1662</v>
      </c>
      <c r="J317" s="122" t="s">
        <v>1662</v>
      </c>
      <c r="K317" s="120" t="s">
        <v>1662</v>
      </c>
      <c r="L317" s="120" t="s">
        <v>1662</v>
      </c>
      <c r="M317" s="120" t="s">
        <v>1662</v>
      </c>
      <c r="N317" s="120" t="s">
        <v>1662</v>
      </c>
      <c r="O317" s="120" t="s">
        <v>1662</v>
      </c>
      <c r="P317" s="120" t="s">
        <v>1662</v>
      </c>
      <c r="Q317" s="120" t="s">
        <v>1662</v>
      </c>
      <c r="R317" s="120" t="s">
        <v>1662</v>
      </c>
      <c r="S317" s="120" t="s">
        <v>1662</v>
      </c>
      <c r="T317" s="120" t="s">
        <v>1662</v>
      </c>
    </row>
    <row r="318" spans="1:20">
      <c r="A318" s="75" t="s">
        <v>171</v>
      </c>
      <c r="B318" s="122" t="s">
        <v>1662</v>
      </c>
      <c r="C318" s="122" t="s">
        <v>1662</v>
      </c>
      <c r="D318" s="122" t="s">
        <v>1662</v>
      </c>
      <c r="E318" s="122" t="s">
        <v>1662</v>
      </c>
      <c r="F318" s="122" t="s">
        <v>1662</v>
      </c>
      <c r="G318" s="122" t="s">
        <v>1662</v>
      </c>
      <c r="H318" s="122" t="s">
        <v>1662</v>
      </c>
      <c r="I318" s="122" t="s">
        <v>1662</v>
      </c>
      <c r="J318" s="122" t="s">
        <v>1662</v>
      </c>
      <c r="K318" s="120" t="s">
        <v>1662</v>
      </c>
      <c r="L318" s="120" t="s">
        <v>1662</v>
      </c>
      <c r="M318" s="120" t="s">
        <v>1662</v>
      </c>
      <c r="N318" s="120" t="s">
        <v>1662</v>
      </c>
      <c r="O318" s="120" t="s">
        <v>1662</v>
      </c>
      <c r="P318" s="120" t="s">
        <v>1662</v>
      </c>
      <c r="Q318" s="120" t="s">
        <v>1662</v>
      </c>
      <c r="R318" s="120" t="s">
        <v>1662</v>
      </c>
      <c r="S318" s="120" t="s">
        <v>1662</v>
      </c>
      <c r="T318" s="120" t="s">
        <v>1662</v>
      </c>
    </row>
    <row r="319" spans="1:20">
      <c r="A319" s="75" t="s">
        <v>179</v>
      </c>
      <c r="B319" s="122" t="s">
        <v>1662</v>
      </c>
      <c r="C319" s="122" t="s">
        <v>1662</v>
      </c>
      <c r="D319" s="122" t="s">
        <v>1662</v>
      </c>
      <c r="E319" s="122" t="s">
        <v>1662</v>
      </c>
      <c r="F319" s="122" t="s">
        <v>1662</v>
      </c>
      <c r="G319" s="122" t="s">
        <v>1662</v>
      </c>
      <c r="H319" s="122" t="s">
        <v>1662</v>
      </c>
      <c r="I319" s="122" t="s">
        <v>1662</v>
      </c>
      <c r="J319" s="122" t="s">
        <v>1662</v>
      </c>
      <c r="K319" s="120" t="s">
        <v>1662</v>
      </c>
      <c r="L319" s="120" t="s">
        <v>1662</v>
      </c>
      <c r="M319" s="120" t="s">
        <v>1662</v>
      </c>
      <c r="N319" s="120" t="s">
        <v>1662</v>
      </c>
      <c r="O319" s="120" t="s">
        <v>1662</v>
      </c>
      <c r="P319" s="120" t="s">
        <v>1662</v>
      </c>
      <c r="Q319" s="120" t="s">
        <v>1662</v>
      </c>
      <c r="R319" s="120" t="s">
        <v>1662</v>
      </c>
      <c r="S319" s="120" t="s">
        <v>1662</v>
      </c>
      <c r="T319" s="120" t="s">
        <v>1662</v>
      </c>
    </row>
    <row r="320" spans="1:20">
      <c r="A320" s="75" t="s">
        <v>184</v>
      </c>
      <c r="B320" s="123" t="s">
        <v>1662</v>
      </c>
      <c r="C320" s="123" t="s">
        <v>1662</v>
      </c>
      <c r="D320" s="123" t="s">
        <v>1662</v>
      </c>
      <c r="E320" s="123" t="s">
        <v>1662</v>
      </c>
      <c r="F320" s="123" t="s">
        <v>1662</v>
      </c>
      <c r="G320" s="123" t="s">
        <v>1662</v>
      </c>
      <c r="H320" s="123" t="s">
        <v>1662</v>
      </c>
      <c r="I320" s="123" t="s">
        <v>1662</v>
      </c>
      <c r="J320" s="123" t="s">
        <v>1662</v>
      </c>
      <c r="K320" s="120" t="s">
        <v>1662</v>
      </c>
      <c r="L320" s="120" t="s">
        <v>1662</v>
      </c>
      <c r="M320" s="120" t="s">
        <v>1662</v>
      </c>
      <c r="N320" s="120" t="s">
        <v>1662</v>
      </c>
      <c r="O320" s="120" t="s">
        <v>1662</v>
      </c>
      <c r="P320" s="120" t="s">
        <v>1662</v>
      </c>
      <c r="Q320" s="120" t="s">
        <v>1662</v>
      </c>
      <c r="R320" s="120" t="s">
        <v>1662</v>
      </c>
      <c r="S320" s="120" t="s">
        <v>1662</v>
      </c>
      <c r="T320" s="120" t="s">
        <v>1662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4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51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135</v>
      </c>
      <c r="B1" s="36" t="s" vm="1">
        <v>194</v>
      </c>
    </row>
    <row r="2" spans="1:14">
      <c r="A2" s="36" t="s">
        <v>134</v>
      </c>
      <c r="B2" s="36" t="s">
        <v>195</v>
      </c>
    </row>
    <row r="3" spans="1:14">
      <c r="A3" s="36" t="s">
        <v>136</v>
      </c>
      <c r="B3" s="36" t="s">
        <v>196</v>
      </c>
    </row>
    <row r="4" spans="1:14">
      <c r="A4" s="36" t="s">
        <v>137</v>
      </c>
      <c r="B4" s="36">
        <v>2148</v>
      </c>
    </row>
    <row r="5" spans="1:14" ht="18.75">
      <c r="A5" s="141" t="s">
        <v>87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</row>
    <row r="6" spans="1:14" s="3" customFormat="1">
      <c r="A6" s="37" t="s">
        <v>110</v>
      </c>
      <c r="B6" s="38" t="s">
        <v>44</v>
      </c>
      <c r="C6" s="38" t="s">
        <v>114</v>
      </c>
      <c r="D6" s="38" t="s">
        <v>163</v>
      </c>
      <c r="E6" s="38" t="s">
        <v>112</v>
      </c>
      <c r="F6" s="38" t="s">
        <v>64</v>
      </c>
      <c r="G6" s="38" t="s">
        <v>98</v>
      </c>
      <c r="H6" s="39" t="s">
        <v>173</v>
      </c>
      <c r="I6" s="39" t="s">
        <v>172</v>
      </c>
      <c r="J6" s="38" t="s">
        <v>187</v>
      </c>
      <c r="K6" s="39" t="s">
        <v>60</v>
      </c>
      <c r="L6" s="39" t="s">
        <v>57</v>
      </c>
      <c r="M6" s="39" t="s">
        <v>138</v>
      </c>
      <c r="N6" s="41" t="s">
        <v>140</v>
      </c>
    </row>
    <row r="7" spans="1:14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111" t="s">
        <v>1662</v>
      </c>
      <c r="G7" s="111" t="s">
        <v>1662</v>
      </c>
      <c r="H7" s="12" t="s">
        <v>180</v>
      </c>
      <c r="I7" s="111" t="s">
        <v>1662</v>
      </c>
      <c r="J7" s="12" t="s">
        <v>176</v>
      </c>
      <c r="K7" s="12" t="s">
        <v>176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83" t="s">
        <v>29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115" t="s">
        <v>1662</v>
      </c>
      <c r="J9" s="115" t="s">
        <v>1662</v>
      </c>
      <c r="K9" s="84">
        <v>0</v>
      </c>
      <c r="L9" s="115" t="s">
        <v>1662</v>
      </c>
      <c r="M9" s="85">
        <v>0</v>
      </c>
      <c r="N9" s="85">
        <v>0</v>
      </c>
    </row>
    <row r="10" spans="1:14">
      <c r="A10" s="86" t="s">
        <v>188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  <c r="L10" s="115" t="s">
        <v>1662</v>
      </c>
      <c r="M10" s="115" t="s">
        <v>1662</v>
      </c>
      <c r="N10" s="115" t="s">
        <v>1662</v>
      </c>
    </row>
    <row r="11" spans="1:14">
      <c r="A11" s="86" t="s">
        <v>107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  <c r="L11" s="115" t="s">
        <v>1662</v>
      </c>
      <c r="M11" s="115" t="s">
        <v>1662</v>
      </c>
      <c r="N11" s="115" t="s">
        <v>1662</v>
      </c>
    </row>
    <row r="12" spans="1:14">
      <c r="A12" s="86" t="s">
        <v>171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  <c r="K12" s="115" t="s">
        <v>1662</v>
      </c>
      <c r="L12" s="115" t="s">
        <v>1662</v>
      </c>
      <c r="M12" s="115" t="s">
        <v>1662</v>
      </c>
      <c r="N12" s="115" t="s">
        <v>1662</v>
      </c>
    </row>
    <row r="13" spans="1:14">
      <c r="A13" s="86" t="s">
        <v>179</v>
      </c>
      <c r="B13" s="115" t="s">
        <v>1662</v>
      </c>
      <c r="C13" s="115" t="s">
        <v>1662</v>
      </c>
      <c r="D13" s="115" t="s">
        <v>1662</v>
      </c>
      <c r="E13" s="115" t="s">
        <v>1662</v>
      </c>
      <c r="F13" s="115" t="s">
        <v>1662</v>
      </c>
      <c r="G13" s="115" t="s">
        <v>1662</v>
      </c>
      <c r="H13" s="115" t="s">
        <v>1662</v>
      </c>
      <c r="I13" s="115" t="s">
        <v>1662</v>
      </c>
      <c r="J13" s="115" t="s">
        <v>1662</v>
      </c>
      <c r="K13" s="115" t="s">
        <v>1662</v>
      </c>
      <c r="L13" s="115" t="s">
        <v>1662</v>
      </c>
      <c r="M13" s="115" t="s">
        <v>1662</v>
      </c>
      <c r="N13" s="115" t="s">
        <v>1662</v>
      </c>
    </row>
    <row r="14" spans="1:14">
      <c r="A14" s="86" t="s">
        <v>185</v>
      </c>
      <c r="B14" s="115" t="s">
        <v>1662</v>
      </c>
      <c r="C14" s="115" t="s">
        <v>1662</v>
      </c>
      <c r="D14" s="115" t="s">
        <v>1662</v>
      </c>
      <c r="E14" s="115" t="s">
        <v>1662</v>
      </c>
      <c r="F14" s="115" t="s">
        <v>1662</v>
      </c>
      <c r="G14" s="115" t="s">
        <v>1662</v>
      </c>
      <c r="H14" s="115" t="s">
        <v>1662</v>
      </c>
      <c r="I14" s="115" t="s">
        <v>1662</v>
      </c>
      <c r="J14" s="115" t="s">
        <v>1662</v>
      </c>
      <c r="K14" s="115" t="s">
        <v>1662</v>
      </c>
      <c r="L14" s="115" t="s">
        <v>1662</v>
      </c>
      <c r="M14" s="115" t="s">
        <v>1662</v>
      </c>
      <c r="N14" s="115" t="s">
        <v>1662</v>
      </c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1"/>
      <c r="D271" s="1"/>
      <c r="E271" s="1"/>
      <c r="F271" s="1"/>
    </row>
    <row r="272" spans="1:6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4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7109375" style="2" bestFit="1" customWidth="1"/>
    <col min="2" max="2" width="51.42578125" style="2" bestFit="1" customWidth="1"/>
    <col min="3" max="3" width="12.7109375" style="2" customWidth="1"/>
    <col min="4" max="4" width="13.85546875" style="2" customWidth="1"/>
    <col min="5" max="5" width="11.85546875" style="2" customWidth="1"/>
    <col min="6" max="6" width="11.5703125" style="2" customWidth="1"/>
    <col min="7" max="7" width="14.28515625" style="1" customWidth="1"/>
    <col min="8" max="8" width="9.5703125" style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135</v>
      </c>
      <c r="B1" s="36" t="s" vm="1">
        <v>194</v>
      </c>
    </row>
    <row r="2" spans="1:13">
      <c r="A2" s="36" t="s">
        <v>134</v>
      </c>
      <c r="B2" s="36" t="s">
        <v>195</v>
      </c>
    </row>
    <row r="3" spans="1:13">
      <c r="A3" s="36" t="s">
        <v>136</v>
      </c>
      <c r="B3" s="36" t="s">
        <v>196</v>
      </c>
    </row>
    <row r="4" spans="1:13">
      <c r="A4" s="36" t="s">
        <v>137</v>
      </c>
      <c r="B4" s="36">
        <v>2148</v>
      </c>
    </row>
    <row r="5" spans="1:13" ht="18.75">
      <c r="A5" s="141" t="s">
        <v>192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3"/>
    </row>
    <row r="6" spans="1:13" s="3" customFormat="1">
      <c r="A6" s="37" t="s">
        <v>110</v>
      </c>
      <c r="B6" s="38" t="s">
        <v>44</v>
      </c>
      <c r="C6" s="38" t="s">
        <v>114</v>
      </c>
      <c r="D6" s="38" t="s">
        <v>112</v>
      </c>
      <c r="E6" s="38" t="s">
        <v>64</v>
      </c>
      <c r="F6" s="38" t="s">
        <v>98</v>
      </c>
      <c r="G6" s="38" t="s">
        <v>173</v>
      </c>
      <c r="H6" s="38" t="s">
        <v>172</v>
      </c>
      <c r="I6" s="38" t="s">
        <v>187</v>
      </c>
      <c r="J6" s="38" t="s">
        <v>60</v>
      </c>
      <c r="K6" s="38" t="s">
        <v>57</v>
      </c>
      <c r="L6" s="38" t="s">
        <v>138</v>
      </c>
      <c r="M6" s="41" t="s">
        <v>140</v>
      </c>
    </row>
    <row r="7" spans="1:13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111" t="s">
        <v>1662</v>
      </c>
      <c r="G7" s="26" t="s">
        <v>180</v>
      </c>
      <c r="H7" s="111" t="s">
        <v>1662</v>
      </c>
      <c r="I7" s="12" t="s">
        <v>176</v>
      </c>
      <c r="J7" s="12" t="s">
        <v>176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4" t="s">
        <v>190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115" t="s">
        <v>1662</v>
      </c>
      <c r="J9" s="72">
        <v>336.02663636399996</v>
      </c>
      <c r="K9" s="115" t="s">
        <v>1662</v>
      </c>
      <c r="L9" s="73">
        <f>IFERROR(J9/$J$9,0)</f>
        <v>1</v>
      </c>
      <c r="M9" s="73">
        <f>J9/'סכום נכסי הקרן'!$C$41</f>
        <v>6.1510009954900878E-2</v>
      </c>
    </row>
    <row r="10" spans="1:13">
      <c r="A10" s="88" t="s">
        <v>168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72">
        <v>336.02663636399996</v>
      </c>
      <c r="K10" s="115" t="s">
        <v>1662</v>
      </c>
      <c r="L10" s="73">
        <f t="shared" ref="L10:L21" si="0">IFERROR(J10/$J$9,0)</f>
        <v>1</v>
      </c>
      <c r="M10" s="73">
        <f>J10/'סכום נכסי הקרן'!$C$41</f>
        <v>6.1510009954900878E-2</v>
      </c>
    </row>
    <row r="11" spans="1:13">
      <c r="A11" s="68" t="s">
        <v>191</v>
      </c>
      <c r="B11" s="114" t="s">
        <v>1662</v>
      </c>
      <c r="C11" s="114" t="s">
        <v>1662</v>
      </c>
      <c r="D11" s="114" t="s">
        <v>1662</v>
      </c>
      <c r="E11" s="114" t="s">
        <v>1662</v>
      </c>
      <c r="F11" s="114" t="s">
        <v>1662</v>
      </c>
      <c r="G11" s="114" t="s">
        <v>1662</v>
      </c>
      <c r="H11" s="114" t="s">
        <v>1662</v>
      </c>
      <c r="I11" s="114" t="s">
        <v>1662</v>
      </c>
      <c r="J11" s="66">
        <v>336.02663636399996</v>
      </c>
      <c r="K11" s="114" t="s">
        <v>1662</v>
      </c>
      <c r="L11" s="67">
        <f t="shared" si="0"/>
        <v>1</v>
      </c>
      <c r="M11" s="67">
        <f>J11/'סכום נכסי הקרן'!$C$41</f>
        <v>6.1510009954900878E-2</v>
      </c>
    </row>
    <row r="12" spans="1:13">
      <c r="A12" s="69" t="s">
        <v>989</v>
      </c>
      <c r="B12" s="54" t="s">
        <v>990</v>
      </c>
      <c r="C12" s="70" t="s">
        <v>115</v>
      </c>
      <c r="D12" s="54" t="s">
        <v>991</v>
      </c>
      <c r="E12" s="70" t="s">
        <v>992</v>
      </c>
      <c r="F12" s="70" t="s">
        <v>122</v>
      </c>
      <c r="G12" s="72">
        <v>1898.934</v>
      </c>
      <c r="H12" s="80">
        <v>381.09</v>
      </c>
      <c r="I12" s="115" t="s">
        <v>1662</v>
      </c>
      <c r="J12" s="72">
        <v>7.2366475810000006</v>
      </c>
      <c r="K12" s="73">
        <v>2.092733881223273E-5</v>
      </c>
      <c r="L12" s="73">
        <f t="shared" si="0"/>
        <v>2.153593435123078E-2</v>
      </c>
      <c r="M12" s="73">
        <f>J12/'סכום נכסי הקרן'!$C$41</f>
        <v>1.3246755363322969E-3</v>
      </c>
    </row>
    <row r="13" spans="1:13">
      <c r="A13" s="69" t="s">
        <v>993</v>
      </c>
      <c r="B13" s="54" t="s">
        <v>994</v>
      </c>
      <c r="C13" s="70" t="s">
        <v>115</v>
      </c>
      <c r="D13" s="54" t="s">
        <v>991</v>
      </c>
      <c r="E13" s="70" t="s">
        <v>992</v>
      </c>
      <c r="F13" s="70" t="s">
        <v>122</v>
      </c>
      <c r="G13" s="72">
        <v>8818.2963259999997</v>
      </c>
      <c r="H13" s="80">
        <v>352.49</v>
      </c>
      <c r="I13" s="115" t="s">
        <v>1662</v>
      </c>
      <c r="J13" s="72">
        <v>31.083609220000003</v>
      </c>
      <c r="K13" s="73">
        <v>5.6240183496789185E-5</v>
      </c>
      <c r="L13" s="73">
        <f t="shared" si="0"/>
        <v>9.2503408528390493E-2</v>
      </c>
      <c r="M13" s="73">
        <f>J13/'סכום נכסי הקרן'!$C$41</f>
        <v>5.6898855794435613E-3</v>
      </c>
    </row>
    <row r="14" spans="1:13">
      <c r="A14" s="69" t="s">
        <v>995</v>
      </c>
      <c r="B14" s="54" t="s">
        <v>996</v>
      </c>
      <c r="C14" s="70" t="s">
        <v>115</v>
      </c>
      <c r="D14" s="54" t="s">
        <v>997</v>
      </c>
      <c r="E14" s="70" t="s">
        <v>992</v>
      </c>
      <c r="F14" s="70" t="s">
        <v>122</v>
      </c>
      <c r="G14" s="72">
        <v>3860</v>
      </c>
      <c r="H14" s="80">
        <v>353.96</v>
      </c>
      <c r="I14" s="115" t="s">
        <v>1662</v>
      </c>
      <c r="J14" s="72">
        <v>13.66286</v>
      </c>
      <c r="K14" s="73">
        <v>1.4401519290142996E-5</v>
      </c>
      <c r="L14" s="73">
        <f t="shared" si="0"/>
        <v>4.0660050488377786E-2</v>
      </c>
      <c r="M14" s="73">
        <f>J14/'סכום נכסי הקרן'!$C$41</f>
        <v>2.5010001103068897E-3</v>
      </c>
    </row>
    <row r="15" spans="1:13">
      <c r="A15" s="69" t="s">
        <v>998</v>
      </c>
      <c r="B15" s="54" t="s">
        <v>999</v>
      </c>
      <c r="C15" s="70" t="s">
        <v>115</v>
      </c>
      <c r="D15" s="54" t="s">
        <v>1000</v>
      </c>
      <c r="E15" s="70" t="s">
        <v>992</v>
      </c>
      <c r="F15" s="70" t="s">
        <v>122</v>
      </c>
      <c r="G15" s="72">
        <v>660</v>
      </c>
      <c r="H15" s="80">
        <v>3518.37</v>
      </c>
      <c r="I15" s="115" t="s">
        <v>1662</v>
      </c>
      <c r="J15" s="72">
        <v>23.221240000000002</v>
      </c>
      <c r="K15" s="73">
        <v>2.7885243940113987E-5</v>
      </c>
      <c r="L15" s="73">
        <f t="shared" si="0"/>
        <v>6.9105355013718783E-2</v>
      </c>
      <c r="M15" s="73">
        <f>J15/'סכום נכסי הקרן'!$C$41</f>
        <v>4.2506710748308014E-3</v>
      </c>
    </row>
    <row r="16" spans="1:13">
      <c r="A16" s="69" t="s">
        <v>1001</v>
      </c>
      <c r="B16" s="54" t="s">
        <v>1002</v>
      </c>
      <c r="C16" s="70" t="s">
        <v>115</v>
      </c>
      <c r="D16" s="54" t="s">
        <v>1000</v>
      </c>
      <c r="E16" s="70" t="s">
        <v>992</v>
      </c>
      <c r="F16" s="70" t="s">
        <v>122</v>
      </c>
      <c r="G16" s="72">
        <v>621</v>
      </c>
      <c r="H16" s="80">
        <v>3805.36</v>
      </c>
      <c r="I16" s="115" t="s">
        <v>1662</v>
      </c>
      <c r="J16" s="72">
        <v>23.631180000000001</v>
      </c>
      <c r="K16" s="73">
        <v>1.8798290947778347E-5</v>
      </c>
      <c r="L16" s="73">
        <f t="shared" si="0"/>
        <v>7.0325317825107134E-2</v>
      </c>
      <c r="M16" s="73">
        <f>J16/'סכום נכסי הקרן'!$C$41</f>
        <v>4.3257109995039084E-3</v>
      </c>
    </row>
    <row r="17" spans="1:13">
      <c r="A17" s="69" t="s">
        <v>1003</v>
      </c>
      <c r="B17" s="54" t="s">
        <v>1004</v>
      </c>
      <c r="C17" s="70" t="s">
        <v>115</v>
      </c>
      <c r="D17" s="54" t="s">
        <v>1000</v>
      </c>
      <c r="E17" s="70" t="s">
        <v>992</v>
      </c>
      <c r="F17" s="70" t="s">
        <v>122</v>
      </c>
      <c r="G17" s="72">
        <v>217.92970800000001</v>
      </c>
      <c r="H17" s="80">
        <v>3822.41</v>
      </c>
      <c r="I17" s="115" t="s">
        <v>1662</v>
      </c>
      <c r="J17" s="72">
        <v>8.3301669669999985</v>
      </c>
      <c r="K17" s="73">
        <v>2.0139254076811309E-5</v>
      </c>
      <c r="L17" s="73">
        <f t="shared" si="0"/>
        <v>2.4790198351943647E-2</v>
      </c>
      <c r="M17" s="73">
        <f>J17/'סכום נכסי הקרן'!$C$41</f>
        <v>1.524845347412021E-3</v>
      </c>
    </row>
    <row r="18" spans="1:13">
      <c r="A18" s="69" t="s">
        <v>1005</v>
      </c>
      <c r="B18" s="54" t="s">
        <v>1006</v>
      </c>
      <c r="C18" s="70" t="s">
        <v>115</v>
      </c>
      <c r="D18" s="54" t="s">
        <v>1007</v>
      </c>
      <c r="E18" s="70" t="s">
        <v>992</v>
      </c>
      <c r="F18" s="70" t="s">
        <v>122</v>
      </c>
      <c r="G18" s="72">
        <v>3636.9146000000001</v>
      </c>
      <c r="H18" s="80">
        <v>3826</v>
      </c>
      <c r="I18" s="115" t="s">
        <v>1662</v>
      </c>
      <c r="J18" s="72">
        <v>139.14835259600002</v>
      </c>
      <c r="K18" s="73">
        <v>2.1408963001888471E-4</v>
      </c>
      <c r="L18" s="73">
        <f t="shared" si="0"/>
        <v>0.41409917410615016</v>
      </c>
      <c r="M18" s="73">
        <f>J18/'סכום נכסי הקרן'!$C$41</f>
        <v>2.5471244321585526E-2</v>
      </c>
    </row>
    <row r="19" spans="1:13">
      <c r="A19" s="69" t="s">
        <v>1008</v>
      </c>
      <c r="B19" s="54" t="s">
        <v>1009</v>
      </c>
      <c r="C19" s="70" t="s">
        <v>115</v>
      </c>
      <c r="D19" s="54" t="s">
        <v>1007</v>
      </c>
      <c r="E19" s="70" t="s">
        <v>992</v>
      </c>
      <c r="F19" s="70" t="s">
        <v>122</v>
      </c>
      <c r="G19" s="72">
        <v>9776</v>
      </c>
      <c r="H19" s="80">
        <v>342.71</v>
      </c>
      <c r="I19" s="115" t="s">
        <v>1662</v>
      </c>
      <c r="J19" s="72">
        <v>33.503329999999998</v>
      </c>
      <c r="K19" s="73">
        <v>2.5643777243398346E-4</v>
      </c>
      <c r="L19" s="73">
        <f t="shared" si="0"/>
        <v>9.9704387612021342E-2</v>
      </c>
      <c r="M19" s="73">
        <f>J19/'סכום נכסי הקרן'!$C$41</f>
        <v>6.1328178745627283E-3</v>
      </c>
    </row>
    <row r="20" spans="1:13">
      <c r="A20" s="69" t="s">
        <v>1010</v>
      </c>
      <c r="B20" s="54" t="s">
        <v>1011</v>
      </c>
      <c r="C20" s="70" t="s">
        <v>115</v>
      </c>
      <c r="D20" s="54" t="s">
        <v>1007</v>
      </c>
      <c r="E20" s="70" t="s">
        <v>992</v>
      </c>
      <c r="F20" s="70" t="s">
        <v>122</v>
      </c>
      <c r="G20" s="72">
        <v>2797</v>
      </c>
      <c r="H20" s="80">
        <v>353.53</v>
      </c>
      <c r="I20" s="115" t="s">
        <v>1662</v>
      </c>
      <c r="J20" s="72">
        <v>9.8882300000000001</v>
      </c>
      <c r="K20" s="73">
        <v>6.9663126554444123E-6</v>
      </c>
      <c r="L20" s="73">
        <f t="shared" si="0"/>
        <v>2.942692313620222E-2</v>
      </c>
      <c r="M20" s="73">
        <f>J20/'סכום נכסי הקרן'!$C$41</f>
        <v>1.8100503350499013E-3</v>
      </c>
    </row>
    <row r="21" spans="1:13">
      <c r="A21" s="69" t="s">
        <v>1012</v>
      </c>
      <c r="B21" s="54" t="s">
        <v>1013</v>
      </c>
      <c r="C21" s="70" t="s">
        <v>115</v>
      </c>
      <c r="D21" s="54" t="s">
        <v>1007</v>
      </c>
      <c r="E21" s="70" t="s">
        <v>992</v>
      </c>
      <c r="F21" s="70" t="s">
        <v>122</v>
      </c>
      <c r="G21" s="72">
        <v>12099</v>
      </c>
      <c r="H21" s="80">
        <v>382.85</v>
      </c>
      <c r="I21" s="115" t="s">
        <v>1662</v>
      </c>
      <c r="J21" s="72">
        <v>46.321019999999997</v>
      </c>
      <c r="K21" s="73">
        <v>5.1928925674736856E-5</v>
      </c>
      <c r="L21" s="73">
        <f t="shared" si="0"/>
        <v>0.13784925058685787</v>
      </c>
      <c r="M21" s="73">
        <f>J21/'סכום נכסי הקרן'!$C$41</f>
        <v>8.4791087758732536E-3</v>
      </c>
    </row>
    <row r="22" spans="1:13">
      <c r="A22" s="116" t="s">
        <v>1662</v>
      </c>
      <c r="B22" s="115" t="s">
        <v>1662</v>
      </c>
      <c r="C22" s="115" t="s">
        <v>1662</v>
      </c>
      <c r="D22" s="115" t="s">
        <v>1662</v>
      </c>
      <c r="E22" s="115" t="s">
        <v>1662</v>
      </c>
      <c r="F22" s="115" t="s">
        <v>1662</v>
      </c>
      <c r="G22" s="115" t="s">
        <v>1662</v>
      </c>
      <c r="H22" s="115" t="s">
        <v>1662</v>
      </c>
      <c r="I22" s="115" t="s">
        <v>1662</v>
      </c>
      <c r="J22" s="115" t="s">
        <v>1662</v>
      </c>
      <c r="K22" s="115" t="s">
        <v>1662</v>
      </c>
      <c r="L22" s="115" t="s">
        <v>1662</v>
      </c>
      <c r="M22" s="115" t="s">
        <v>1662</v>
      </c>
    </row>
    <row r="23" spans="1:13">
      <c r="A23" s="115" t="s">
        <v>1662</v>
      </c>
      <c r="B23" s="115" t="s">
        <v>1662</v>
      </c>
      <c r="C23" s="115" t="s">
        <v>1662</v>
      </c>
      <c r="D23" s="115" t="s">
        <v>1662</v>
      </c>
      <c r="E23" s="115" t="s">
        <v>1662</v>
      </c>
      <c r="F23" s="115" t="s">
        <v>1662</v>
      </c>
      <c r="G23" s="115" t="s">
        <v>1662</v>
      </c>
      <c r="H23" s="115" t="s">
        <v>1662</v>
      </c>
      <c r="I23" s="115" t="s">
        <v>1662</v>
      </c>
      <c r="J23" s="115" t="s">
        <v>1662</v>
      </c>
      <c r="K23" s="115" t="s">
        <v>1662</v>
      </c>
      <c r="L23" s="115" t="s">
        <v>1662</v>
      </c>
      <c r="M23" s="115" t="s">
        <v>1662</v>
      </c>
    </row>
    <row r="24" spans="1:13">
      <c r="A24" s="115" t="s">
        <v>1662</v>
      </c>
      <c r="B24" s="115" t="s">
        <v>1662</v>
      </c>
      <c r="C24" s="115" t="s">
        <v>1662</v>
      </c>
      <c r="D24" s="115" t="s">
        <v>1662</v>
      </c>
      <c r="E24" s="115" t="s">
        <v>1662</v>
      </c>
      <c r="F24" s="115" t="s">
        <v>1662</v>
      </c>
      <c r="G24" s="115" t="s">
        <v>1662</v>
      </c>
      <c r="H24" s="115" t="s">
        <v>1662</v>
      </c>
      <c r="I24" s="115" t="s">
        <v>1662</v>
      </c>
      <c r="J24" s="115" t="s">
        <v>1662</v>
      </c>
      <c r="K24" s="115" t="s">
        <v>1662</v>
      </c>
      <c r="L24" s="115" t="s">
        <v>1662</v>
      </c>
      <c r="M24" s="115" t="s">
        <v>1662</v>
      </c>
    </row>
    <row r="25" spans="1:13">
      <c r="A25" s="86" t="s">
        <v>188</v>
      </c>
      <c r="B25" s="115" t="s">
        <v>1662</v>
      </c>
      <c r="C25" s="115" t="s">
        <v>1662</v>
      </c>
      <c r="D25" s="115" t="s">
        <v>1662</v>
      </c>
      <c r="E25" s="115" t="s">
        <v>1662</v>
      </c>
      <c r="F25" s="115" t="s">
        <v>1662</v>
      </c>
      <c r="G25" s="115" t="s">
        <v>1662</v>
      </c>
      <c r="H25" s="115" t="s">
        <v>1662</v>
      </c>
      <c r="I25" s="115" t="s">
        <v>1662</v>
      </c>
      <c r="J25" s="115" t="s">
        <v>1662</v>
      </c>
      <c r="K25" s="115" t="s">
        <v>1662</v>
      </c>
      <c r="L25" s="115" t="s">
        <v>1662</v>
      </c>
      <c r="M25" s="115" t="s">
        <v>1662</v>
      </c>
    </row>
    <row r="26" spans="1:13">
      <c r="A26" s="86" t="s">
        <v>107</v>
      </c>
      <c r="B26" s="115" t="s">
        <v>1662</v>
      </c>
      <c r="C26" s="115" t="s">
        <v>1662</v>
      </c>
      <c r="D26" s="115" t="s">
        <v>1662</v>
      </c>
      <c r="E26" s="115" t="s">
        <v>1662</v>
      </c>
      <c r="F26" s="115" t="s">
        <v>1662</v>
      </c>
      <c r="G26" s="115" t="s">
        <v>1662</v>
      </c>
      <c r="H26" s="115" t="s">
        <v>1662</v>
      </c>
      <c r="I26" s="115" t="s">
        <v>1662</v>
      </c>
      <c r="J26" s="115" t="s">
        <v>1662</v>
      </c>
      <c r="K26" s="115" t="s">
        <v>1662</v>
      </c>
      <c r="L26" s="115" t="s">
        <v>1662</v>
      </c>
      <c r="M26" s="115" t="s">
        <v>1662</v>
      </c>
    </row>
    <row r="27" spans="1:13">
      <c r="A27" s="86" t="s">
        <v>171</v>
      </c>
      <c r="B27" s="115" t="s">
        <v>1662</v>
      </c>
      <c r="C27" s="115" t="s">
        <v>1662</v>
      </c>
      <c r="D27" s="115" t="s">
        <v>1662</v>
      </c>
      <c r="E27" s="115" t="s">
        <v>1662</v>
      </c>
      <c r="F27" s="115" t="s">
        <v>1662</v>
      </c>
      <c r="G27" s="115" t="s">
        <v>1662</v>
      </c>
      <c r="H27" s="115" t="s">
        <v>1662</v>
      </c>
      <c r="I27" s="115" t="s">
        <v>1662</v>
      </c>
      <c r="J27" s="115" t="s">
        <v>1662</v>
      </c>
      <c r="K27" s="115" t="s">
        <v>1662</v>
      </c>
      <c r="L27" s="115" t="s">
        <v>1662</v>
      </c>
      <c r="M27" s="115" t="s">
        <v>1662</v>
      </c>
    </row>
    <row r="28" spans="1:13">
      <c r="A28" s="86" t="s">
        <v>179</v>
      </c>
      <c r="B28" s="115" t="s">
        <v>1662</v>
      </c>
      <c r="C28" s="115" t="s">
        <v>1662</v>
      </c>
      <c r="D28" s="115" t="s">
        <v>1662</v>
      </c>
      <c r="E28" s="115" t="s">
        <v>1662</v>
      </c>
      <c r="F28" s="115" t="s">
        <v>1662</v>
      </c>
      <c r="G28" s="115" t="s">
        <v>1662</v>
      </c>
      <c r="H28" s="115" t="s">
        <v>1662</v>
      </c>
      <c r="I28" s="115" t="s">
        <v>1662</v>
      </c>
      <c r="J28" s="115" t="s">
        <v>1662</v>
      </c>
      <c r="K28" s="115" t="s">
        <v>1662</v>
      </c>
      <c r="L28" s="115" t="s">
        <v>1662</v>
      </c>
      <c r="M28" s="115" t="s">
        <v>1662</v>
      </c>
    </row>
    <row r="29" spans="1:13">
      <c r="A29" s="86" t="s">
        <v>186</v>
      </c>
      <c r="B29" s="115" t="s">
        <v>1662</v>
      </c>
      <c r="C29" s="115" t="s">
        <v>1662</v>
      </c>
      <c r="D29" s="115" t="s">
        <v>1662</v>
      </c>
      <c r="E29" s="115" t="s">
        <v>1662</v>
      </c>
      <c r="F29" s="115" t="s">
        <v>1662</v>
      </c>
      <c r="G29" s="115" t="s">
        <v>1662</v>
      </c>
      <c r="H29" s="115" t="s">
        <v>1662</v>
      </c>
      <c r="I29" s="115" t="s">
        <v>1662</v>
      </c>
      <c r="J29" s="115" t="s">
        <v>1662</v>
      </c>
      <c r="K29" s="115" t="s">
        <v>1662</v>
      </c>
      <c r="L29" s="115" t="s">
        <v>1662</v>
      </c>
      <c r="M29" s="115" t="s">
        <v>1662</v>
      </c>
    </row>
    <row r="30" spans="1:13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3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</row>
    <row r="32" spans="1:13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3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3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</row>
    <row r="36" spans="1:13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</row>
    <row r="37" spans="1:13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3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3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3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3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3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1:13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1:13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1:13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1:13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1:13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1:13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1:13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1:13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1:13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1:13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</row>
    <row r="59" spans="1:13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</row>
    <row r="60" spans="1:13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</row>
    <row r="61" spans="1:13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</row>
    <row r="62" spans="1:13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</row>
    <row r="63" spans="1:13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</row>
    <row r="64" spans="1:13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</row>
    <row r="65" spans="1:13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</row>
    <row r="66" spans="1:13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</row>
    <row r="67" spans="1:13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</row>
    <row r="68" spans="1:13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</row>
    <row r="69" spans="1:13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</row>
    <row r="70" spans="1:13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</row>
    <row r="71" spans="1:13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</row>
    <row r="72" spans="1:13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</row>
    <row r="73" spans="1:13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</row>
    <row r="74" spans="1:13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</row>
    <row r="75" spans="1:13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</row>
    <row r="76" spans="1:13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</row>
    <row r="77" spans="1:13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</row>
    <row r="78" spans="1:13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</row>
    <row r="79" spans="1:13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</row>
    <row r="80" spans="1:13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</row>
    <row r="81" spans="1:13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</row>
    <row r="82" spans="1:13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</row>
    <row r="83" spans="1:13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</row>
    <row r="84" spans="1:13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</row>
    <row r="85" spans="1:13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spans="1:13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</row>
    <row r="87" spans="1:13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</row>
    <row r="88" spans="1:13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</row>
    <row r="89" spans="1:13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</row>
    <row r="90" spans="1:13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</row>
    <row r="91" spans="1:13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</row>
    <row r="92" spans="1:13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</row>
    <row r="93" spans="1:13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</row>
    <row r="94" spans="1:13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</row>
    <row r="95" spans="1:13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</row>
    <row r="96" spans="1:13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</row>
    <row r="97" spans="1:13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</row>
    <row r="98" spans="1:13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</row>
    <row r="99" spans="1:13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</row>
    <row r="100" spans="1:13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</row>
    <row r="101" spans="1:13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</row>
    <row r="102" spans="1:13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</row>
    <row r="103" spans="1:13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</row>
    <row r="104" spans="1:13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</row>
    <row r="105" spans="1:13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</row>
    <row r="106" spans="1:13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</row>
    <row r="107" spans="1:13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</row>
    <row r="108" spans="1:13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</row>
    <row r="109" spans="1:13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</row>
    <row r="110" spans="1:13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</row>
    <row r="111" spans="1:13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</row>
    <row r="112" spans="1:13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</row>
    <row r="113" spans="1:13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</row>
    <row r="114" spans="1:13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</row>
    <row r="115" spans="1:13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</row>
    <row r="116" spans="1:13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</row>
    <row r="117" spans="1:13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</row>
    <row r="118" spans="1:13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</row>
    <row r="119" spans="1:13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</row>
    <row r="120" spans="1:13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</row>
    <row r="121" spans="1:13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</row>
    <row r="122" spans="1:13" hidden="1">
      <c r="C122" s="1"/>
      <c r="D122" s="1"/>
      <c r="E122" s="1"/>
      <c r="F122" s="1"/>
    </row>
    <row r="123" spans="1:13" hidden="1">
      <c r="C123" s="1"/>
      <c r="D123" s="1"/>
      <c r="E123" s="1"/>
      <c r="F123" s="1"/>
    </row>
    <row r="124" spans="1:13" hidden="1">
      <c r="C124" s="1"/>
      <c r="D124" s="1"/>
      <c r="E124" s="1"/>
      <c r="F124" s="1"/>
    </row>
    <row r="125" spans="1:13" hidden="1">
      <c r="C125" s="1"/>
      <c r="D125" s="1"/>
      <c r="E125" s="1"/>
      <c r="F125" s="1"/>
    </row>
    <row r="126" spans="1:13" hidden="1">
      <c r="C126" s="1"/>
      <c r="D126" s="1"/>
      <c r="E126" s="1"/>
      <c r="F126" s="1"/>
    </row>
    <row r="127" spans="1:13" hidden="1">
      <c r="C127" s="1"/>
      <c r="D127" s="1"/>
      <c r="E127" s="1"/>
      <c r="F127" s="1"/>
    </row>
    <row r="128" spans="1:13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4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51.425781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135</v>
      </c>
      <c r="B1" s="36" t="s" vm="1">
        <v>194</v>
      </c>
    </row>
    <row r="2" spans="1:14">
      <c r="A2" s="36" t="s">
        <v>134</v>
      </c>
      <c r="B2" s="36" t="s">
        <v>195</v>
      </c>
    </row>
    <row r="3" spans="1:14">
      <c r="A3" s="36" t="s">
        <v>136</v>
      </c>
      <c r="B3" s="36" t="s">
        <v>196</v>
      </c>
    </row>
    <row r="4" spans="1:14">
      <c r="A4" s="36" t="s">
        <v>137</v>
      </c>
      <c r="B4" s="36">
        <v>2148</v>
      </c>
    </row>
    <row r="5" spans="1:14" ht="18.75">
      <c r="A5" s="141" t="s">
        <v>88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3"/>
    </row>
    <row r="6" spans="1:14" s="3" customFormat="1">
      <c r="A6" s="37" t="s">
        <v>110</v>
      </c>
      <c r="B6" s="38" t="s">
        <v>44</v>
      </c>
      <c r="C6" s="38" t="s">
        <v>114</v>
      </c>
      <c r="D6" s="38" t="s">
        <v>112</v>
      </c>
      <c r="E6" s="38" t="s">
        <v>64</v>
      </c>
      <c r="F6" s="38" t="s">
        <v>14</v>
      </c>
      <c r="G6" s="38" t="s">
        <v>65</v>
      </c>
      <c r="H6" s="38" t="s">
        <v>98</v>
      </c>
      <c r="I6" s="38" t="s">
        <v>173</v>
      </c>
      <c r="J6" s="38" t="s">
        <v>172</v>
      </c>
      <c r="K6" s="38" t="s">
        <v>60</v>
      </c>
      <c r="L6" s="38" t="s">
        <v>57</v>
      </c>
      <c r="M6" s="38" t="s">
        <v>138</v>
      </c>
      <c r="N6" s="128" t="s">
        <v>140</v>
      </c>
    </row>
    <row r="7" spans="1:14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111" t="s">
        <v>1662</v>
      </c>
      <c r="G7" s="111" t="s">
        <v>1662</v>
      </c>
      <c r="H7" s="111" t="s">
        <v>1662</v>
      </c>
      <c r="I7" s="26" t="s">
        <v>180</v>
      </c>
      <c r="J7" s="111" t="s">
        <v>1662</v>
      </c>
      <c r="K7" s="26" t="s">
        <v>176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30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115" t="s">
        <v>1662</v>
      </c>
      <c r="J9" s="115" t="s">
        <v>1662</v>
      </c>
      <c r="K9" s="72">
        <v>62.319860985000005</v>
      </c>
      <c r="L9" s="115" t="s">
        <v>1662</v>
      </c>
      <c r="M9" s="73">
        <f>IFERROR(K9/$K$9,0)</f>
        <v>1</v>
      </c>
      <c r="N9" s="73">
        <f>K9/'סכום נכסי הקרן'!$C$41</f>
        <v>1.1407712528547833E-2</v>
      </c>
    </row>
    <row r="10" spans="1:14" s="4" customFormat="1" ht="20.25">
      <c r="A10" s="88" t="s">
        <v>167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72">
        <v>62.319860985000005</v>
      </c>
      <c r="L10" s="115" t="s">
        <v>1662</v>
      </c>
      <c r="M10" s="73">
        <f t="shared" ref="M10:M17" si="0">IFERROR(K10/$K$9,0)</f>
        <v>1</v>
      </c>
      <c r="N10" s="73">
        <f>K10/'סכום נכסי הקרן'!$C$41</f>
        <v>1.1407712528547833E-2</v>
      </c>
    </row>
    <row r="11" spans="1:14">
      <c r="A11" s="68" t="s">
        <v>50</v>
      </c>
      <c r="B11" s="114" t="s">
        <v>1662</v>
      </c>
      <c r="C11" s="114" t="s">
        <v>1662</v>
      </c>
      <c r="D11" s="114" t="s">
        <v>1662</v>
      </c>
      <c r="E11" s="114" t="s">
        <v>1662</v>
      </c>
      <c r="F11" s="114" t="s">
        <v>1662</v>
      </c>
      <c r="G11" s="114" t="s">
        <v>1662</v>
      </c>
      <c r="H11" s="114" t="s">
        <v>1662</v>
      </c>
      <c r="I11" s="114" t="s">
        <v>1662</v>
      </c>
      <c r="J11" s="114" t="s">
        <v>1662</v>
      </c>
      <c r="K11" s="66">
        <v>62.319860985000005</v>
      </c>
      <c r="L11" s="114" t="s">
        <v>1662</v>
      </c>
      <c r="M11" s="67">
        <f t="shared" si="0"/>
        <v>1</v>
      </c>
      <c r="N11" s="67">
        <f>K11/'סכום נכסי הקרן'!$C$41</f>
        <v>1.1407712528547833E-2</v>
      </c>
    </row>
    <row r="12" spans="1:14">
      <c r="A12" s="69" t="s">
        <v>1014</v>
      </c>
      <c r="B12" s="54" t="s">
        <v>1015</v>
      </c>
      <c r="C12" s="70" t="s">
        <v>28</v>
      </c>
      <c r="D12" s="115" t="s">
        <v>1662</v>
      </c>
      <c r="E12" s="70" t="s">
        <v>992</v>
      </c>
      <c r="F12" s="54" t="s">
        <v>781</v>
      </c>
      <c r="G12" s="54" t="s">
        <v>782</v>
      </c>
      <c r="H12" s="70" t="s">
        <v>123</v>
      </c>
      <c r="I12" s="72">
        <v>1.5228379999999999</v>
      </c>
      <c r="J12" s="80">
        <v>109226.59639999999</v>
      </c>
      <c r="K12" s="72">
        <v>6.6726731639999999</v>
      </c>
      <c r="L12" s="73">
        <v>4.9125679580420952E-6</v>
      </c>
      <c r="M12" s="73">
        <f t="shared" si="0"/>
        <v>0.10707137433451705</v>
      </c>
      <c r="N12" s="73">
        <f>K12/'סכום נכסי הקרן'!$C$41</f>
        <v>1.2214394584447051E-3</v>
      </c>
    </row>
    <row r="13" spans="1:14">
      <c r="A13" s="69" t="s">
        <v>1016</v>
      </c>
      <c r="B13" s="54" t="s">
        <v>1017</v>
      </c>
      <c r="C13" s="70" t="s">
        <v>28</v>
      </c>
      <c r="D13" s="115" t="s">
        <v>1662</v>
      </c>
      <c r="E13" s="70" t="s">
        <v>992</v>
      </c>
      <c r="F13" s="54" t="s">
        <v>794</v>
      </c>
      <c r="G13" s="54" t="s">
        <v>782</v>
      </c>
      <c r="H13" s="70" t="s">
        <v>121</v>
      </c>
      <c r="I13" s="72">
        <v>0.26617400000000002</v>
      </c>
      <c r="J13" s="80">
        <v>1016194</v>
      </c>
      <c r="K13" s="72">
        <v>9.8104498200000005</v>
      </c>
      <c r="L13" s="73">
        <v>1.8509553723777242E-6</v>
      </c>
      <c r="M13" s="73">
        <f t="shared" si="0"/>
        <v>0.15742091951009507</v>
      </c>
      <c r="N13" s="73">
        <f>K13/'סכום נכסי הקרן'!$C$41</f>
        <v>1.7958125957508316E-3</v>
      </c>
    </row>
    <row r="14" spans="1:14">
      <c r="A14" s="69" t="s">
        <v>1018</v>
      </c>
      <c r="B14" s="54" t="s">
        <v>1019</v>
      </c>
      <c r="C14" s="70" t="s">
        <v>28</v>
      </c>
      <c r="D14" s="115" t="s">
        <v>1662</v>
      </c>
      <c r="E14" s="70" t="s">
        <v>992</v>
      </c>
      <c r="F14" s="54" t="s">
        <v>1020</v>
      </c>
      <c r="G14" s="54" t="s">
        <v>782</v>
      </c>
      <c r="H14" s="70" t="s">
        <v>123</v>
      </c>
      <c r="I14" s="72">
        <v>0.920574</v>
      </c>
      <c r="J14" s="80">
        <v>244579</v>
      </c>
      <c r="K14" s="72">
        <v>9.0322409930000003</v>
      </c>
      <c r="L14" s="73">
        <v>3.6256709160180234E-6</v>
      </c>
      <c r="M14" s="73">
        <f t="shared" si="0"/>
        <v>0.14493358698560005</v>
      </c>
      <c r="N14" s="73">
        <f>K14/'סכום נכסי הקרן'!$C$41</f>
        <v>1.6533606960630067E-3</v>
      </c>
    </row>
    <row r="15" spans="1:14">
      <c r="A15" s="69" t="s">
        <v>1021</v>
      </c>
      <c r="B15" s="54" t="s">
        <v>1022</v>
      </c>
      <c r="C15" s="70" t="s">
        <v>28</v>
      </c>
      <c r="D15" s="115" t="s">
        <v>1662</v>
      </c>
      <c r="E15" s="70" t="s">
        <v>992</v>
      </c>
      <c r="F15" s="54" t="s">
        <v>1023</v>
      </c>
      <c r="G15" s="54" t="s">
        <v>782</v>
      </c>
      <c r="H15" s="70" t="s">
        <v>121</v>
      </c>
      <c r="I15" s="72">
        <v>3.5898829999999999</v>
      </c>
      <c r="J15" s="80">
        <v>129297.8</v>
      </c>
      <c r="K15" s="72">
        <v>16.835226176999999</v>
      </c>
      <c r="L15" s="73">
        <v>6.4605640727458249E-6</v>
      </c>
      <c r="M15" s="73">
        <f t="shared" si="0"/>
        <v>0.27014222931357518</v>
      </c>
      <c r="N15" s="73">
        <f>K15/'סכום נכסי הקרן'!$C$41</f>
        <v>3.0817048938303134E-3</v>
      </c>
    </row>
    <row r="16" spans="1:14">
      <c r="A16" s="69" t="s">
        <v>1024</v>
      </c>
      <c r="B16" s="54" t="s">
        <v>1025</v>
      </c>
      <c r="C16" s="70" t="s">
        <v>28</v>
      </c>
      <c r="D16" s="115" t="s">
        <v>1662</v>
      </c>
      <c r="E16" s="70" t="s">
        <v>992</v>
      </c>
      <c r="F16" s="54" t="s">
        <v>1023</v>
      </c>
      <c r="G16" s="54" t="s">
        <v>782</v>
      </c>
      <c r="H16" s="70" t="s">
        <v>124</v>
      </c>
      <c r="I16" s="72">
        <v>590.808313</v>
      </c>
      <c r="J16" s="80">
        <v>129.5</v>
      </c>
      <c r="K16" s="72">
        <v>3.6173376259999999</v>
      </c>
      <c r="L16" s="73">
        <v>2.6049095289973903E-6</v>
      </c>
      <c r="M16" s="73">
        <f t="shared" si="0"/>
        <v>5.8044699856931163E-2</v>
      </c>
      <c r="N16" s="73">
        <f>K16/'סכום נכסי הקרן'!$C$41</f>
        <v>6.6215724977371226E-4</v>
      </c>
    </row>
    <row r="17" spans="1:14">
      <c r="A17" s="69" t="s">
        <v>1026</v>
      </c>
      <c r="B17" s="54" t="s">
        <v>1027</v>
      </c>
      <c r="C17" s="70" t="s">
        <v>28</v>
      </c>
      <c r="D17" s="115" t="s">
        <v>1662</v>
      </c>
      <c r="E17" s="70" t="s">
        <v>992</v>
      </c>
      <c r="F17" s="54" t="s">
        <v>623</v>
      </c>
      <c r="G17" s="115" t="s">
        <v>1662</v>
      </c>
      <c r="H17" s="70" t="s">
        <v>124</v>
      </c>
      <c r="I17" s="72">
        <v>21.222242999999999</v>
      </c>
      <c r="J17" s="80">
        <v>16674.439999999999</v>
      </c>
      <c r="K17" s="72">
        <v>16.351933204999998</v>
      </c>
      <c r="L17" s="73">
        <v>2.819354048899992E-5</v>
      </c>
      <c r="M17" s="73">
        <f t="shared" si="0"/>
        <v>0.26238718999928135</v>
      </c>
      <c r="N17" s="73">
        <f>K17/'סכום נכסי הקרן'!$C$41</f>
        <v>2.9932376346852624E-3</v>
      </c>
    </row>
    <row r="18" spans="1:14">
      <c r="A18" s="116" t="s">
        <v>1662</v>
      </c>
      <c r="B18" s="115" t="s">
        <v>1662</v>
      </c>
      <c r="C18" s="115" t="s">
        <v>1662</v>
      </c>
      <c r="D18" s="115" t="s">
        <v>1662</v>
      </c>
      <c r="E18" s="115" t="s">
        <v>1662</v>
      </c>
      <c r="F18" s="115" t="s">
        <v>1662</v>
      </c>
      <c r="G18" s="115" t="s">
        <v>1662</v>
      </c>
      <c r="H18" s="115" t="s">
        <v>1662</v>
      </c>
      <c r="I18" s="115" t="s">
        <v>1662</v>
      </c>
      <c r="J18" s="115" t="s">
        <v>1662</v>
      </c>
      <c r="K18" s="115" t="s">
        <v>1662</v>
      </c>
      <c r="L18" s="115" t="s">
        <v>1662</v>
      </c>
      <c r="M18" s="115" t="s">
        <v>1662</v>
      </c>
      <c r="N18" s="115" t="s">
        <v>1662</v>
      </c>
    </row>
    <row r="19" spans="1:14">
      <c r="A19" s="115" t="s">
        <v>1662</v>
      </c>
      <c r="B19" s="115" t="s">
        <v>1662</v>
      </c>
      <c r="C19" s="115" t="s">
        <v>1662</v>
      </c>
      <c r="D19" s="115" t="s">
        <v>1662</v>
      </c>
      <c r="E19" s="115" t="s">
        <v>1662</v>
      </c>
      <c r="F19" s="115" t="s">
        <v>1662</v>
      </c>
      <c r="G19" s="115" t="s">
        <v>1662</v>
      </c>
      <c r="H19" s="115" t="s">
        <v>1662</v>
      </c>
      <c r="I19" s="115" t="s">
        <v>1662</v>
      </c>
      <c r="J19" s="115" t="s">
        <v>1662</v>
      </c>
      <c r="K19" s="115" t="s">
        <v>1662</v>
      </c>
      <c r="L19" s="115" t="s">
        <v>1662</v>
      </c>
      <c r="M19" s="115" t="s">
        <v>1662</v>
      </c>
      <c r="N19" s="115" t="s">
        <v>1662</v>
      </c>
    </row>
    <row r="20" spans="1:14">
      <c r="A20" s="115" t="s">
        <v>1662</v>
      </c>
      <c r="B20" s="115" t="s">
        <v>1662</v>
      </c>
      <c r="C20" s="115" t="s">
        <v>1662</v>
      </c>
      <c r="D20" s="115" t="s">
        <v>1662</v>
      </c>
      <c r="E20" s="115" t="s">
        <v>1662</v>
      </c>
      <c r="F20" s="115" t="s">
        <v>1662</v>
      </c>
      <c r="G20" s="115" t="s">
        <v>1662</v>
      </c>
      <c r="H20" s="115" t="s">
        <v>1662</v>
      </c>
      <c r="I20" s="115" t="s">
        <v>1662</v>
      </c>
      <c r="J20" s="115" t="s">
        <v>1662</v>
      </c>
      <c r="K20" s="115" t="s">
        <v>1662</v>
      </c>
      <c r="L20" s="115" t="s">
        <v>1662</v>
      </c>
      <c r="M20" s="115" t="s">
        <v>1662</v>
      </c>
      <c r="N20" s="115" t="s">
        <v>1662</v>
      </c>
    </row>
    <row r="21" spans="1:14">
      <c r="A21" s="86" t="s">
        <v>188</v>
      </c>
      <c r="B21" s="115" t="s">
        <v>1662</v>
      </c>
      <c r="C21" s="115" t="s">
        <v>1662</v>
      </c>
      <c r="D21" s="115" t="s">
        <v>1662</v>
      </c>
      <c r="E21" s="115" t="s">
        <v>1662</v>
      </c>
      <c r="F21" s="115" t="s">
        <v>1662</v>
      </c>
      <c r="G21" s="115" t="s">
        <v>1662</v>
      </c>
      <c r="H21" s="115" t="s">
        <v>1662</v>
      </c>
      <c r="I21" s="115" t="s">
        <v>1662</v>
      </c>
      <c r="J21" s="115" t="s">
        <v>1662</v>
      </c>
      <c r="K21" s="115" t="s">
        <v>1662</v>
      </c>
      <c r="L21" s="115" t="s">
        <v>1662</v>
      </c>
      <c r="M21" s="115" t="s">
        <v>1662</v>
      </c>
      <c r="N21" s="115" t="s">
        <v>1662</v>
      </c>
    </row>
    <row r="22" spans="1:14">
      <c r="A22" s="86" t="s">
        <v>107</v>
      </c>
      <c r="B22" s="115" t="s">
        <v>1662</v>
      </c>
      <c r="C22" s="115" t="s">
        <v>1662</v>
      </c>
      <c r="D22" s="115" t="s">
        <v>1662</v>
      </c>
      <c r="E22" s="115" t="s">
        <v>1662</v>
      </c>
      <c r="F22" s="115" t="s">
        <v>1662</v>
      </c>
      <c r="G22" s="115" t="s">
        <v>1662</v>
      </c>
      <c r="H22" s="115" t="s">
        <v>1662</v>
      </c>
      <c r="I22" s="115" t="s">
        <v>1662</v>
      </c>
      <c r="J22" s="115" t="s">
        <v>1662</v>
      </c>
      <c r="K22" s="115" t="s">
        <v>1662</v>
      </c>
      <c r="L22" s="115" t="s">
        <v>1662</v>
      </c>
      <c r="M22" s="115" t="s">
        <v>1662</v>
      </c>
      <c r="N22" s="115" t="s">
        <v>1662</v>
      </c>
    </row>
    <row r="23" spans="1:14">
      <c r="A23" s="86" t="s">
        <v>171</v>
      </c>
      <c r="B23" s="115" t="s">
        <v>1662</v>
      </c>
      <c r="C23" s="115" t="s">
        <v>1662</v>
      </c>
      <c r="D23" s="115" t="s">
        <v>1662</v>
      </c>
      <c r="E23" s="115" t="s">
        <v>1662</v>
      </c>
      <c r="F23" s="115" t="s">
        <v>1662</v>
      </c>
      <c r="G23" s="115" t="s">
        <v>1662</v>
      </c>
      <c r="H23" s="115" t="s">
        <v>1662</v>
      </c>
      <c r="I23" s="115" t="s">
        <v>1662</v>
      </c>
      <c r="J23" s="115" t="s">
        <v>1662</v>
      </c>
      <c r="K23" s="115" t="s">
        <v>1662</v>
      </c>
      <c r="L23" s="115" t="s">
        <v>1662</v>
      </c>
      <c r="M23" s="115" t="s">
        <v>1662</v>
      </c>
      <c r="N23" s="115" t="s">
        <v>1662</v>
      </c>
    </row>
    <row r="24" spans="1:14">
      <c r="A24" s="86" t="s">
        <v>179</v>
      </c>
      <c r="B24" s="115" t="s">
        <v>1662</v>
      </c>
      <c r="C24" s="115" t="s">
        <v>1662</v>
      </c>
      <c r="D24" s="115" t="s">
        <v>1662</v>
      </c>
      <c r="E24" s="115" t="s">
        <v>1662</v>
      </c>
      <c r="F24" s="115" t="s">
        <v>1662</v>
      </c>
      <c r="G24" s="115" t="s">
        <v>1662</v>
      </c>
      <c r="H24" s="115" t="s">
        <v>1662</v>
      </c>
      <c r="I24" s="115" t="s">
        <v>1662</v>
      </c>
      <c r="J24" s="115" t="s">
        <v>1662</v>
      </c>
      <c r="K24" s="115" t="s">
        <v>1662</v>
      </c>
      <c r="L24" s="115" t="s">
        <v>1662</v>
      </c>
      <c r="M24" s="115" t="s">
        <v>1662</v>
      </c>
      <c r="N24" s="115" t="s">
        <v>1662</v>
      </c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1:14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1:14" hidden="1">
      <c r="B118" s="1"/>
      <c r="C118" s="1"/>
      <c r="D118" s="1"/>
    </row>
    <row r="119" spans="1:14" hidden="1">
      <c r="B119" s="1"/>
      <c r="C119" s="1"/>
      <c r="D119" s="1"/>
    </row>
    <row r="120" spans="1:14" hidden="1">
      <c r="B120" s="1"/>
      <c r="C120" s="1"/>
      <c r="D120" s="1"/>
    </row>
    <row r="121" spans="1:14" hidden="1">
      <c r="B121" s="1"/>
      <c r="C121" s="1"/>
      <c r="D121" s="1"/>
    </row>
    <row r="122" spans="1:14" hidden="1">
      <c r="B122" s="1"/>
      <c r="C122" s="1"/>
      <c r="D122" s="1"/>
    </row>
    <row r="123" spans="1:14" hidden="1">
      <c r="B123" s="1"/>
      <c r="C123" s="1"/>
      <c r="D123" s="1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4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135</v>
      </c>
      <c r="B1" s="36" t="s" vm="1">
        <v>194</v>
      </c>
    </row>
    <row r="2" spans="1:11">
      <c r="A2" s="36" t="s">
        <v>134</v>
      </c>
      <c r="B2" s="36" t="s">
        <v>195</v>
      </c>
    </row>
    <row r="3" spans="1:11">
      <c r="A3" s="36" t="s">
        <v>136</v>
      </c>
      <c r="B3" s="36" t="s">
        <v>196</v>
      </c>
    </row>
    <row r="4" spans="1:11">
      <c r="A4" s="36" t="s">
        <v>137</v>
      </c>
      <c r="B4" s="36">
        <v>2148</v>
      </c>
    </row>
    <row r="5" spans="1:11" ht="18.75">
      <c r="A5" s="144" t="s">
        <v>89</v>
      </c>
      <c r="B5" s="145"/>
      <c r="C5" s="145"/>
      <c r="D5" s="145"/>
      <c r="E5" s="145"/>
      <c r="F5" s="145"/>
      <c r="G5" s="145"/>
      <c r="H5" s="145"/>
      <c r="I5" s="145"/>
      <c r="J5" s="145"/>
      <c r="K5" s="146"/>
    </row>
    <row r="6" spans="1:11" s="3" customFormat="1">
      <c r="A6" s="17" t="s">
        <v>111</v>
      </c>
      <c r="B6" s="25" t="s">
        <v>44</v>
      </c>
      <c r="C6" s="25" t="s">
        <v>114</v>
      </c>
      <c r="D6" s="25" t="s">
        <v>64</v>
      </c>
      <c r="E6" s="25" t="s">
        <v>98</v>
      </c>
      <c r="F6" s="25" t="s">
        <v>173</v>
      </c>
      <c r="G6" s="25" t="s">
        <v>172</v>
      </c>
      <c r="H6" s="25" t="s">
        <v>60</v>
      </c>
      <c r="I6" s="25" t="s">
        <v>57</v>
      </c>
      <c r="J6" s="25" t="s">
        <v>138</v>
      </c>
      <c r="K6" s="52" t="s">
        <v>140</v>
      </c>
    </row>
    <row r="7" spans="1:11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12" t="s">
        <v>180</v>
      </c>
      <c r="G7" s="111" t="s">
        <v>1662</v>
      </c>
      <c r="H7" s="12" t="s">
        <v>176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83" t="s">
        <v>1517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84">
        <v>0</v>
      </c>
      <c r="I9" s="115" t="s">
        <v>1662</v>
      </c>
      <c r="J9" s="85">
        <v>0</v>
      </c>
      <c r="K9" s="85">
        <v>0</v>
      </c>
    </row>
    <row r="10" spans="1:11" s="4" customFormat="1" ht="20.25">
      <c r="A10" s="86" t="s">
        <v>188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</row>
    <row r="11" spans="1:11">
      <c r="A11" s="86" t="s">
        <v>107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</row>
    <row r="12" spans="1:11">
      <c r="A12" s="86" t="s">
        <v>171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  <c r="K12" s="115" t="s">
        <v>1662</v>
      </c>
    </row>
    <row r="13" spans="1:11">
      <c r="A13" s="86" t="s">
        <v>179</v>
      </c>
      <c r="B13" s="115" t="s">
        <v>1662</v>
      </c>
      <c r="C13" s="115" t="s">
        <v>1662</v>
      </c>
      <c r="D13" s="115" t="s">
        <v>1662</v>
      </c>
      <c r="E13" s="115" t="s">
        <v>1662</v>
      </c>
      <c r="F13" s="115" t="s">
        <v>1662</v>
      </c>
      <c r="G13" s="115" t="s">
        <v>1662</v>
      </c>
      <c r="H13" s="115" t="s">
        <v>1662</v>
      </c>
      <c r="I13" s="115" t="s">
        <v>1662</v>
      </c>
      <c r="J13" s="115" t="s">
        <v>1662</v>
      </c>
      <c r="K13" s="115" t="s">
        <v>1662</v>
      </c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135</v>
      </c>
      <c r="B1" s="36" t="s" vm="1">
        <v>194</v>
      </c>
    </row>
    <row r="2" spans="1:12">
      <c r="A2" s="36" t="s">
        <v>134</v>
      </c>
      <c r="B2" s="36" t="s">
        <v>195</v>
      </c>
    </row>
    <row r="3" spans="1:12">
      <c r="A3" s="36" t="s">
        <v>136</v>
      </c>
      <c r="B3" s="36" t="s">
        <v>196</v>
      </c>
    </row>
    <row r="4" spans="1:12">
      <c r="A4" s="36" t="s">
        <v>137</v>
      </c>
      <c r="B4" s="36">
        <v>2148</v>
      </c>
    </row>
    <row r="5" spans="1:12" ht="18.75">
      <c r="A5" s="141" t="s">
        <v>90</v>
      </c>
      <c r="B5" s="142"/>
      <c r="C5" s="142"/>
      <c r="D5" s="142"/>
      <c r="E5" s="142"/>
      <c r="F5" s="142"/>
      <c r="G5" s="142"/>
      <c r="H5" s="142"/>
      <c r="I5" s="142"/>
      <c r="J5" s="142"/>
      <c r="K5" s="143"/>
      <c r="L5" s="3"/>
    </row>
    <row r="6" spans="1:12" s="3" customFormat="1">
      <c r="A6" s="37" t="s">
        <v>111</v>
      </c>
      <c r="B6" s="38" t="s">
        <v>44</v>
      </c>
      <c r="C6" s="38" t="s">
        <v>114</v>
      </c>
      <c r="D6" s="38" t="s">
        <v>64</v>
      </c>
      <c r="E6" s="38" t="s">
        <v>98</v>
      </c>
      <c r="F6" s="38" t="s">
        <v>173</v>
      </c>
      <c r="G6" s="38" t="s">
        <v>172</v>
      </c>
      <c r="H6" s="38" t="s">
        <v>60</v>
      </c>
      <c r="I6" s="38" t="s">
        <v>57</v>
      </c>
      <c r="J6" s="38" t="s">
        <v>138</v>
      </c>
      <c r="K6" s="40" t="s">
        <v>140</v>
      </c>
    </row>
    <row r="7" spans="1:12" s="3" customFormat="1">
      <c r="A7" s="110" t="s">
        <v>1662</v>
      </c>
      <c r="B7" s="129" t="s">
        <v>1662</v>
      </c>
      <c r="C7" s="129" t="s">
        <v>1662</v>
      </c>
      <c r="D7" s="129" t="s">
        <v>1662</v>
      </c>
      <c r="E7" s="129" t="s">
        <v>1662</v>
      </c>
      <c r="F7" s="12" t="s">
        <v>180</v>
      </c>
      <c r="G7" s="111" t="s">
        <v>1662</v>
      </c>
      <c r="H7" s="12" t="s">
        <v>176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83" t="s">
        <v>1518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84">
        <v>0</v>
      </c>
      <c r="I9" s="115" t="s">
        <v>1662</v>
      </c>
      <c r="J9" s="85">
        <v>0</v>
      </c>
      <c r="K9" s="85">
        <v>0</v>
      </c>
    </row>
    <row r="10" spans="1:12">
      <c r="A10" s="86" t="s">
        <v>188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</row>
    <row r="11" spans="1:12">
      <c r="A11" s="86" t="s">
        <v>107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</row>
    <row r="12" spans="1:12">
      <c r="A12" s="86" t="s">
        <v>171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  <c r="K12" s="115" t="s">
        <v>1662</v>
      </c>
    </row>
    <row r="13" spans="1:12">
      <c r="A13" s="86" t="s">
        <v>179</v>
      </c>
      <c r="B13" s="115" t="s">
        <v>1662</v>
      </c>
      <c r="C13" s="115" t="s">
        <v>1662</v>
      </c>
      <c r="D13" s="115" t="s">
        <v>1662</v>
      </c>
      <c r="E13" s="115" t="s">
        <v>1662</v>
      </c>
      <c r="F13" s="115" t="s">
        <v>1662</v>
      </c>
      <c r="G13" s="115" t="s">
        <v>1662</v>
      </c>
      <c r="H13" s="115" t="s">
        <v>1662</v>
      </c>
      <c r="I13" s="115" t="s">
        <v>1662</v>
      </c>
      <c r="J13" s="115" t="s">
        <v>1662</v>
      </c>
      <c r="K13" s="115" t="s">
        <v>1662</v>
      </c>
    </row>
    <row r="14" spans="1:12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2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2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51.4257812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9.570312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135</v>
      </c>
      <c r="B1" s="36" t="s" vm="1">
        <v>194</v>
      </c>
    </row>
    <row r="2" spans="1:10">
      <c r="A2" s="36" t="s">
        <v>134</v>
      </c>
      <c r="B2" s="36" t="s">
        <v>195</v>
      </c>
    </row>
    <row r="3" spans="1:10">
      <c r="A3" s="36" t="s">
        <v>136</v>
      </c>
      <c r="B3" s="36" t="s">
        <v>196</v>
      </c>
    </row>
    <row r="4" spans="1:10">
      <c r="A4" s="36" t="s">
        <v>137</v>
      </c>
      <c r="B4" s="36">
        <v>2148</v>
      </c>
    </row>
    <row r="5" spans="1:10" ht="18.75">
      <c r="A5" s="141" t="s">
        <v>91</v>
      </c>
      <c r="B5" s="142"/>
      <c r="C5" s="142"/>
      <c r="D5" s="142"/>
      <c r="E5" s="142"/>
      <c r="F5" s="142"/>
      <c r="G5" s="142"/>
      <c r="H5" s="142"/>
      <c r="I5" s="142"/>
      <c r="J5" s="143"/>
    </row>
    <row r="6" spans="1:10" s="3" customFormat="1">
      <c r="A6" s="37" t="s">
        <v>111</v>
      </c>
      <c r="B6" s="38" t="s">
        <v>44</v>
      </c>
      <c r="C6" s="38" t="s">
        <v>114</v>
      </c>
      <c r="D6" s="38" t="s">
        <v>64</v>
      </c>
      <c r="E6" s="38" t="s">
        <v>98</v>
      </c>
      <c r="F6" s="38" t="s">
        <v>173</v>
      </c>
      <c r="G6" s="38" t="s">
        <v>172</v>
      </c>
      <c r="H6" s="38" t="s">
        <v>60</v>
      </c>
      <c r="I6" s="38" t="s">
        <v>138</v>
      </c>
      <c r="J6" s="40" t="s">
        <v>140</v>
      </c>
    </row>
    <row r="7" spans="1:10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12" t="s">
        <v>180</v>
      </c>
      <c r="G7" s="111" t="s">
        <v>1662</v>
      </c>
      <c r="H7" s="12" t="s">
        <v>176</v>
      </c>
      <c r="I7" s="26" t="s">
        <v>19</v>
      </c>
      <c r="J7" s="27" t="s">
        <v>19</v>
      </c>
    </row>
    <row r="8" spans="1:10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48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72">
        <v>6.1642900579999997</v>
      </c>
      <c r="I9" s="73">
        <f>IFERROR(H9/$H$9,0)</f>
        <v>1</v>
      </c>
      <c r="J9" s="73">
        <f>H9/'סכום נכסי הקרן'!$C$41</f>
        <v>1.1283794253195644E-3</v>
      </c>
    </row>
    <row r="10" spans="1:10">
      <c r="A10" s="88" t="s">
        <v>169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72">
        <v>6.1642900579999997</v>
      </c>
      <c r="I10" s="73">
        <f t="shared" ref="I10:I11" si="0">IFERROR(H10/$H$9,0)</f>
        <v>1</v>
      </c>
      <c r="J10" s="73">
        <f>H10/'סכום נכסי הקרן'!$C$41</f>
        <v>1.1283794253195644E-3</v>
      </c>
    </row>
    <row r="11" spans="1:10">
      <c r="A11" s="74" t="s">
        <v>1028</v>
      </c>
      <c r="B11" s="54" t="s">
        <v>1029</v>
      </c>
      <c r="C11" s="70" t="s">
        <v>28</v>
      </c>
      <c r="D11" s="70" t="s">
        <v>1030</v>
      </c>
      <c r="E11" s="70" t="s">
        <v>121</v>
      </c>
      <c r="F11" s="72">
        <v>0.32866000000000001</v>
      </c>
      <c r="G11" s="80">
        <v>11801.5625</v>
      </c>
      <c r="H11" s="72">
        <v>6.1642900579999997</v>
      </c>
      <c r="I11" s="73">
        <f t="shared" si="0"/>
        <v>1</v>
      </c>
      <c r="J11" s="73">
        <f>H11/'סכום נכסי הקרן'!$C$41</f>
        <v>1.1283794253195644E-3</v>
      </c>
    </row>
    <row r="12" spans="1:10">
      <c r="A12" s="116" t="s">
        <v>1662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</row>
    <row r="13" spans="1:10">
      <c r="A13" s="130" t="s">
        <v>1662</v>
      </c>
      <c r="B13" s="115" t="s">
        <v>1662</v>
      </c>
      <c r="C13" s="115" t="s">
        <v>1662</v>
      </c>
      <c r="D13" s="115" t="s">
        <v>1662</v>
      </c>
      <c r="E13" s="115" t="s">
        <v>1662</v>
      </c>
      <c r="F13" s="115" t="s">
        <v>1662</v>
      </c>
      <c r="G13" s="115" t="s">
        <v>1662</v>
      </c>
      <c r="H13" s="115" t="s">
        <v>1662</v>
      </c>
      <c r="I13" s="115" t="s">
        <v>1662</v>
      </c>
      <c r="J13" s="115" t="s">
        <v>1662</v>
      </c>
    </row>
    <row r="14" spans="1:10">
      <c r="A14" s="115" t="s">
        <v>1662</v>
      </c>
      <c r="B14" s="115" t="s">
        <v>1662</v>
      </c>
      <c r="C14" s="115" t="s">
        <v>1662</v>
      </c>
      <c r="D14" s="115" t="s">
        <v>1662</v>
      </c>
      <c r="E14" s="115" t="s">
        <v>1662</v>
      </c>
      <c r="F14" s="115" t="s">
        <v>1662</v>
      </c>
      <c r="G14" s="115" t="s">
        <v>1662</v>
      </c>
      <c r="H14" s="115" t="s">
        <v>1662</v>
      </c>
      <c r="I14" s="115" t="s">
        <v>1662</v>
      </c>
      <c r="J14" s="115" t="s">
        <v>1662</v>
      </c>
    </row>
    <row r="15" spans="1:10">
      <c r="A15" s="115" t="s">
        <v>1662</v>
      </c>
      <c r="B15" s="115" t="s">
        <v>1662</v>
      </c>
      <c r="C15" s="115" t="s">
        <v>1662</v>
      </c>
      <c r="D15" s="115" t="s">
        <v>1662</v>
      </c>
      <c r="E15" s="115" t="s">
        <v>1662</v>
      </c>
      <c r="F15" s="115" t="s">
        <v>1662</v>
      </c>
      <c r="G15" s="115" t="s">
        <v>1662</v>
      </c>
      <c r="H15" s="115" t="s">
        <v>1662</v>
      </c>
      <c r="I15" s="115" t="s">
        <v>1662</v>
      </c>
      <c r="J15" s="115" t="s">
        <v>1662</v>
      </c>
    </row>
    <row r="16" spans="1:10">
      <c r="A16" s="86" t="s">
        <v>188</v>
      </c>
      <c r="B16" s="115" t="s">
        <v>1662</v>
      </c>
      <c r="C16" s="115" t="s">
        <v>1662</v>
      </c>
      <c r="D16" s="115" t="s">
        <v>1662</v>
      </c>
      <c r="E16" s="115" t="s">
        <v>1662</v>
      </c>
      <c r="F16" s="115" t="s">
        <v>1662</v>
      </c>
      <c r="G16" s="115" t="s">
        <v>1662</v>
      </c>
      <c r="H16" s="115" t="s">
        <v>1662</v>
      </c>
      <c r="I16" s="115" t="s">
        <v>1662</v>
      </c>
      <c r="J16" s="115" t="s">
        <v>1662</v>
      </c>
    </row>
    <row r="17" spans="1:10">
      <c r="A17" s="86" t="s">
        <v>107</v>
      </c>
      <c r="B17" s="115" t="s">
        <v>1662</v>
      </c>
      <c r="C17" s="115" t="s">
        <v>1662</v>
      </c>
      <c r="D17" s="115" t="s">
        <v>1662</v>
      </c>
      <c r="E17" s="115" t="s">
        <v>1662</v>
      </c>
      <c r="F17" s="115" t="s">
        <v>1662</v>
      </c>
      <c r="G17" s="115" t="s">
        <v>1662</v>
      </c>
      <c r="H17" s="115" t="s">
        <v>1662</v>
      </c>
      <c r="I17" s="115" t="s">
        <v>1662</v>
      </c>
      <c r="J17" s="115" t="s">
        <v>1662</v>
      </c>
    </row>
    <row r="18" spans="1:10">
      <c r="A18" s="86" t="s">
        <v>171</v>
      </c>
      <c r="B18" s="115" t="s">
        <v>1662</v>
      </c>
      <c r="C18" s="115" t="s">
        <v>1662</v>
      </c>
      <c r="D18" s="115" t="s">
        <v>1662</v>
      </c>
      <c r="E18" s="115" t="s">
        <v>1662</v>
      </c>
      <c r="F18" s="115" t="s">
        <v>1662</v>
      </c>
      <c r="G18" s="115" t="s">
        <v>1662</v>
      </c>
      <c r="H18" s="115" t="s">
        <v>1662</v>
      </c>
      <c r="I18" s="115" t="s">
        <v>1662</v>
      </c>
      <c r="J18" s="115" t="s">
        <v>1662</v>
      </c>
    </row>
    <row r="19" spans="1:10">
      <c r="A19" s="86" t="s">
        <v>179</v>
      </c>
      <c r="B19" s="115" t="s">
        <v>1662</v>
      </c>
      <c r="C19" s="115" t="s">
        <v>1662</v>
      </c>
      <c r="D19" s="115" t="s">
        <v>1662</v>
      </c>
      <c r="E19" s="115" t="s">
        <v>1662</v>
      </c>
      <c r="F19" s="115" t="s">
        <v>1662</v>
      </c>
      <c r="G19" s="115" t="s">
        <v>1662</v>
      </c>
      <c r="H19" s="115" t="s">
        <v>1662</v>
      </c>
      <c r="I19" s="115" t="s">
        <v>1662</v>
      </c>
      <c r="J19" s="115" t="s">
        <v>1662</v>
      </c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A1:A1048576 B5:B1048576 C1:AY1048576 BA1:XFD1048576 AZ1:AZ9999 AZ10001:AZ1048576" xr:uid="{00000000-0002-0000-0A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135</v>
      </c>
      <c r="B1" s="36" t="s" vm="1">
        <v>194</v>
      </c>
    </row>
    <row r="2" spans="1:34">
      <c r="A2" s="36" t="s">
        <v>134</v>
      </c>
      <c r="B2" s="36" t="s">
        <v>195</v>
      </c>
    </row>
    <row r="3" spans="1:34">
      <c r="A3" s="36" t="s">
        <v>136</v>
      </c>
      <c r="B3" s="36" t="s">
        <v>196</v>
      </c>
      <c r="D3" s="2"/>
    </row>
    <row r="4" spans="1:34">
      <c r="A4" s="36" t="s">
        <v>137</v>
      </c>
      <c r="B4" s="36">
        <v>2148</v>
      </c>
    </row>
    <row r="5" spans="1:34" ht="18.75">
      <c r="A5" s="141" t="s">
        <v>92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3"/>
    </row>
    <row r="6" spans="1:34" s="3" customFormat="1">
      <c r="A6" s="37" t="s">
        <v>111</v>
      </c>
      <c r="B6" s="38" t="s">
        <v>44</v>
      </c>
      <c r="C6" s="39" t="s">
        <v>49</v>
      </c>
      <c r="D6" s="38" t="s">
        <v>14</v>
      </c>
      <c r="E6" s="38" t="s">
        <v>65</v>
      </c>
      <c r="F6" s="38" t="s">
        <v>99</v>
      </c>
      <c r="G6" s="38" t="s">
        <v>17</v>
      </c>
      <c r="H6" s="38" t="s">
        <v>98</v>
      </c>
      <c r="I6" s="38" t="s">
        <v>16</v>
      </c>
      <c r="J6" s="38" t="s">
        <v>18</v>
      </c>
      <c r="K6" s="38" t="s">
        <v>173</v>
      </c>
      <c r="L6" s="38" t="s">
        <v>172</v>
      </c>
      <c r="M6" s="38" t="s">
        <v>60</v>
      </c>
      <c r="N6" s="38" t="s">
        <v>57</v>
      </c>
      <c r="O6" s="38" t="s">
        <v>138</v>
      </c>
      <c r="P6" s="40" t="s">
        <v>140</v>
      </c>
    </row>
    <row r="7" spans="1:34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26" t="s">
        <v>21</v>
      </c>
      <c r="G7" s="26" t="s">
        <v>20</v>
      </c>
      <c r="H7" s="111" t="s">
        <v>1662</v>
      </c>
      <c r="I7" s="26" t="s">
        <v>19</v>
      </c>
      <c r="J7" s="26" t="s">
        <v>19</v>
      </c>
      <c r="K7" s="26" t="s">
        <v>180</v>
      </c>
      <c r="L7" s="111" t="s">
        <v>1662</v>
      </c>
      <c r="M7" s="26" t="s">
        <v>176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108</v>
      </c>
    </row>
    <row r="9" spans="1:34" s="4" customFormat="1" ht="20.25">
      <c r="A9" s="83" t="s">
        <v>1519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115" t="s">
        <v>1662</v>
      </c>
      <c r="J9" s="115" t="s">
        <v>1662</v>
      </c>
      <c r="K9" s="115" t="s">
        <v>1662</v>
      </c>
      <c r="L9" s="115" t="s">
        <v>1662</v>
      </c>
      <c r="M9" s="84">
        <v>0</v>
      </c>
      <c r="N9" s="115" t="s">
        <v>1662</v>
      </c>
      <c r="O9" s="85">
        <v>0</v>
      </c>
      <c r="P9" s="85">
        <v>0</v>
      </c>
      <c r="AH9" s="1"/>
    </row>
    <row r="10" spans="1:34">
      <c r="A10" s="86" t="s">
        <v>188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  <c r="L10" s="115" t="s">
        <v>1662</v>
      </c>
      <c r="M10" s="115" t="s">
        <v>1662</v>
      </c>
      <c r="N10" s="115" t="s">
        <v>1662</v>
      </c>
      <c r="O10" s="115" t="s">
        <v>1662</v>
      </c>
      <c r="P10" s="115" t="s">
        <v>1662</v>
      </c>
    </row>
    <row r="11" spans="1:34">
      <c r="A11" s="86" t="s">
        <v>107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  <c r="L11" s="115" t="s">
        <v>1662</v>
      </c>
      <c r="M11" s="115" t="s">
        <v>1662</v>
      </c>
      <c r="N11" s="115" t="s">
        <v>1662</v>
      </c>
      <c r="O11" s="115" t="s">
        <v>1662</v>
      </c>
      <c r="P11" s="115" t="s">
        <v>1662</v>
      </c>
    </row>
    <row r="12" spans="1:34">
      <c r="A12" s="86" t="s">
        <v>171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  <c r="K12" s="115" t="s">
        <v>1662</v>
      </c>
      <c r="L12" s="115" t="s">
        <v>1662</v>
      </c>
      <c r="M12" s="115" t="s">
        <v>1662</v>
      </c>
      <c r="N12" s="115" t="s">
        <v>1662</v>
      </c>
      <c r="O12" s="115" t="s">
        <v>1662</v>
      </c>
      <c r="P12" s="115" t="s">
        <v>1662</v>
      </c>
    </row>
    <row r="13" spans="1:34">
      <c r="A13" s="86" t="s">
        <v>179</v>
      </c>
      <c r="B13" s="115" t="s">
        <v>1662</v>
      </c>
      <c r="C13" s="115" t="s">
        <v>1662</v>
      </c>
      <c r="D13" s="115" t="s">
        <v>1662</v>
      </c>
      <c r="E13" s="115" t="s">
        <v>1662</v>
      </c>
      <c r="F13" s="115" t="s">
        <v>1662</v>
      </c>
      <c r="G13" s="115" t="s">
        <v>1662</v>
      </c>
      <c r="H13" s="115" t="s">
        <v>1662</v>
      </c>
      <c r="I13" s="115" t="s">
        <v>1662</v>
      </c>
      <c r="J13" s="115" t="s">
        <v>1662</v>
      </c>
      <c r="K13" s="115" t="s">
        <v>1662</v>
      </c>
      <c r="L13" s="115" t="s">
        <v>1662</v>
      </c>
      <c r="M13" s="115" t="s">
        <v>1662</v>
      </c>
      <c r="N13" s="115" t="s">
        <v>1662</v>
      </c>
      <c r="O13" s="115" t="s">
        <v>1662</v>
      </c>
      <c r="P13" s="115" t="s">
        <v>1662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135</v>
      </c>
      <c r="B1" s="36" t="s" vm="1">
        <v>194</v>
      </c>
    </row>
    <row r="2" spans="1:15">
      <c r="A2" s="36" t="s">
        <v>134</v>
      </c>
      <c r="B2" s="36" t="s">
        <v>195</v>
      </c>
    </row>
    <row r="3" spans="1:15">
      <c r="A3" s="36" t="s">
        <v>136</v>
      </c>
      <c r="B3" s="36" t="s">
        <v>196</v>
      </c>
    </row>
    <row r="4" spans="1:15">
      <c r="A4" s="36" t="s">
        <v>137</v>
      </c>
      <c r="B4" s="36">
        <v>2148</v>
      </c>
    </row>
    <row r="5" spans="1:15" ht="18.75">
      <c r="A5" s="141" t="s">
        <v>84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3"/>
    </row>
    <row r="6" spans="1:15" s="3" customFormat="1">
      <c r="A6" s="37" t="s">
        <v>111</v>
      </c>
      <c r="B6" s="38" t="s">
        <v>44</v>
      </c>
      <c r="C6" s="38" t="s">
        <v>14</v>
      </c>
      <c r="D6" s="38" t="s">
        <v>65</v>
      </c>
      <c r="E6" s="38" t="s">
        <v>99</v>
      </c>
      <c r="F6" s="38" t="s">
        <v>17</v>
      </c>
      <c r="G6" s="38" t="s">
        <v>98</v>
      </c>
      <c r="H6" s="38" t="s">
        <v>16</v>
      </c>
      <c r="I6" s="38" t="s">
        <v>18</v>
      </c>
      <c r="J6" s="38" t="s">
        <v>173</v>
      </c>
      <c r="K6" s="38" t="s">
        <v>172</v>
      </c>
      <c r="L6" s="38" t="s">
        <v>106</v>
      </c>
      <c r="M6" s="38" t="s">
        <v>57</v>
      </c>
      <c r="N6" s="38" t="s">
        <v>138</v>
      </c>
      <c r="O6" s="40" t="s">
        <v>140</v>
      </c>
    </row>
    <row r="7" spans="1:15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26" t="s">
        <v>21</v>
      </c>
      <c r="F7" s="26" t="s">
        <v>20</v>
      </c>
      <c r="G7" s="111" t="s">
        <v>1662</v>
      </c>
      <c r="H7" s="26" t="s">
        <v>19</v>
      </c>
      <c r="I7" s="26" t="s">
        <v>19</v>
      </c>
      <c r="J7" s="26" t="s">
        <v>180</v>
      </c>
      <c r="K7" s="111" t="s">
        <v>1662</v>
      </c>
      <c r="L7" s="26" t="s">
        <v>176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83" t="s">
        <v>27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115" t="s">
        <v>1662</v>
      </c>
      <c r="J9" s="115" t="s">
        <v>1662</v>
      </c>
      <c r="K9" s="115" t="s">
        <v>1662</v>
      </c>
      <c r="L9" s="84">
        <v>0</v>
      </c>
      <c r="M9" s="115" t="s">
        <v>1662</v>
      </c>
      <c r="N9" s="85">
        <v>0</v>
      </c>
      <c r="O9" s="85">
        <v>0</v>
      </c>
    </row>
    <row r="10" spans="1:15">
      <c r="A10" s="86" t="s">
        <v>107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  <c r="L10" s="115" t="s">
        <v>1662</v>
      </c>
      <c r="M10" s="115" t="s">
        <v>1662</v>
      </c>
      <c r="N10" s="115" t="s">
        <v>1662</v>
      </c>
      <c r="O10" s="115" t="s">
        <v>1662</v>
      </c>
    </row>
    <row r="11" spans="1:15">
      <c r="A11" s="86" t="s">
        <v>171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  <c r="L11" s="115" t="s">
        <v>1662</v>
      </c>
      <c r="M11" s="115" t="s">
        <v>1662</v>
      </c>
      <c r="N11" s="115" t="s">
        <v>1662</v>
      </c>
      <c r="O11" s="115" t="s">
        <v>1662</v>
      </c>
    </row>
    <row r="12" spans="1:15">
      <c r="A12" s="86" t="s">
        <v>179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  <c r="K12" s="115" t="s">
        <v>1662</v>
      </c>
      <c r="L12" s="115" t="s">
        <v>1662</v>
      </c>
      <c r="M12" s="115" t="s">
        <v>1662</v>
      </c>
      <c r="N12" s="115" t="s">
        <v>1662</v>
      </c>
      <c r="O12" s="115" t="s">
        <v>1662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000" spans="52:52" hidden="1">
      <c r="AZ10000"/>
    </row>
  </sheetData>
  <sheetProtection sheet="1" objects="1" scenarios="1"/>
  <mergeCells count="1">
    <mergeCell ref="A5:O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135</v>
      </c>
      <c r="B1" s="36" t="s" vm="1">
        <v>194</v>
      </c>
    </row>
    <row r="2" spans="1:18">
      <c r="A2" s="36" t="s">
        <v>134</v>
      </c>
      <c r="B2" s="36" t="s">
        <v>195</v>
      </c>
    </row>
    <row r="3" spans="1:18">
      <c r="A3" s="36" t="s">
        <v>136</v>
      </c>
      <c r="B3" s="36" t="s">
        <v>196</v>
      </c>
    </row>
    <row r="4" spans="1:18">
      <c r="A4" s="36" t="s">
        <v>137</v>
      </c>
      <c r="B4" s="36">
        <v>2148</v>
      </c>
    </row>
    <row r="5" spans="1:18" ht="18.75">
      <c r="A5" s="141" t="s">
        <v>85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3"/>
    </row>
    <row r="6" spans="1:18" s="3" customFormat="1">
      <c r="A6" s="37" t="s">
        <v>111</v>
      </c>
      <c r="B6" s="38" t="s">
        <v>44</v>
      </c>
      <c r="C6" s="38" t="s">
        <v>113</v>
      </c>
      <c r="D6" s="38" t="s">
        <v>112</v>
      </c>
      <c r="E6" s="38" t="s">
        <v>64</v>
      </c>
      <c r="F6" s="38" t="s">
        <v>14</v>
      </c>
      <c r="G6" s="38" t="s">
        <v>65</v>
      </c>
      <c r="H6" s="38" t="s">
        <v>99</v>
      </c>
      <c r="I6" s="38" t="s">
        <v>17</v>
      </c>
      <c r="J6" s="38" t="s">
        <v>98</v>
      </c>
      <c r="K6" s="38" t="s">
        <v>16</v>
      </c>
      <c r="L6" s="131" t="s">
        <v>18</v>
      </c>
      <c r="M6" s="38" t="s">
        <v>173</v>
      </c>
      <c r="N6" s="38" t="s">
        <v>172</v>
      </c>
      <c r="O6" s="38" t="s">
        <v>106</v>
      </c>
      <c r="P6" s="38" t="s">
        <v>57</v>
      </c>
      <c r="Q6" s="38" t="s">
        <v>138</v>
      </c>
      <c r="R6" s="40" t="s">
        <v>140</v>
      </c>
    </row>
    <row r="7" spans="1:18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111" t="s">
        <v>1662</v>
      </c>
      <c r="G7" s="111" t="s">
        <v>1662</v>
      </c>
      <c r="H7" s="26" t="s">
        <v>21</v>
      </c>
      <c r="I7" s="26" t="s">
        <v>20</v>
      </c>
      <c r="J7" s="111" t="s">
        <v>1662</v>
      </c>
      <c r="K7" s="26" t="s">
        <v>19</v>
      </c>
      <c r="L7" s="26" t="s">
        <v>19</v>
      </c>
      <c r="M7" s="26" t="s">
        <v>180</v>
      </c>
      <c r="N7" s="111" t="s">
        <v>1662</v>
      </c>
      <c r="O7" s="26" t="s">
        <v>176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108</v>
      </c>
      <c r="Q8" s="14" t="s">
        <v>109</v>
      </c>
      <c r="R8" s="15" t="s">
        <v>141</v>
      </c>
    </row>
    <row r="9" spans="1:18" s="4" customFormat="1" ht="20.25">
      <c r="A9" s="83" t="s">
        <v>45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115" t="s">
        <v>1662</v>
      </c>
      <c r="J9" s="115" t="s">
        <v>1662</v>
      </c>
      <c r="K9" s="71" t="s">
        <v>1529</v>
      </c>
      <c r="L9" s="71">
        <v>6.3556000000000001E-2</v>
      </c>
      <c r="M9" s="115" t="s">
        <v>1662</v>
      </c>
      <c r="N9" s="115" t="s">
        <v>1662</v>
      </c>
      <c r="O9" s="72">
        <v>8.9927367699999987</v>
      </c>
      <c r="P9" s="115" t="s">
        <v>1662</v>
      </c>
      <c r="Q9" s="73">
        <v>1</v>
      </c>
      <c r="R9" s="73">
        <v>1.6465555025499123E-3</v>
      </c>
    </row>
    <row r="10" spans="1:18">
      <c r="A10" s="74" t="s">
        <v>168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  <c r="L10" s="71">
        <v>6.3556000000000001E-2</v>
      </c>
      <c r="M10" s="115" t="s">
        <v>1662</v>
      </c>
      <c r="N10" s="115" t="s">
        <v>1662</v>
      </c>
      <c r="O10" s="72">
        <v>8.9927367699999987</v>
      </c>
      <c r="P10" s="115" t="s">
        <v>1662</v>
      </c>
      <c r="Q10" s="73">
        <v>1</v>
      </c>
      <c r="R10" s="73">
        <v>1.6465555025499123E-3</v>
      </c>
    </row>
    <row r="11" spans="1:18">
      <c r="A11" s="82" t="s">
        <v>59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  <c r="L11" s="71">
        <v>6.3556000000000001E-2</v>
      </c>
      <c r="M11" s="115" t="s">
        <v>1662</v>
      </c>
      <c r="N11" s="115" t="s">
        <v>1662</v>
      </c>
      <c r="O11" s="72">
        <v>8.9927367699999987</v>
      </c>
      <c r="P11" s="115" t="s">
        <v>1662</v>
      </c>
      <c r="Q11" s="73">
        <v>1</v>
      </c>
      <c r="R11" s="73">
        <v>1.6465555025499123E-3</v>
      </c>
    </row>
    <row r="12" spans="1:18">
      <c r="A12" s="89" t="s">
        <v>1031</v>
      </c>
      <c r="B12" s="54">
        <v>1199157</v>
      </c>
      <c r="C12" s="70" t="s">
        <v>28</v>
      </c>
      <c r="D12" s="54">
        <v>520043027</v>
      </c>
      <c r="E12" s="70" t="s">
        <v>636</v>
      </c>
      <c r="F12" s="54" t="s">
        <v>599</v>
      </c>
      <c r="G12" s="54" t="s">
        <v>289</v>
      </c>
      <c r="H12" s="79">
        <v>45169</v>
      </c>
      <c r="I12" s="54">
        <v>0.66</v>
      </c>
      <c r="J12" s="70" t="s">
        <v>121</v>
      </c>
      <c r="K12" s="71">
        <v>6.3556000000000001E-2</v>
      </c>
      <c r="L12" s="71">
        <v>6.3556000000000001E-2</v>
      </c>
      <c r="M12" s="72">
        <v>8991.1516499999998</v>
      </c>
      <c r="N12" s="80">
        <v>100.01763</v>
      </c>
      <c r="O12" s="72">
        <v>8.9927367699999987</v>
      </c>
      <c r="P12" s="115" t="s">
        <v>1662</v>
      </c>
      <c r="Q12" s="73">
        <v>1</v>
      </c>
      <c r="R12" s="73">
        <v>1.6465555025499123E-3</v>
      </c>
    </row>
    <row r="13" spans="1:18">
      <c r="A13" s="115" t="s">
        <v>1662</v>
      </c>
      <c r="B13" s="115" t="s">
        <v>1662</v>
      </c>
      <c r="C13" s="115" t="s">
        <v>1662</v>
      </c>
      <c r="D13" s="115" t="s">
        <v>1662</v>
      </c>
      <c r="E13" s="115" t="s">
        <v>1662</v>
      </c>
      <c r="F13" s="115" t="s">
        <v>1662</v>
      </c>
      <c r="G13" s="115" t="s">
        <v>1662</v>
      </c>
      <c r="H13" s="115" t="s">
        <v>1662</v>
      </c>
      <c r="I13" s="115" t="s">
        <v>1662</v>
      </c>
      <c r="J13" s="115" t="s">
        <v>1662</v>
      </c>
      <c r="K13" s="115" t="s">
        <v>1662</v>
      </c>
      <c r="L13" s="115" t="s">
        <v>1662</v>
      </c>
      <c r="M13" s="115" t="s">
        <v>1662</v>
      </c>
      <c r="N13" s="115" t="s">
        <v>1662</v>
      </c>
      <c r="O13" s="115" t="s">
        <v>1662</v>
      </c>
      <c r="P13" s="115" t="s">
        <v>1662</v>
      </c>
      <c r="Q13" s="115" t="s">
        <v>1662</v>
      </c>
      <c r="R13" s="115" t="s">
        <v>1662</v>
      </c>
    </row>
    <row r="14" spans="1:18">
      <c r="A14" s="115" t="s">
        <v>1662</v>
      </c>
      <c r="B14" s="115" t="s">
        <v>1662</v>
      </c>
      <c r="C14" s="115" t="s">
        <v>1662</v>
      </c>
      <c r="D14" s="115" t="s">
        <v>1662</v>
      </c>
      <c r="E14" s="115" t="s">
        <v>1662</v>
      </c>
      <c r="F14" s="115" t="s">
        <v>1662</v>
      </c>
      <c r="G14" s="115" t="s">
        <v>1662</v>
      </c>
      <c r="H14" s="115" t="s">
        <v>1662</v>
      </c>
      <c r="I14" s="115" t="s">
        <v>1662</v>
      </c>
      <c r="J14" s="115" t="s">
        <v>1662</v>
      </c>
      <c r="K14" s="115" t="s">
        <v>1662</v>
      </c>
      <c r="L14" s="115" t="s">
        <v>1662</v>
      </c>
      <c r="M14" s="120" t="s">
        <v>1662</v>
      </c>
      <c r="N14" s="120" t="s">
        <v>1662</v>
      </c>
      <c r="O14" s="115" t="s">
        <v>1662</v>
      </c>
      <c r="P14" s="115" t="s">
        <v>1662</v>
      </c>
      <c r="Q14" s="115" t="s">
        <v>1662</v>
      </c>
      <c r="R14" s="115" t="s">
        <v>1662</v>
      </c>
    </row>
    <row r="15" spans="1:18">
      <c r="A15" s="86" t="s">
        <v>188</v>
      </c>
      <c r="B15" s="115" t="s">
        <v>1662</v>
      </c>
      <c r="C15" s="115" t="s">
        <v>1662</v>
      </c>
      <c r="D15" s="115" t="s">
        <v>1662</v>
      </c>
      <c r="E15" s="115" t="s">
        <v>1662</v>
      </c>
      <c r="F15" s="115" t="s">
        <v>1662</v>
      </c>
      <c r="G15" s="115" t="s">
        <v>1662</v>
      </c>
      <c r="H15" s="115" t="s">
        <v>1662</v>
      </c>
      <c r="I15" s="115" t="s">
        <v>1662</v>
      </c>
      <c r="J15" s="115" t="s">
        <v>1662</v>
      </c>
      <c r="K15" s="115" t="s">
        <v>1662</v>
      </c>
      <c r="L15" s="115" t="s">
        <v>1662</v>
      </c>
      <c r="M15" s="115" t="s">
        <v>1662</v>
      </c>
      <c r="N15" s="115" t="s">
        <v>1662</v>
      </c>
      <c r="O15" s="115" t="s">
        <v>1662</v>
      </c>
      <c r="P15" s="115" t="s">
        <v>1662</v>
      </c>
      <c r="Q15" s="115" t="s">
        <v>1662</v>
      </c>
      <c r="R15" s="115" t="s">
        <v>1662</v>
      </c>
    </row>
    <row r="16" spans="1:18">
      <c r="A16" s="86" t="s">
        <v>107</v>
      </c>
      <c r="B16" s="115" t="s">
        <v>1662</v>
      </c>
      <c r="C16" s="115" t="s">
        <v>1662</v>
      </c>
      <c r="D16" s="115" t="s">
        <v>1662</v>
      </c>
      <c r="E16" s="115" t="s">
        <v>1662</v>
      </c>
      <c r="F16" s="115" t="s">
        <v>1662</v>
      </c>
      <c r="G16" s="115" t="s">
        <v>1662</v>
      </c>
      <c r="H16" s="115" t="s">
        <v>1662</v>
      </c>
      <c r="I16" s="115" t="s">
        <v>1662</v>
      </c>
      <c r="J16" s="115" t="s">
        <v>1662</v>
      </c>
      <c r="K16" s="115" t="s">
        <v>1662</v>
      </c>
      <c r="L16" s="115" t="s">
        <v>1662</v>
      </c>
      <c r="M16" s="115" t="s">
        <v>1662</v>
      </c>
      <c r="N16" s="115" t="s">
        <v>1662</v>
      </c>
      <c r="O16" s="115" t="s">
        <v>1662</v>
      </c>
      <c r="P16" s="115" t="s">
        <v>1662</v>
      </c>
      <c r="Q16" s="115" t="s">
        <v>1662</v>
      </c>
      <c r="R16" s="115" t="s">
        <v>1662</v>
      </c>
    </row>
    <row r="17" spans="1:18">
      <c r="A17" s="86" t="s">
        <v>171</v>
      </c>
      <c r="B17" s="115" t="s">
        <v>1662</v>
      </c>
      <c r="C17" s="115" t="s">
        <v>1662</v>
      </c>
      <c r="D17" s="115" t="s">
        <v>1662</v>
      </c>
      <c r="E17" s="115" t="s">
        <v>1662</v>
      </c>
      <c r="F17" s="115" t="s">
        <v>1662</v>
      </c>
      <c r="G17" s="115" t="s">
        <v>1662</v>
      </c>
      <c r="H17" s="115" t="s">
        <v>1662</v>
      </c>
      <c r="I17" s="115" t="s">
        <v>1662</v>
      </c>
      <c r="J17" s="115" t="s">
        <v>1662</v>
      </c>
      <c r="K17" s="115" t="s">
        <v>1662</v>
      </c>
      <c r="L17" s="115" t="s">
        <v>1662</v>
      </c>
      <c r="M17" s="115" t="s">
        <v>1662</v>
      </c>
      <c r="N17" s="115" t="s">
        <v>1662</v>
      </c>
      <c r="O17" s="115" t="s">
        <v>1662</v>
      </c>
      <c r="P17" s="115" t="s">
        <v>1662</v>
      </c>
      <c r="Q17" s="115" t="s">
        <v>1662</v>
      </c>
      <c r="R17" s="115" t="s">
        <v>1662</v>
      </c>
    </row>
    <row r="18" spans="1:18">
      <c r="A18" s="86" t="s">
        <v>179</v>
      </c>
      <c r="B18" s="115" t="s">
        <v>1662</v>
      </c>
      <c r="C18" s="115" t="s">
        <v>1662</v>
      </c>
      <c r="D18" s="115" t="s">
        <v>1662</v>
      </c>
      <c r="E18" s="115" t="s">
        <v>1662</v>
      </c>
      <c r="F18" s="115" t="s">
        <v>1662</v>
      </c>
      <c r="G18" s="115" t="s">
        <v>1662</v>
      </c>
      <c r="H18" s="115" t="s">
        <v>1662</v>
      </c>
      <c r="I18" s="115" t="s">
        <v>1662</v>
      </c>
      <c r="J18" s="115" t="s">
        <v>1662</v>
      </c>
      <c r="K18" s="115" t="s">
        <v>1662</v>
      </c>
      <c r="L18" s="115" t="s">
        <v>1662</v>
      </c>
      <c r="M18" s="115" t="s">
        <v>1662</v>
      </c>
      <c r="N18" s="115" t="s">
        <v>1662</v>
      </c>
      <c r="O18" s="115" t="s">
        <v>1662</v>
      </c>
      <c r="P18" s="115" t="s">
        <v>1662</v>
      </c>
      <c r="Q18" s="115" t="s">
        <v>1662</v>
      </c>
      <c r="R18" s="115" t="s">
        <v>1662</v>
      </c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A388" s="31"/>
      <c r="C388" s="1"/>
      <c r="D388" s="1"/>
      <c r="E388" s="1"/>
    </row>
    <row r="389" spans="1:5" hidden="1">
      <c r="A389" s="31"/>
      <c r="C389" s="1"/>
      <c r="D389" s="1"/>
      <c r="E389" s="1"/>
    </row>
    <row r="390" spans="1:5" hidden="1">
      <c r="A390" s="3"/>
      <c r="C390" s="1"/>
      <c r="D390" s="1"/>
      <c r="E390" s="1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dataValidations count="1">
    <dataValidation allowBlank="1" showInputMessage="1" showErrorMessage="1" sqref="C14:L14 O14:XFD14 C1:XFD13 B5:B1048576 A1:A1048576 C15:AY1048576 BA15:XFD1048576 AZ1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.5703125" style="2" bestFit="1" customWidth="1"/>
    <col min="2" max="2" width="34.140625" style="2" customWidth="1"/>
    <col min="3" max="3" width="13.5703125" style="2" customWidth="1"/>
    <col min="4" max="4" width="14.42578125" style="2" customWidth="1"/>
    <col min="5" max="5" width="33.42578125" style="1" bestFit="1" customWidth="1"/>
    <col min="6" max="6" width="7.85546875" style="1" customWidth="1"/>
    <col min="7" max="7" width="11.42578125" style="1" customWidth="1"/>
    <col min="8" max="8" width="15.85546875" style="1" customWidth="1"/>
    <col min="9" max="9" width="8.42578125" style="1" customWidth="1"/>
    <col min="10" max="10" width="12" style="1" bestFit="1" customWidth="1"/>
    <col min="11" max="11" width="14.5703125" style="1" customWidth="1"/>
    <col min="12" max="12" width="16.42578125" style="1" customWidth="1"/>
    <col min="13" max="13" width="14.5703125" style="1" customWidth="1"/>
    <col min="14" max="14" width="11.85546875" style="1" bestFit="1" customWidth="1"/>
    <col min="15" max="15" width="11.140625" style="1" customWidth="1"/>
    <col min="16" max="16" width="23.7109375" style="1" customWidth="1"/>
    <col min="17" max="17" width="28" style="1" customWidth="1"/>
    <col min="18" max="18" width="26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135</v>
      </c>
      <c r="B1" s="36" t="s" vm="1">
        <v>194</v>
      </c>
    </row>
    <row r="2" spans="1:29">
      <c r="A2" s="36" t="s">
        <v>134</v>
      </c>
      <c r="B2" s="36" t="s">
        <v>195</v>
      </c>
    </row>
    <row r="3" spans="1:29">
      <c r="A3" s="36" t="s">
        <v>136</v>
      </c>
      <c r="B3" s="36" t="s">
        <v>196</v>
      </c>
    </row>
    <row r="4" spans="1:29">
      <c r="A4" s="36" t="s">
        <v>137</v>
      </c>
      <c r="B4" s="36">
        <v>2148</v>
      </c>
    </row>
    <row r="5" spans="1:29" ht="18.75">
      <c r="A5" s="141" t="s">
        <v>86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3"/>
    </row>
    <row r="6" spans="1:29" s="3" customFormat="1">
      <c r="A6" s="37" t="s">
        <v>111</v>
      </c>
      <c r="B6" s="38" t="s">
        <v>44</v>
      </c>
      <c r="C6" s="38" t="s">
        <v>113</v>
      </c>
      <c r="D6" s="38" t="s">
        <v>112</v>
      </c>
      <c r="E6" s="38" t="s">
        <v>64</v>
      </c>
      <c r="F6" s="38" t="s">
        <v>14</v>
      </c>
      <c r="G6" s="38" t="s">
        <v>65</v>
      </c>
      <c r="H6" s="38" t="s">
        <v>99</v>
      </c>
      <c r="I6" s="38" t="s">
        <v>17</v>
      </c>
      <c r="J6" s="38" t="s">
        <v>98</v>
      </c>
      <c r="K6" s="38" t="s">
        <v>16</v>
      </c>
      <c r="L6" s="131" t="s">
        <v>18</v>
      </c>
      <c r="M6" s="131" t="s">
        <v>173</v>
      </c>
      <c r="N6" s="38" t="s">
        <v>172</v>
      </c>
      <c r="O6" s="38" t="s">
        <v>106</v>
      </c>
      <c r="P6" s="38" t="s">
        <v>57</v>
      </c>
      <c r="Q6" s="38" t="s">
        <v>138</v>
      </c>
      <c r="R6" s="40" t="s">
        <v>140</v>
      </c>
      <c r="Z6" s="1"/>
    </row>
    <row r="7" spans="1:29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111" t="s">
        <v>1662</v>
      </c>
      <c r="G7" s="111" t="s">
        <v>1662</v>
      </c>
      <c r="H7" s="26" t="s">
        <v>21</v>
      </c>
      <c r="I7" s="26" t="s">
        <v>20</v>
      </c>
      <c r="J7" s="111" t="s">
        <v>1662</v>
      </c>
      <c r="K7" s="26" t="s">
        <v>19</v>
      </c>
      <c r="L7" s="26" t="s">
        <v>19</v>
      </c>
      <c r="M7" s="26" t="s">
        <v>180</v>
      </c>
      <c r="N7" s="111" t="s">
        <v>1662</v>
      </c>
      <c r="O7" s="26" t="s">
        <v>176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108</v>
      </c>
      <c r="Q8" s="14" t="s">
        <v>109</v>
      </c>
      <c r="R8" s="15" t="s">
        <v>141</v>
      </c>
      <c r="Z8" s="1"/>
    </row>
    <row r="9" spans="1:29" s="4" customFormat="1" ht="20.25">
      <c r="A9" s="90" t="s">
        <v>50</v>
      </c>
      <c r="B9" s="113" t="s">
        <v>1662</v>
      </c>
      <c r="C9" s="113" t="s">
        <v>1662</v>
      </c>
      <c r="D9" s="113" t="s">
        <v>1662</v>
      </c>
      <c r="E9" s="113" t="s">
        <v>1662</v>
      </c>
      <c r="F9" s="113" t="s">
        <v>1662</v>
      </c>
      <c r="G9" s="113" t="s">
        <v>1662</v>
      </c>
      <c r="H9" s="113" t="s">
        <v>1662</v>
      </c>
      <c r="I9" s="77">
        <v>3.8114828598070045</v>
      </c>
      <c r="J9" s="113" t="s">
        <v>1662</v>
      </c>
      <c r="K9" s="113" t="s">
        <v>1662</v>
      </c>
      <c r="L9" s="62">
        <v>5.0852513982164921E-2</v>
      </c>
      <c r="M9" s="113" t="s">
        <v>1662</v>
      </c>
      <c r="N9" s="113" t="s">
        <v>1662</v>
      </c>
      <c r="O9" s="61">
        <v>84.073235234999984</v>
      </c>
      <c r="P9" s="113" t="s">
        <v>1662</v>
      </c>
      <c r="Q9" s="62">
        <f>IFERROR(O9/$O$9,0)</f>
        <v>1</v>
      </c>
      <c r="R9" s="62">
        <f>O9/'סכום נכסי הקרן'!$C$41</f>
        <v>1.5389689318092408E-2</v>
      </c>
      <c r="Z9" s="1"/>
      <c r="AC9" s="1"/>
    </row>
    <row r="10" spans="1:29">
      <c r="A10" s="91" t="s">
        <v>168</v>
      </c>
      <c r="B10" s="114" t="s">
        <v>1662</v>
      </c>
      <c r="C10" s="114" t="s">
        <v>1662</v>
      </c>
      <c r="D10" s="114" t="s">
        <v>1662</v>
      </c>
      <c r="E10" s="114" t="s">
        <v>1662</v>
      </c>
      <c r="F10" s="114" t="s">
        <v>1662</v>
      </c>
      <c r="G10" s="114" t="s">
        <v>1662</v>
      </c>
      <c r="H10" s="114" t="s">
        <v>1662</v>
      </c>
      <c r="I10" s="78">
        <v>3.2095374731658302</v>
      </c>
      <c r="J10" s="114" t="s">
        <v>1662</v>
      </c>
      <c r="K10" s="114" t="s">
        <v>1662</v>
      </c>
      <c r="L10" s="67">
        <v>5.0431918201983728E-2</v>
      </c>
      <c r="M10" s="114" t="s">
        <v>1662</v>
      </c>
      <c r="N10" s="114" t="s">
        <v>1662</v>
      </c>
      <c r="O10" s="66">
        <v>78.791631185</v>
      </c>
      <c r="P10" s="114" t="s">
        <v>1662</v>
      </c>
      <c r="Q10" s="67">
        <f t="shared" ref="Q10:Q38" si="0">IFERROR(O10/$O$9,0)</f>
        <v>0.93717853208292812</v>
      </c>
      <c r="R10" s="67">
        <f>O10/'סכום נכסי הקרן'!$C$41</f>
        <v>1.4422886444342163E-2</v>
      </c>
    </row>
    <row r="11" spans="1:29">
      <c r="A11" s="92" t="s">
        <v>58</v>
      </c>
      <c r="B11" s="114" t="s">
        <v>1662</v>
      </c>
      <c r="C11" s="114" t="s">
        <v>1662</v>
      </c>
      <c r="D11" s="114" t="s">
        <v>1662</v>
      </c>
      <c r="E11" s="114" t="s">
        <v>1662</v>
      </c>
      <c r="F11" s="114" t="s">
        <v>1662</v>
      </c>
      <c r="G11" s="114" t="s">
        <v>1662</v>
      </c>
      <c r="H11" s="114" t="s">
        <v>1662</v>
      </c>
      <c r="I11" s="78">
        <v>6.4841270543978764</v>
      </c>
      <c r="J11" s="114" t="s">
        <v>1662</v>
      </c>
      <c r="K11" s="114" t="s">
        <v>1662</v>
      </c>
      <c r="L11" s="67">
        <v>2.948157198910864E-2</v>
      </c>
      <c r="M11" s="114" t="s">
        <v>1662</v>
      </c>
      <c r="N11" s="114" t="s">
        <v>1662</v>
      </c>
      <c r="O11" s="66">
        <v>14.967022634999999</v>
      </c>
      <c r="P11" s="114" t="s">
        <v>1662</v>
      </c>
      <c r="Q11" s="67">
        <f t="shared" si="0"/>
        <v>0.17802363133956303</v>
      </c>
      <c r="R11" s="67">
        <f>O11/'סכום נכסי הקרן'!$C$41</f>
        <v>2.7397283775944942E-3</v>
      </c>
    </row>
    <row r="12" spans="1:29">
      <c r="A12" s="93" t="s">
        <v>1033</v>
      </c>
      <c r="B12" s="54" t="s">
        <v>1034</v>
      </c>
      <c r="C12" s="70" t="s">
        <v>28</v>
      </c>
      <c r="D12" s="54" t="s">
        <v>287</v>
      </c>
      <c r="E12" s="70" t="s">
        <v>118</v>
      </c>
      <c r="F12" s="54" t="s">
        <v>288</v>
      </c>
      <c r="G12" s="54" t="s">
        <v>289</v>
      </c>
      <c r="H12" s="79">
        <v>39076</v>
      </c>
      <c r="I12" s="80">
        <v>6.1200000009408209</v>
      </c>
      <c r="J12" s="70" t="s">
        <v>122</v>
      </c>
      <c r="K12" s="71">
        <v>4.9000000000000002E-2</v>
      </c>
      <c r="L12" s="73">
        <v>2.6600000003775662E-2</v>
      </c>
      <c r="M12" s="72">
        <v>2108.7383930000001</v>
      </c>
      <c r="N12" s="80">
        <v>153.22999999999999</v>
      </c>
      <c r="O12" s="72">
        <v>3.2312196330000003</v>
      </c>
      <c r="P12" s="73">
        <v>1.4047091633938694E-6</v>
      </c>
      <c r="Q12" s="73">
        <f t="shared" si="0"/>
        <v>3.8433392315261258E-2</v>
      </c>
      <c r="R12" s="73">
        <f>O12/'סכום נכסי הקרן'!$C$41</f>
        <v>5.9147796717223106E-4</v>
      </c>
    </row>
    <row r="13" spans="1:29">
      <c r="A13" s="93" t="s">
        <v>1035</v>
      </c>
      <c r="B13" s="54" t="s">
        <v>1036</v>
      </c>
      <c r="C13" s="70" t="s">
        <v>28</v>
      </c>
      <c r="D13" s="54" t="s">
        <v>287</v>
      </c>
      <c r="E13" s="70" t="s">
        <v>118</v>
      </c>
      <c r="F13" s="54" t="s">
        <v>288</v>
      </c>
      <c r="G13" s="54" t="s">
        <v>289</v>
      </c>
      <c r="H13" s="79">
        <v>40738</v>
      </c>
      <c r="I13" s="80">
        <v>9.7899999999151319</v>
      </c>
      <c r="J13" s="70" t="s">
        <v>122</v>
      </c>
      <c r="K13" s="71">
        <v>4.0999999999999995E-2</v>
      </c>
      <c r="L13" s="73">
        <v>2.8299999999151323E-2</v>
      </c>
      <c r="M13" s="72">
        <v>4456.8280340000001</v>
      </c>
      <c r="N13" s="80">
        <v>132.19</v>
      </c>
      <c r="O13" s="72">
        <v>5.8914810499999994</v>
      </c>
      <c r="P13" s="73">
        <v>1.227342512849892E-6</v>
      </c>
      <c r="Q13" s="73">
        <f t="shared" si="0"/>
        <v>7.0075583906486272E-2</v>
      </c>
      <c r="R13" s="73">
        <f>O13/'סכום נכסי הקרן'!$C$41</f>
        <v>1.07844146510474E-3</v>
      </c>
    </row>
    <row r="14" spans="1:29">
      <c r="A14" s="93" t="s">
        <v>1037</v>
      </c>
      <c r="B14" s="54" t="s">
        <v>1038</v>
      </c>
      <c r="C14" s="70" t="s">
        <v>28</v>
      </c>
      <c r="D14" s="54" t="s">
        <v>1039</v>
      </c>
      <c r="E14" s="70" t="s">
        <v>636</v>
      </c>
      <c r="F14" s="54" t="s">
        <v>282</v>
      </c>
      <c r="G14" s="54" t="s">
        <v>120</v>
      </c>
      <c r="H14" s="79">
        <v>42795</v>
      </c>
      <c r="I14" s="80">
        <v>5.2800000008808015</v>
      </c>
      <c r="J14" s="70" t="s">
        <v>122</v>
      </c>
      <c r="K14" s="71">
        <v>2.1400000000000002E-2</v>
      </c>
      <c r="L14" s="73">
        <v>2.1500000001572858E-2</v>
      </c>
      <c r="M14" s="72">
        <v>1397.9439990000001</v>
      </c>
      <c r="N14" s="80">
        <v>113.7</v>
      </c>
      <c r="O14" s="72">
        <v>1.5894623449999998</v>
      </c>
      <c r="P14" s="73">
        <v>3.5846095699934725E-6</v>
      </c>
      <c r="Q14" s="73">
        <f t="shared" si="0"/>
        <v>1.890568788696145E-2</v>
      </c>
      <c r="R14" s="73">
        <f>O14/'סכום נכסי הקרן'!$C$41</f>
        <v>2.9095266292515967E-4</v>
      </c>
    </row>
    <row r="15" spans="1:29">
      <c r="A15" s="93" t="s">
        <v>1040</v>
      </c>
      <c r="B15" s="54" t="s">
        <v>1041</v>
      </c>
      <c r="C15" s="70" t="s">
        <v>28</v>
      </c>
      <c r="D15" s="54" t="s">
        <v>361</v>
      </c>
      <c r="E15" s="70" t="s">
        <v>281</v>
      </c>
      <c r="F15" s="54" t="s">
        <v>317</v>
      </c>
      <c r="G15" s="54" t="s">
        <v>289</v>
      </c>
      <c r="H15" s="79">
        <v>36489</v>
      </c>
      <c r="I15" s="80">
        <v>3.1600006014494935</v>
      </c>
      <c r="J15" s="70" t="s">
        <v>122</v>
      </c>
      <c r="K15" s="71">
        <v>6.0499999999999998E-2</v>
      </c>
      <c r="L15" s="73">
        <v>1.6400008230361487E-2</v>
      </c>
      <c r="M15" s="72">
        <v>0.74770099999999995</v>
      </c>
      <c r="N15" s="80">
        <v>169</v>
      </c>
      <c r="O15" s="72">
        <v>1.2636139999999999E-3</v>
      </c>
      <c r="P15" s="115" t="s">
        <v>1662</v>
      </c>
      <c r="Q15" s="73">
        <f t="shared" si="0"/>
        <v>1.5029920003291998E-5</v>
      </c>
      <c r="R15" s="73">
        <f>O15/'סכום נכסי הקרן'!$C$41</f>
        <v>2.3130579932644629E-7</v>
      </c>
    </row>
    <row r="16" spans="1:29">
      <c r="A16" s="93" t="s">
        <v>1042</v>
      </c>
      <c r="B16" s="54" t="s">
        <v>1043</v>
      </c>
      <c r="C16" s="70" t="s">
        <v>28</v>
      </c>
      <c r="D16" s="54" t="s">
        <v>1044</v>
      </c>
      <c r="E16" s="70" t="s">
        <v>118</v>
      </c>
      <c r="F16" s="54" t="s">
        <v>294</v>
      </c>
      <c r="G16" s="54" t="s">
        <v>120</v>
      </c>
      <c r="H16" s="79">
        <v>39084</v>
      </c>
      <c r="I16" s="80">
        <v>1.6499999996196253</v>
      </c>
      <c r="J16" s="70" t="s">
        <v>122</v>
      </c>
      <c r="K16" s="71">
        <v>5.5999999999999994E-2</v>
      </c>
      <c r="L16" s="73">
        <v>2.3500000003803746E-2</v>
      </c>
      <c r="M16" s="72">
        <v>370.59321999999997</v>
      </c>
      <c r="N16" s="80">
        <v>141.88</v>
      </c>
      <c r="O16" s="72">
        <v>0.52579764799999995</v>
      </c>
      <c r="P16" s="73">
        <v>9.7718575211056144E-7</v>
      </c>
      <c r="Q16" s="73">
        <f t="shared" si="0"/>
        <v>6.2540432342147881E-3</v>
      </c>
      <c r="R16" s="73">
        <f>O16/'סכום נכסי הקרן'!$C$41</f>
        <v>9.6247782356483419E-5</v>
      </c>
    </row>
    <row r="17" spans="1:18">
      <c r="A17" s="93" t="s">
        <v>1045</v>
      </c>
      <c r="B17" s="54" t="s">
        <v>1046</v>
      </c>
      <c r="C17" s="70" t="s">
        <v>28</v>
      </c>
      <c r="D17" s="54" t="s">
        <v>1047</v>
      </c>
      <c r="E17" s="70" t="s">
        <v>118</v>
      </c>
      <c r="F17" s="54" t="s">
        <v>430</v>
      </c>
      <c r="G17" s="54" t="s">
        <v>289</v>
      </c>
      <c r="H17" s="79">
        <v>45154</v>
      </c>
      <c r="I17" s="80">
        <v>3.4599999986898293</v>
      </c>
      <c r="J17" s="70" t="s">
        <v>122</v>
      </c>
      <c r="K17" s="71">
        <v>3.6400000000000002E-2</v>
      </c>
      <c r="L17" s="73">
        <v>3.2399999982274157E-2</v>
      </c>
      <c r="M17" s="72">
        <v>1017.28</v>
      </c>
      <c r="N17" s="80">
        <v>102.04</v>
      </c>
      <c r="O17" s="72">
        <v>1.0380325159999999</v>
      </c>
      <c r="P17" s="73">
        <v>2.0582629562036413E-6</v>
      </c>
      <c r="Q17" s="73">
        <f t="shared" si="0"/>
        <v>1.2346765449176664E-2</v>
      </c>
      <c r="R17" s="73">
        <f>O17/'סכום נכסי הקרן'!$C$41</f>
        <v>1.9001288434618651E-4</v>
      </c>
    </row>
    <row r="18" spans="1:18">
      <c r="A18" s="93" t="s">
        <v>1048</v>
      </c>
      <c r="B18" s="54" t="s">
        <v>1049</v>
      </c>
      <c r="C18" s="70" t="s">
        <v>28</v>
      </c>
      <c r="D18" s="54" t="s">
        <v>1050</v>
      </c>
      <c r="E18" s="70" t="s">
        <v>281</v>
      </c>
      <c r="F18" s="54" t="s">
        <v>434</v>
      </c>
      <c r="G18" s="54" t="s">
        <v>120</v>
      </c>
      <c r="H18" s="79">
        <v>44381</v>
      </c>
      <c r="I18" s="80">
        <v>2.4800000006747673</v>
      </c>
      <c r="J18" s="70" t="s">
        <v>122</v>
      </c>
      <c r="K18" s="71">
        <v>8.5000000000000006E-3</v>
      </c>
      <c r="L18" s="73">
        <v>3.8700000007437778E-2</v>
      </c>
      <c r="M18" s="72">
        <v>1271.5999999999999</v>
      </c>
      <c r="N18" s="80">
        <v>102.56</v>
      </c>
      <c r="O18" s="72">
        <v>1.304152969</v>
      </c>
      <c r="P18" s="73">
        <v>3.9737499999999999E-6</v>
      </c>
      <c r="Q18" s="73">
        <f t="shared" si="0"/>
        <v>1.5512106383852782E-2</v>
      </c>
      <c r="R18" s="73">
        <f>O18/'סכום נכסי הקרן'!$C$41</f>
        <v>2.3872649791669223E-4</v>
      </c>
    </row>
    <row r="19" spans="1:18">
      <c r="A19" s="93" t="s">
        <v>1051</v>
      </c>
      <c r="B19" s="54" t="s">
        <v>1052</v>
      </c>
      <c r="C19" s="70" t="s">
        <v>28</v>
      </c>
      <c r="D19" s="54" t="s">
        <v>1053</v>
      </c>
      <c r="E19" s="70" t="s">
        <v>516</v>
      </c>
      <c r="F19" s="54" t="s">
        <v>623</v>
      </c>
      <c r="G19" s="115" t="s">
        <v>1662</v>
      </c>
      <c r="H19" s="79">
        <v>39104</v>
      </c>
      <c r="I19" s="80">
        <v>0</v>
      </c>
      <c r="J19" s="70" t="s">
        <v>122</v>
      </c>
      <c r="K19" s="71">
        <v>5.5999999999999994E-2</v>
      </c>
      <c r="L19" s="94">
        <v>0</v>
      </c>
      <c r="M19" s="72">
        <v>483.75473799999997</v>
      </c>
      <c r="N19" s="80">
        <v>9.9999999999999995E-7</v>
      </c>
      <c r="O19" s="72">
        <v>6.9999999999999998E-9</v>
      </c>
      <c r="P19" s="73">
        <v>1.332480574317494E-6</v>
      </c>
      <c r="Q19" s="73">
        <f t="shared" si="0"/>
        <v>8.3260742618429352E-11</v>
      </c>
      <c r="R19" s="73">
        <f>O19/'סכום נכסי הקרן'!$C$41</f>
        <v>1.2813569612912835E-12</v>
      </c>
    </row>
    <row r="20" spans="1:18">
      <c r="A20" s="93" t="s">
        <v>1054</v>
      </c>
      <c r="B20" s="54" t="s">
        <v>1055</v>
      </c>
      <c r="C20" s="70" t="s">
        <v>28</v>
      </c>
      <c r="D20" s="54" t="s">
        <v>1056</v>
      </c>
      <c r="E20" s="70" t="s">
        <v>119</v>
      </c>
      <c r="F20" s="54" t="s">
        <v>623</v>
      </c>
      <c r="G20" s="115" t="s">
        <v>1662</v>
      </c>
      <c r="H20" s="79">
        <v>45132</v>
      </c>
      <c r="I20" s="80">
        <v>2.5300000006567491</v>
      </c>
      <c r="J20" s="70" t="s">
        <v>122</v>
      </c>
      <c r="K20" s="71">
        <v>4.2500000000000003E-2</v>
      </c>
      <c r="L20" s="73">
        <v>4.1800000010536846E-2</v>
      </c>
      <c r="M20" s="72">
        <v>1365.8087220000002</v>
      </c>
      <c r="N20" s="80">
        <v>101.45</v>
      </c>
      <c r="O20" s="72">
        <v>1.385612853</v>
      </c>
      <c r="P20" s="73">
        <v>6.5210256998961982E-6</v>
      </c>
      <c r="Q20" s="73">
        <f t="shared" si="0"/>
        <v>1.6481022160345801E-2</v>
      </c>
      <c r="R20" s="73">
        <f>O20/'סכום נכסי הקרן'!$C$41</f>
        <v>2.5363781069231804E-4</v>
      </c>
    </row>
    <row r="21" spans="1:18">
      <c r="A21" s="132" t="s">
        <v>1662</v>
      </c>
      <c r="B21" s="115" t="s">
        <v>1662</v>
      </c>
      <c r="C21" s="115" t="s">
        <v>1662</v>
      </c>
      <c r="D21" s="115" t="s">
        <v>1662</v>
      </c>
      <c r="E21" s="115" t="s">
        <v>1662</v>
      </c>
      <c r="F21" s="115" t="s">
        <v>1662</v>
      </c>
      <c r="G21" s="115" t="s">
        <v>1662</v>
      </c>
      <c r="H21" s="115" t="s">
        <v>1662</v>
      </c>
      <c r="I21" s="115" t="s">
        <v>1662</v>
      </c>
      <c r="J21" s="115" t="s">
        <v>1662</v>
      </c>
      <c r="K21" s="115" t="s">
        <v>1662</v>
      </c>
      <c r="L21" s="115" t="s">
        <v>1662</v>
      </c>
      <c r="M21" s="115" t="s">
        <v>1662</v>
      </c>
      <c r="N21" s="115" t="s">
        <v>1662</v>
      </c>
      <c r="O21" s="115" t="s">
        <v>1662</v>
      </c>
      <c r="P21" s="115" t="s">
        <v>1662</v>
      </c>
      <c r="Q21" s="115" t="s">
        <v>1662</v>
      </c>
      <c r="R21" s="115" t="s">
        <v>1662</v>
      </c>
    </row>
    <row r="22" spans="1:18">
      <c r="A22" s="92" t="s">
        <v>59</v>
      </c>
      <c r="B22" s="114" t="s">
        <v>1662</v>
      </c>
      <c r="C22" s="114" t="s">
        <v>1662</v>
      </c>
      <c r="D22" s="114" t="s">
        <v>1662</v>
      </c>
      <c r="E22" s="114" t="s">
        <v>1662</v>
      </c>
      <c r="F22" s="114" t="s">
        <v>1662</v>
      </c>
      <c r="G22" s="114" t="s">
        <v>1662</v>
      </c>
      <c r="H22" s="114" t="s">
        <v>1662</v>
      </c>
      <c r="I22" s="78">
        <v>2.405373399431157</v>
      </c>
      <c r="J22" s="114" t="s">
        <v>1662</v>
      </c>
      <c r="K22" s="114" t="s">
        <v>1662</v>
      </c>
      <c r="L22" s="67">
        <v>4.2937500000663098E-2</v>
      </c>
      <c r="M22" s="114" t="s">
        <v>1662</v>
      </c>
      <c r="N22" s="114" t="s">
        <v>1662</v>
      </c>
      <c r="O22" s="66">
        <v>63.694392903000008</v>
      </c>
      <c r="P22" s="114" t="s">
        <v>1662</v>
      </c>
      <c r="Q22" s="67">
        <f t="shared" si="0"/>
        <v>0.75760606481911386</v>
      </c>
      <c r="R22" s="67">
        <f>O22/'סכום נכסי הקרן'!$C$41</f>
        <v>1.1659321963068741E-2</v>
      </c>
    </row>
    <row r="23" spans="1:18">
      <c r="A23" s="93" t="s">
        <v>1059</v>
      </c>
      <c r="B23" s="54" t="s">
        <v>1060</v>
      </c>
      <c r="C23" s="70" t="s">
        <v>28</v>
      </c>
      <c r="D23" s="54" t="s">
        <v>1039</v>
      </c>
      <c r="E23" s="70" t="s">
        <v>636</v>
      </c>
      <c r="F23" s="54" t="s">
        <v>282</v>
      </c>
      <c r="G23" s="54" t="s">
        <v>120</v>
      </c>
      <c r="H23" s="79">
        <v>42795</v>
      </c>
      <c r="I23" s="80">
        <v>4.8899999994714207</v>
      </c>
      <c r="J23" s="70" t="s">
        <v>122</v>
      </c>
      <c r="K23" s="71">
        <v>3.7400000000000003E-2</v>
      </c>
      <c r="L23" s="73">
        <v>4.9199999995771376E-2</v>
      </c>
      <c r="M23" s="72">
        <v>4940.1125330000004</v>
      </c>
      <c r="N23" s="80">
        <v>95.74</v>
      </c>
      <c r="O23" s="72">
        <v>4.7296638499999997</v>
      </c>
      <c r="P23" s="73">
        <v>7.9393535995621026E-6</v>
      </c>
      <c r="Q23" s="73">
        <f t="shared" si="0"/>
        <v>5.6256474926648523E-2</v>
      </c>
      <c r="R23" s="73">
        <f>O23/'סכום נכסי הקרן'!$C$41</f>
        <v>8.657696712521762E-4</v>
      </c>
    </row>
    <row r="24" spans="1:18">
      <c r="A24" s="93" t="s">
        <v>1061</v>
      </c>
      <c r="B24" s="54" t="s">
        <v>1062</v>
      </c>
      <c r="C24" s="70" t="s">
        <v>28</v>
      </c>
      <c r="D24" s="54" t="s">
        <v>1039</v>
      </c>
      <c r="E24" s="70" t="s">
        <v>636</v>
      </c>
      <c r="F24" s="54" t="s">
        <v>282</v>
      </c>
      <c r="G24" s="54" t="s">
        <v>120</v>
      </c>
      <c r="H24" s="79">
        <v>42795</v>
      </c>
      <c r="I24" s="80">
        <v>1.1699999999636643</v>
      </c>
      <c r="J24" s="70" t="s">
        <v>122</v>
      </c>
      <c r="K24" s="71">
        <v>2.5000000000000001E-2</v>
      </c>
      <c r="L24" s="73">
        <v>4.4099999999075094E-2</v>
      </c>
      <c r="M24" s="72">
        <v>12282.507550999999</v>
      </c>
      <c r="N24" s="80">
        <v>98.59</v>
      </c>
      <c r="O24" s="72">
        <v>12.109324332</v>
      </c>
      <c r="P24" s="73">
        <v>3.0100825169410069E-5</v>
      </c>
      <c r="Q24" s="73">
        <f t="shared" si="0"/>
        <v>0.14403304806996228</v>
      </c>
      <c r="R24" s="73">
        <f>O24/'סכום נכסי הקרן'!$C$41</f>
        <v>2.2166238613345892E-3</v>
      </c>
    </row>
    <row r="25" spans="1:18">
      <c r="A25" s="93" t="s">
        <v>1063</v>
      </c>
      <c r="B25" s="54" t="s">
        <v>1064</v>
      </c>
      <c r="C25" s="70" t="s">
        <v>28</v>
      </c>
      <c r="D25" s="54" t="s">
        <v>1065</v>
      </c>
      <c r="E25" s="70" t="s">
        <v>310</v>
      </c>
      <c r="F25" s="54" t="s">
        <v>323</v>
      </c>
      <c r="G25" s="54" t="s">
        <v>120</v>
      </c>
      <c r="H25" s="79">
        <v>42598</v>
      </c>
      <c r="I25" s="80">
        <v>2.2400000000774258</v>
      </c>
      <c r="J25" s="70" t="s">
        <v>122</v>
      </c>
      <c r="K25" s="71">
        <v>3.1E-2</v>
      </c>
      <c r="L25" s="73">
        <v>4.7500000001488962E-2</v>
      </c>
      <c r="M25" s="72">
        <v>13909.307967999999</v>
      </c>
      <c r="N25" s="80">
        <v>96.57</v>
      </c>
      <c r="O25" s="72">
        <v>13.432218704</v>
      </c>
      <c r="P25" s="73">
        <v>1.9725849561538989E-5</v>
      </c>
      <c r="Q25" s="73">
        <f t="shared" si="0"/>
        <v>0.15976807204402813</v>
      </c>
      <c r="R25" s="73">
        <f>O25/'סכום נכסי הקרן'!$C$41</f>
        <v>2.4587809917081976E-3</v>
      </c>
    </row>
    <row r="26" spans="1:18">
      <c r="A26" s="93" t="s">
        <v>1066</v>
      </c>
      <c r="B26" s="54" t="s">
        <v>1067</v>
      </c>
      <c r="C26" s="70" t="s">
        <v>28</v>
      </c>
      <c r="D26" s="54" t="s">
        <v>1068</v>
      </c>
      <c r="E26" s="70" t="s">
        <v>910</v>
      </c>
      <c r="F26" s="54" t="s">
        <v>430</v>
      </c>
      <c r="G26" s="54" t="s">
        <v>289</v>
      </c>
      <c r="H26" s="79">
        <v>44007</v>
      </c>
      <c r="I26" s="80">
        <v>3.5199999997973004</v>
      </c>
      <c r="J26" s="70" t="s">
        <v>122</v>
      </c>
      <c r="K26" s="71">
        <v>3.3500000000000002E-2</v>
      </c>
      <c r="L26" s="73">
        <v>6.2399999996687584E-2</v>
      </c>
      <c r="M26" s="72">
        <v>8911.5224209999997</v>
      </c>
      <c r="N26" s="80">
        <v>90.79</v>
      </c>
      <c r="O26" s="72">
        <v>8.0907711070000001</v>
      </c>
      <c r="P26" s="73">
        <v>1.113940302625E-5</v>
      </c>
      <c r="Q26" s="73">
        <f t="shared" si="0"/>
        <v>9.6234801532078834E-2</v>
      </c>
      <c r="R26" s="73">
        <f>O26/'סכום נכסי הקרן'!$C$41</f>
        <v>1.4810236971669764E-3</v>
      </c>
    </row>
    <row r="27" spans="1:18">
      <c r="A27" s="93" t="s">
        <v>1069</v>
      </c>
      <c r="B27" s="54" t="s">
        <v>1070</v>
      </c>
      <c r="C27" s="70" t="s">
        <v>28</v>
      </c>
      <c r="D27" s="54" t="s">
        <v>1071</v>
      </c>
      <c r="E27" s="70" t="s">
        <v>310</v>
      </c>
      <c r="F27" s="54" t="s">
        <v>503</v>
      </c>
      <c r="G27" s="54" t="s">
        <v>289</v>
      </c>
      <c r="H27" s="79">
        <v>43310</v>
      </c>
      <c r="I27" s="80">
        <v>0.99000000004686972</v>
      </c>
      <c r="J27" s="70" t="s">
        <v>122</v>
      </c>
      <c r="K27" s="71">
        <v>3.5499999999999997E-2</v>
      </c>
      <c r="L27" s="73">
        <v>5.4600000002940005E-2</v>
      </c>
      <c r="M27" s="72">
        <v>9557.8399960000006</v>
      </c>
      <c r="N27" s="80">
        <v>98.22</v>
      </c>
      <c r="O27" s="72">
        <v>9.3877104439999997</v>
      </c>
      <c r="P27" s="73">
        <v>3.7335312484374999E-5</v>
      </c>
      <c r="Q27" s="73">
        <f t="shared" si="0"/>
        <v>0.1116611061506036</v>
      </c>
      <c r="R27" s="73">
        <f>O27/'סכום נכסי הקרן'!$C$41</f>
        <v>1.7184297325723266E-3</v>
      </c>
    </row>
    <row r="28" spans="1:18">
      <c r="A28" s="93" t="s">
        <v>1072</v>
      </c>
      <c r="B28" s="54" t="s">
        <v>1073</v>
      </c>
      <c r="C28" s="70" t="s">
        <v>28</v>
      </c>
      <c r="D28" s="54" t="s">
        <v>1074</v>
      </c>
      <c r="E28" s="70" t="s">
        <v>119</v>
      </c>
      <c r="F28" s="54" t="s">
        <v>520</v>
      </c>
      <c r="G28" s="54" t="s">
        <v>120</v>
      </c>
      <c r="H28" s="79">
        <v>45122</v>
      </c>
      <c r="I28" s="80">
        <v>3.9100000003287025</v>
      </c>
      <c r="J28" s="70" t="s">
        <v>122</v>
      </c>
      <c r="K28" s="71">
        <v>7.3300000000000004E-2</v>
      </c>
      <c r="L28" s="73">
        <v>7.3600000005113145E-2</v>
      </c>
      <c r="M28" s="72">
        <v>9.5577999999999996E-2</v>
      </c>
      <c r="N28" s="80">
        <v>5156460</v>
      </c>
      <c r="O28" s="72">
        <v>4.9284620180000003</v>
      </c>
      <c r="P28" s="73">
        <v>1.91156E-5</v>
      </c>
      <c r="Q28" s="73">
        <f t="shared" si="0"/>
        <v>5.8621058226486139E-2</v>
      </c>
      <c r="R28" s="73">
        <f>O28/'סכום נכסי הקרן'!$C$41</f>
        <v>9.0215987360342683E-4</v>
      </c>
    </row>
    <row r="29" spans="1:18">
      <c r="A29" s="93" t="s">
        <v>1075</v>
      </c>
      <c r="B29" s="54">
        <v>9555</v>
      </c>
      <c r="C29" s="70" t="s">
        <v>28</v>
      </c>
      <c r="D29" s="54" t="s">
        <v>1076</v>
      </c>
      <c r="E29" s="70" t="s">
        <v>566</v>
      </c>
      <c r="F29" s="54" t="s">
        <v>623</v>
      </c>
      <c r="G29" s="115" t="s">
        <v>1662</v>
      </c>
      <c r="H29" s="79">
        <v>45046</v>
      </c>
      <c r="I29" s="80">
        <v>0</v>
      </c>
      <c r="J29" s="70" t="s">
        <v>122</v>
      </c>
      <c r="K29" s="71">
        <v>0</v>
      </c>
      <c r="L29" s="71">
        <v>0</v>
      </c>
      <c r="M29" s="72">
        <v>5071.9335600000004</v>
      </c>
      <c r="N29" s="80">
        <v>59</v>
      </c>
      <c r="O29" s="72">
        <v>2.9924407999999993</v>
      </c>
      <c r="P29" s="73">
        <v>8.7545713610693082E-6</v>
      </c>
      <c r="Q29" s="73">
        <f t="shared" si="0"/>
        <v>3.5593263321383829E-2</v>
      </c>
      <c r="R29" s="73">
        <f>O29/'סכום נכסי הקרן'!$C$41</f>
        <v>5.47769264333151E-4</v>
      </c>
    </row>
    <row r="30" spans="1:18">
      <c r="A30" s="93" t="s">
        <v>1077</v>
      </c>
      <c r="B30" s="54">
        <v>9556</v>
      </c>
      <c r="C30" s="70" t="s">
        <v>28</v>
      </c>
      <c r="D30" s="54" t="s">
        <v>1076</v>
      </c>
      <c r="E30" s="70" t="s">
        <v>566</v>
      </c>
      <c r="F30" s="54" t="s">
        <v>623</v>
      </c>
      <c r="G30" s="115" t="s">
        <v>1662</v>
      </c>
      <c r="H30" s="79">
        <v>45046</v>
      </c>
      <c r="I30" s="80">
        <v>0</v>
      </c>
      <c r="J30" s="70" t="s">
        <v>122</v>
      </c>
      <c r="K30" s="71">
        <v>0</v>
      </c>
      <c r="L30" s="71">
        <v>0</v>
      </c>
      <c r="M30" s="72">
        <v>11.170104000000002</v>
      </c>
      <c r="N30" s="80">
        <v>29.41732</v>
      </c>
      <c r="O30" s="72">
        <v>3.2859460000000001E-3</v>
      </c>
      <c r="P30" s="73">
        <v>0</v>
      </c>
      <c r="Q30" s="73">
        <f t="shared" si="0"/>
        <v>3.9084329166293927E-5</v>
      </c>
      <c r="R30" s="73">
        <f>O30/'סכום נכסי הקרן'!$C$41</f>
        <v>6.0149568307532123E-7</v>
      </c>
    </row>
    <row r="31" spans="1:18">
      <c r="A31" s="93" t="s">
        <v>1057</v>
      </c>
      <c r="B31" s="54" t="s">
        <v>1058</v>
      </c>
      <c r="C31" s="70" t="s">
        <v>28</v>
      </c>
      <c r="D31" s="54" t="s">
        <v>361</v>
      </c>
      <c r="E31" s="70" t="s">
        <v>281</v>
      </c>
      <c r="F31" s="54" t="s">
        <v>623</v>
      </c>
      <c r="G31" s="115" t="s">
        <v>1662</v>
      </c>
      <c r="H31" s="79">
        <v>45141</v>
      </c>
      <c r="I31" s="80">
        <v>2.6899999999526214</v>
      </c>
      <c r="J31" s="70" t="s">
        <v>122</v>
      </c>
      <c r="K31" s="71">
        <v>7.0499999999999993E-2</v>
      </c>
      <c r="L31" s="73">
        <v>6.13E-2</v>
      </c>
      <c r="M31" s="72">
        <v>8020.5188699999999</v>
      </c>
      <c r="N31" s="80">
        <v>100</v>
      </c>
      <c r="O31" s="72">
        <v>8.0205157019999991</v>
      </c>
      <c r="P31" s="73">
        <v>1.9115680207255863E-5</v>
      </c>
      <c r="Q31" s="73">
        <f>IFERROR(O31/$O$9,0)</f>
        <v>9.5399156218756165E-2</v>
      </c>
      <c r="R31" s="73">
        <f>O31/'סכום נכסי הקרן'!$C$41</f>
        <v>1.4681633754148207E-3</v>
      </c>
    </row>
    <row r="32" spans="1:18">
      <c r="A32" s="133" t="s">
        <v>1662</v>
      </c>
      <c r="B32" s="115" t="s">
        <v>1662</v>
      </c>
      <c r="C32" s="115" t="s">
        <v>1662</v>
      </c>
      <c r="D32" s="115" t="s">
        <v>1662</v>
      </c>
      <c r="E32" s="115" t="s">
        <v>1662</v>
      </c>
      <c r="F32" s="115" t="s">
        <v>1662</v>
      </c>
      <c r="G32" s="115" t="s">
        <v>1662</v>
      </c>
      <c r="H32" s="115" t="s">
        <v>1662</v>
      </c>
      <c r="I32" s="115" t="s">
        <v>1662</v>
      </c>
      <c r="J32" s="115" t="s">
        <v>1662</v>
      </c>
      <c r="K32" s="115" t="s">
        <v>1662</v>
      </c>
      <c r="L32" s="115" t="s">
        <v>1662</v>
      </c>
      <c r="M32" s="115" t="s">
        <v>1662</v>
      </c>
      <c r="N32" s="115" t="s">
        <v>1662</v>
      </c>
      <c r="O32" s="115" t="s">
        <v>1662</v>
      </c>
      <c r="P32" s="115" t="s">
        <v>1662</v>
      </c>
      <c r="Q32" s="115" t="s">
        <v>1662</v>
      </c>
      <c r="R32" s="115" t="s">
        <v>1662</v>
      </c>
    </row>
    <row r="33" spans="1:18">
      <c r="A33" s="92" t="s">
        <v>47</v>
      </c>
      <c r="B33" s="114" t="s">
        <v>1662</v>
      </c>
      <c r="C33" s="114" t="s">
        <v>1662</v>
      </c>
      <c r="D33" s="114" t="s">
        <v>1662</v>
      </c>
      <c r="E33" s="114" t="s">
        <v>1662</v>
      </c>
      <c r="F33" s="114" t="s">
        <v>1662</v>
      </c>
      <c r="G33" s="114" t="s">
        <v>1662</v>
      </c>
      <c r="H33" s="114" t="s">
        <v>1662</v>
      </c>
      <c r="I33" s="78">
        <v>1.6799999926276141</v>
      </c>
      <c r="J33" s="114" t="s">
        <v>1662</v>
      </c>
      <c r="K33" s="114" t="s">
        <v>1662</v>
      </c>
      <c r="L33" s="67">
        <v>5.8799999818762182E-2</v>
      </c>
      <c r="M33" s="114" t="s">
        <v>1662</v>
      </c>
      <c r="N33" s="114" t="s">
        <v>1662</v>
      </c>
      <c r="O33" s="66">
        <v>0.13021564699999999</v>
      </c>
      <c r="P33" s="114" t="s">
        <v>1662</v>
      </c>
      <c r="Q33" s="67">
        <f t="shared" si="0"/>
        <v>1.5488359242513217E-3</v>
      </c>
      <c r="R33" s="67">
        <f>O33/'סכום נכסי הקרן'!$C$41</f>
        <v>2.3836103678928348E-5</v>
      </c>
    </row>
    <row r="34" spans="1:18">
      <c r="A34" s="93" t="s">
        <v>1078</v>
      </c>
      <c r="B34" s="54" t="s">
        <v>1079</v>
      </c>
      <c r="C34" s="70" t="s">
        <v>28</v>
      </c>
      <c r="D34" s="54" t="s">
        <v>1080</v>
      </c>
      <c r="E34" s="70" t="s">
        <v>516</v>
      </c>
      <c r="F34" s="54" t="s">
        <v>294</v>
      </c>
      <c r="G34" s="54" t="s">
        <v>120</v>
      </c>
      <c r="H34" s="79">
        <v>38118</v>
      </c>
      <c r="I34" s="80">
        <v>1.6799999926276141</v>
      </c>
      <c r="J34" s="70" t="s">
        <v>121</v>
      </c>
      <c r="K34" s="71">
        <v>7.9699999999999993E-2</v>
      </c>
      <c r="L34" s="73">
        <v>5.8799999818762182E-2</v>
      </c>
      <c r="M34" s="72">
        <v>33.344247000000003</v>
      </c>
      <c r="N34" s="80">
        <v>107.67</v>
      </c>
      <c r="O34" s="72">
        <v>0.13021564699999999</v>
      </c>
      <c r="P34" s="73">
        <v>8.2456217096827725E-7</v>
      </c>
      <c r="Q34" s="73">
        <f t="shared" si="0"/>
        <v>1.5488359242513217E-3</v>
      </c>
      <c r="R34" s="73">
        <f>O34/'סכום נכסי הקרן'!$C$41</f>
        <v>2.3836103678928348E-5</v>
      </c>
    </row>
    <row r="35" spans="1:18">
      <c r="A35" s="132" t="s">
        <v>1662</v>
      </c>
      <c r="B35" s="115" t="s">
        <v>1662</v>
      </c>
      <c r="C35" s="115" t="s">
        <v>1662</v>
      </c>
      <c r="D35" s="115" t="s">
        <v>1662</v>
      </c>
      <c r="E35" s="115" t="s">
        <v>1662</v>
      </c>
      <c r="F35" s="115" t="s">
        <v>1662</v>
      </c>
      <c r="G35" s="115" t="s">
        <v>1662</v>
      </c>
      <c r="H35" s="115" t="s">
        <v>1662</v>
      </c>
      <c r="I35" s="115" t="s">
        <v>1662</v>
      </c>
      <c r="J35" s="115" t="s">
        <v>1662</v>
      </c>
      <c r="K35" s="115" t="s">
        <v>1662</v>
      </c>
      <c r="L35" s="115" t="s">
        <v>1662</v>
      </c>
      <c r="M35" s="115" t="s">
        <v>1662</v>
      </c>
      <c r="N35" s="115" t="s">
        <v>1662</v>
      </c>
      <c r="O35" s="115" t="s">
        <v>1662</v>
      </c>
      <c r="P35" s="115" t="s">
        <v>1662</v>
      </c>
      <c r="Q35" s="115" t="s">
        <v>1662</v>
      </c>
      <c r="R35" s="115" t="s">
        <v>1662</v>
      </c>
    </row>
    <row r="36" spans="1:18">
      <c r="A36" s="91" t="s">
        <v>167</v>
      </c>
      <c r="B36" s="114" t="s">
        <v>1662</v>
      </c>
      <c r="C36" s="114" t="s">
        <v>1662</v>
      </c>
      <c r="D36" s="114" t="s">
        <v>1662</v>
      </c>
      <c r="E36" s="114" t="s">
        <v>1662</v>
      </c>
      <c r="F36" s="114" t="s">
        <v>1662</v>
      </c>
      <c r="G36" s="114" t="s">
        <v>1662</v>
      </c>
      <c r="H36" s="114" t="s">
        <v>1662</v>
      </c>
      <c r="I36" s="78">
        <v>12.449956052271657</v>
      </c>
      <c r="J36" s="114" t="s">
        <v>1662</v>
      </c>
      <c r="K36" s="114" t="s">
        <v>1662</v>
      </c>
      <c r="L36" s="67">
        <v>5.6888452545018023E-2</v>
      </c>
      <c r="M36" s="114" t="s">
        <v>1662</v>
      </c>
      <c r="N36" s="114" t="s">
        <v>1662</v>
      </c>
      <c r="O36" s="66">
        <v>5.2816040500000003</v>
      </c>
      <c r="P36" s="114" t="s">
        <v>1662</v>
      </c>
      <c r="Q36" s="67">
        <f t="shared" si="0"/>
        <v>6.2821467917072021E-2</v>
      </c>
      <c r="R36" s="67">
        <f>O36/'סכום נכסי הקרן'!$C$41</f>
        <v>9.6680287375024816E-4</v>
      </c>
    </row>
    <row r="37" spans="1:18">
      <c r="A37" s="92" t="s">
        <v>66</v>
      </c>
      <c r="B37" s="114" t="s">
        <v>1662</v>
      </c>
      <c r="C37" s="114" t="s">
        <v>1662</v>
      </c>
      <c r="D37" s="114" t="s">
        <v>1662</v>
      </c>
      <c r="E37" s="114" t="s">
        <v>1662</v>
      </c>
      <c r="F37" s="114" t="s">
        <v>1662</v>
      </c>
      <c r="G37" s="114" t="s">
        <v>1662</v>
      </c>
      <c r="H37" s="114" t="s">
        <v>1662</v>
      </c>
      <c r="I37" s="78">
        <v>12.449956052271657</v>
      </c>
      <c r="J37" s="114" t="s">
        <v>1662</v>
      </c>
      <c r="K37" s="114" t="s">
        <v>1662</v>
      </c>
      <c r="L37" s="67">
        <v>5.6888452545018023E-2</v>
      </c>
      <c r="M37" s="114" t="s">
        <v>1662</v>
      </c>
      <c r="N37" s="114" t="s">
        <v>1662</v>
      </c>
      <c r="O37" s="66">
        <v>5.2816040500000003</v>
      </c>
      <c r="P37" s="114" t="s">
        <v>1662</v>
      </c>
      <c r="Q37" s="67">
        <f t="shared" si="0"/>
        <v>6.2821467917072021E-2</v>
      </c>
      <c r="R37" s="67">
        <f>O37/'סכום נכסי הקרן'!$C$41</f>
        <v>9.6680287375024816E-4</v>
      </c>
    </row>
    <row r="38" spans="1:18">
      <c r="A38" s="93" t="s">
        <v>1083</v>
      </c>
      <c r="B38" s="54" t="s">
        <v>1084</v>
      </c>
      <c r="C38" s="70" t="s">
        <v>28</v>
      </c>
      <c r="D38" s="115" t="s">
        <v>1662</v>
      </c>
      <c r="E38" s="70" t="s">
        <v>1530</v>
      </c>
      <c r="F38" s="54" t="s">
        <v>786</v>
      </c>
      <c r="G38" s="54" t="s">
        <v>1085</v>
      </c>
      <c r="H38" s="79">
        <v>42408</v>
      </c>
      <c r="I38" s="80">
        <v>10.200000000080044</v>
      </c>
      <c r="J38" s="70" t="s">
        <v>129</v>
      </c>
      <c r="K38" s="71">
        <v>3.9510000000000003E-2</v>
      </c>
      <c r="L38" s="73">
        <v>5.319999999887938E-2</v>
      </c>
      <c r="M38" s="72">
        <v>1042.7546150000001</v>
      </c>
      <c r="N38" s="80">
        <v>87.48</v>
      </c>
      <c r="O38" s="72">
        <v>2.498611779</v>
      </c>
      <c r="P38" s="73">
        <v>2.6429160911120855E-6</v>
      </c>
      <c r="Q38" s="73">
        <f t="shared" si="0"/>
        <v>2.9719467462099271E-2</v>
      </c>
      <c r="R38" s="73">
        <f>O38/'סכום נכסי הקרן'!$C$41</f>
        <v>4.5737337094086403E-4</v>
      </c>
    </row>
    <row r="39" spans="1:18">
      <c r="A39" s="93" t="s">
        <v>1081</v>
      </c>
      <c r="B39" s="54" t="s">
        <v>1082</v>
      </c>
      <c r="C39" s="70" t="s">
        <v>28</v>
      </c>
      <c r="D39" s="115" t="s">
        <v>1662</v>
      </c>
      <c r="E39" s="70" t="s">
        <v>1530</v>
      </c>
      <c r="F39" s="54" t="s">
        <v>892</v>
      </c>
      <c r="G39" s="54" t="s">
        <v>815</v>
      </c>
      <c r="H39" s="79">
        <v>42206</v>
      </c>
      <c r="I39" s="80">
        <v>14.470000000226374</v>
      </c>
      <c r="J39" s="70" t="s">
        <v>129</v>
      </c>
      <c r="K39" s="71">
        <v>4.555E-2</v>
      </c>
      <c r="L39" s="73">
        <v>6.0200000002084086E-2</v>
      </c>
      <c r="M39" s="72">
        <v>1230.798675</v>
      </c>
      <c r="N39" s="80">
        <v>82.55</v>
      </c>
      <c r="O39" s="72">
        <v>2.7829922709999999</v>
      </c>
      <c r="P39" s="73">
        <v>7.3886784948883116E-6</v>
      </c>
      <c r="Q39" s="73">
        <f>IFERROR(O39/$O$9,0)</f>
        <v>3.310200045497274E-2</v>
      </c>
      <c r="R39" s="73">
        <f>O39/'סכום נכסי הקרן'!$C$41</f>
        <v>5.0942950280938402E-4</v>
      </c>
    </row>
    <row r="40" spans="1:18">
      <c r="A40" s="119" t="s">
        <v>1662</v>
      </c>
      <c r="B40" s="120" t="s">
        <v>1662</v>
      </c>
      <c r="C40" s="120" t="s">
        <v>1662</v>
      </c>
      <c r="D40" s="120" t="s">
        <v>1662</v>
      </c>
      <c r="E40" s="120" t="s">
        <v>1662</v>
      </c>
      <c r="F40" s="120" t="s">
        <v>1662</v>
      </c>
      <c r="G40" s="120" t="s">
        <v>1662</v>
      </c>
      <c r="H40" s="120" t="s">
        <v>1662</v>
      </c>
      <c r="I40" s="120" t="s">
        <v>1662</v>
      </c>
      <c r="J40" s="120" t="s">
        <v>1662</v>
      </c>
      <c r="K40" s="120" t="s">
        <v>1662</v>
      </c>
      <c r="L40" s="120" t="s">
        <v>1662</v>
      </c>
      <c r="M40" s="120" t="s">
        <v>1662</v>
      </c>
      <c r="N40" s="120" t="s">
        <v>1662</v>
      </c>
      <c r="O40" s="120" t="s">
        <v>1662</v>
      </c>
      <c r="P40" s="120" t="s">
        <v>1662</v>
      </c>
      <c r="Q40" s="120" t="s">
        <v>1662</v>
      </c>
      <c r="R40" s="120" t="s">
        <v>1662</v>
      </c>
    </row>
    <row r="41" spans="1:18">
      <c r="A41" s="119" t="s">
        <v>1662</v>
      </c>
      <c r="B41" s="120" t="s">
        <v>1662</v>
      </c>
      <c r="C41" s="120" t="s">
        <v>1662</v>
      </c>
      <c r="D41" s="120" t="s">
        <v>1662</v>
      </c>
      <c r="E41" s="120" t="s">
        <v>1662</v>
      </c>
      <c r="F41" s="120" t="s">
        <v>1662</v>
      </c>
      <c r="G41" s="120" t="s">
        <v>1662</v>
      </c>
      <c r="H41" s="120" t="s">
        <v>1662</v>
      </c>
      <c r="I41" s="120" t="s">
        <v>1662</v>
      </c>
      <c r="J41" s="120" t="s">
        <v>1662</v>
      </c>
      <c r="K41" s="120" t="s">
        <v>1662</v>
      </c>
      <c r="L41" s="120" t="s">
        <v>1662</v>
      </c>
      <c r="M41" s="120" t="s">
        <v>1662</v>
      </c>
      <c r="N41" s="120" t="s">
        <v>1662</v>
      </c>
      <c r="O41" s="120" t="s">
        <v>1662</v>
      </c>
      <c r="P41" s="120" t="s">
        <v>1662</v>
      </c>
      <c r="Q41" s="120" t="s">
        <v>1662</v>
      </c>
      <c r="R41" s="120" t="s">
        <v>1662</v>
      </c>
    </row>
    <row r="42" spans="1:18">
      <c r="A42" s="86" t="s">
        <v>188</v>
      </c>
      <c r="B42" s="120" t="s">
        <v>1662</v>
      </c>
      <c r="C42" s="120" t="s">
        <v>1662</v>
      </c>
      <c r="D42" s="120" t="s">
        <v>1662</v>
      </c>
      <c r="E42" s="120" t="s">
        <v>1662</v>
      </c>
      <c r="F42" s="120" t="s">
        <v>1662</v>
      </c>
      <c r="G42" s="120" t="s">
        <v>1662</v>
      </c>
      <c r="H42" s="120" t="s">
        <v>1662</v>
      </c>
      <c r="I42" s="120" t="s">
        <v>1662</v>
      </c>
      <c r="J42" s="120" t="s">
        <v>1662</v>
      </c>
      <c r="K42" s="120" t="s">
        <v>1662</v>
      </c>
      <c r="L42" s="120" t="s">
        <v>1662</v>
      </c>
      <c r="M42" s="120" t="s">
        <v>1662</v>
      </c>
      <c r="N42" s="120" t="s">
        <v>1662</v>
      </c>
      <c r="O42" s="120" t="s">
        <v>1662</v>
      </c>
      <c r="P42" s="120" t="s">
        <v>1662</v>
      </c>
      <c r="Q42" s="120" t="s">
        <v>1662</v>
      </c>
      <c r="R42" s="120" t="s">
        <v>1662</v>
      </c>
    </row>
    <row r="43" spans="1:18">
      <c r="A43" s="86" t="s">
        <v>107</v>
      </c>
      <c r="B43" s="120" t="s">
        <v>1662</v>
      </c>
      <c r="C43" s="120" t="s">
        <v>1662</v>
      </c>
      <c r="D43" s="120" t="s">
        <v>1662</v>
      </c>
      <c r="E43" s="120" t="s">
        <v>1662</v>
      </c>
      <c r="F43" s="120" t="s">
        <v>1662</v>
      </c>
      <c r="G43" s="120" t="s">
        <v>1662</v>
      </c>
      <c r="H43" s="120" t="s">
        <v>1662</v>
      </c>
      <c r="I43" s="120" t="s">
        <v>1662</v>
      </c>
      <c r="J43" s="120" t="s">
        <v>1662</v>
      </c>
      <c r="K43" s="120" t="s">
        <v>1662</v>
      </c>
      <c r="L43" s="120" t="s">
        <v>1662</v>
      </c>
      <c r="M43" s="120" t="s">
        <v>1662</v>
      </c>
      <c r="N43" s="120" t="s">
        <v>1662</v>
      </c>
      <c r="O43" s="120" t="s">
        <v>1662</v>
      </c>
      <c r="P43" s="120" t="s">
        <v>1662</v>
      </c>
      <c r="Q43" s="120" t="s">
        <v>1662</v>
      </c>
      <c r="R43" s="120" t="s">
        <v>1662</v>
      </c>
    </row>
    <row r="44" spans="1:18">
      <c r="A44" s="86" t="s">
        <v>171</v>
      </c>
      <c r="B44" s="120" t="s">
        <v>1662</v>
      </c>
      <c r="C44" s="120" t="s">
        <v>1662</v>
      </c>
      <c r="D44" s="120" t="s">
        <v>1662</v>
      </c>
      <c r="E44" s="120" t="s">
        <v>1662</v>
      </c>
      <c r="F44" s="120" t="s">
        <v>1662</v>
      </c>
      <c r="G44" s="120" t="s">
        <v>1662</v>
      </c>
      <c r="H44" s="120" t="s">
        <v>1662</v>
      </c>
      <c r="I44" s="120" t="s">
        <v>1662</v>
      </c>
      <c r="J44" s="120" t="s">
        <v>1662</v>
      </c>
      <c r="K44" s="120" t="s">
        <v>1662</v>
      </c>
      <c r="L44" s="120" t="s">
        <v>1662</v>
      </c>
      <c r="M44" s="120" t="s">
        <v>1662</v>
      </c>
      <c r="N44" s="120" t="s">
        <v>1662</v>
      </c>
      <c r="O44" s="120" t="s">
        <v>1662</v>
      </c>
      <c r="P44" s="120" t="s">
        <v>1662</v>
      </c>
      <c r="Q44" s="120" t="s">
        <v>1662</v>
      </c>
      <c r="R44" s="120" t="s">
        <v>1662</v>
      </c>
    </row>
    <row r="45" spans="1:18">
      <c r="A45" s="86" t="s">
        <v>179</v>
      </c>
      <c r="B45" s="120" t="s">
        <v>1662</v>
      </c>
      <c r="C45" s="120" t="s">
        <v>1662</v>
      </c>
      <c r="D45" s="120" t="s">
        <v>1662</v>
      </c>
      <c r="E45" s="120" t="s">
        <v>1662</v>
      </c>
      <c r="F45" s="120" t="s">
        <v>1662</v>
      </c>
      <c r="G45" s="120" t="s">
        <v>1662</v>
      </c>
      <c r="H45" s="120" t="s">
        <v>1662</v>
      </c>
      <c r="I45" s="120" t="s">
        <v>1662</v>
      </c>
      <c r="J45" s="120" t="s">
        <v>1662</v>
      </c>
      <c r="K45" s="120" t="s">
        <v>1662</v>
      </c>
      <c r="L45" s="120" t="s">
        <v>1662</v>
      </c>
      <c r="M45" s="120" t="s">
        <v>1662</v>
      </c>
      <c r="N45" s="120" t="s">
        <v>1662</v>
      </c>
      <c r="O45" s="120" t="s">
        <v>1662</v>
      </c>
      <c r="P45" s="120" t="s">
        <v>1662</v>
      </c>
      <c r="Q45" s="120" t="s">
        <v>1662</v>
      </c>
      <c r="R45" s="120" t="s">
        <v>1662</v>
      </c>
    </row>
    <row r="46" spans="1:18" hidden="1">
      <c r="B46" s="1"/>
      <c r="C46" s="1"/>
      <c r="D46" s="1"/>
    </row>
    <row r="47" spans="1:18" hidden="1">
      <c r="B47" s="1"/>
      <c r="C47" s="1"/>
      <c r="D47" s="1"/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5" spans="1:4" hidden="1">
      <c r="A535" s="31"/>
    </row>
    <row r="536" spans="1:4" hidden="1">
      <c r="A536" s="31"/>
    </row>
    <row r="537" spans="1:4" hidden="1">
      <c r="A537" s="3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A1:A4 C1:XFD4 A5:AY1048576 BA5:XFD1048576 AZ5:AZ9999 AZ10001:AZ1048576" xr:uid="{00000000-0002-0000-0E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140625" style="2" bestFit="1" customWidth="1"/>
    <col min="2" max="2" width="51.425781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135</v>
      </c>
      <c r="B1" s="36" t="s" vm="1">
        <v>194</v>
      </c>
    </row>
    <row r="2" spans="1:27">
      <c r="A2" s="36" t="s">
        <v>134</v>
      </c>
      <c r="B2" s="36" t="s">
        <v>195</v>
      </c>
    </row>
    <row r="3" spans="1:27">
      <c r="A3" s="36" t="s">
        <v>136</v>
      </c>
      <c r="B3" s="36" t="s">
        <v>196</v>
      </c>
    </row>
    <row r="4" spans="1:27">
      <c r="A4" s="36" t="s">
        <v>137</v>
      </c>
      <c r="B4" s="36">
        <v>2148</v>
      </c>
    </row>
    <row r="5" spans="1:27" ht="18.75">
      <c r="A5" s="141" t="s">
        <v>87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3"/>
    </row>
    <row r="6" spans="1:27" s="3" customFormat="1">
      <c r="A6" s="37" t="s">
        <v>111</v>
      </c>
      <c r="B6" s="38" t="s">
        <v>44</v>
      </c>
      <c r="C6" s="38" t="s">
        <v>113</v>
      </c>
      <c r="D6" s="38" t="s">
        <v>112</v>
      </c>
      <c r="E6" s="38" t="s">
        <v>64</v>
      </c>
      <c r="F6" s="38" t="s">
        <v>98</v>
      </c>
      <c r="G6" s="38" t="s">
        <v>173</v>
      </c>
      <c r="H6" s="38" t="s">
        <v>172</v>
      </c>
      <c r="I6" s="38" t="s">
        <v>106</v>
      </c>
      <c r="J6" s="38" t="s">
        <v>57</v>
      </c>
      <c r="K6" s="38" t="s">
        <v>138</v>
      </c>
      <c r="L6" s="40" t="s">
        <v>140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111" t="s">
        <v>1662</v>
      </c>
      <c r="G7" s="26" t="s">
        <v>180</v>
      </c>
      <c r="H7" s="111" t="s">
        <v>1662</v>
      </c>
      <c r="I7" s="26" t="s">
        <v>176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83" t="s">
        <v>29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84">
        <v>0</v>
      </c>
      <c r="J9" s="115" t="s">
        <v>1662</v>
      </c>
      <c r="K9" s="85">
        <v>0</v>
      </c>
      <c r="L9" s="85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15" t="s">
        <v>1662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  <c r="L10" s="115" t="s">
        <v>1662</v>
      </c>
    </row>
    <row r="11" spans="1:27">
      <c r="A11" s="115" t="s">
        <v>1662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  <c r="L11" s="115" t="s">
        <v>1662</v>
      </c>
    </row>
    <row r="12" spans="1:27">
      <c r="A12" s="115" t="s">
        <v>1662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  <c r="K12" s="115" t="s">
        <v>1662</v>
      </c>
      <c r="L12" s="115" t="s">
        <v>1662</v>
      </c>
    </row>
    <row r="13" spans="1:27">
      <c r="A13" s="86" t="s">
        <v>188</v>
      </c>
      <c r="B13" s="115" t="s">
        <v>1662</v>
      </c>
      <c r="C13" s="115" t="s">
        <v>1662</v>
      </c>
      <c r="D13" s="115" t="s">
        <v>1662</v>
      </c>
      <c r="E13" s="115" t="s">
        <v>1662</v>
      </c>
      <c r="F13" s="115" t="s">
        <v>1662</v>
      </c>
      <c r="G13" s="115" t="s">
        <v>1662</v>
      </c>
      <c r="H13" s="115" t="s">
        <v>1662</v>
      </c>
      <c r="I13" s="115" t="s">
        <v>1662</v>
      </c>
      <c r="J13" s="115" t="s">
        <v>1662</v>
      </c>
      <c r="K13" s="115" t="s">
        <v>1662</v>
      </c>
      <c r="L13" s="115" t="s">
        <v>1662</v>
      </c>
    </row>
    <row r="14" spans="1:27">
      <c r="A14" s="86" t="s">
        <v>107</v>
      </c>
      <c r="B14" s="115" t="s">
        <v>1662</v>
      </c>
      <c r="C14" s="115" t="s">
        <v>1662</v>
      </c>
      <c r="D14" s="115" t="s">
        <v>1662</v>
      </c>
      <c r="E14" s="115" t="s">
        <v>1662</v>
      </c>
      <c r="F14" s="115" t="s">
        <v>1662</v>
      </c>
      <c r="G14" s="115" t="s">
        <v>1662</v>
      </c>
      <c r="H14" s="115" t="s">
        <v>1662</v>
      </c>
      <c r="I14" s="115" t="s">
        <v>1662</v>
      </c>
      <c r="J14" s="115" t="s">
        <v>1662</v>
      </c>
      <c r="K14" s="115" t="s">
        <v>1662</v>
      </c>
      <c r="L14" s="115" t="s">
        <v>1662</v>
      </c>
    </row>
    <row r="15" spans="1:27">
      <c r="A15" s="86" t="s">
        <v>171</v>
      </c>
      <c r="B15" s="115" t="s">
        <v>1662</v>
      </c>
      <c r="C15" s="115" t="s">
        <v>1662</v>
      </c>
      <c r="D15" s="115" t="s">
        <v>1662</v>
      </c>
      <c r="E15" s="115" t="s">
        <v>1662</v>
      </c>
      <c r="F15" s="115" t="s">
        <v>1662</v>
      </c>
      <c r="G15" s="115" t="s">
        <v>1662</v>
      </c>
      <c r="H15" s="115" t="s">
        <v>1662</v>
      </c>
      <c r="I15" s="115" t="s">
        <v>1662</v>
      </c>
      <c r="J15" s="115" t="s">
        <v>1662</v>
      </c>
      <c r="K15" s="115" t="s">
        <v>1662</v>
      </c>
      <c r="L15" s="115" t="s">
        <v>1662</v>
      </c>
    </row>
    <row r="16" spans="1:27">
      <c r="A16" s="86" t="s">
        <v>179</v>
      </c>
      <c r="B16" s="115" t="s">
        <v>1662</v>
      </c>
      <c r="C16" s="115" t="s">
        <v>1662</v>
      </c>
      <c r="D16" s="115" t="s">
        <v>1662</v>
      </c>
      <c r="E16" s="115" t="s">
        <v>1662</v>
      </c>
      <c r="F16" s="115" t="s">
        <v>1662</v>
      </c>
      <c r="G16" s="115" t="s">
        <v>1662</v>
      </c>
      <c r="H16" s="115" t="s">
        <v>1662</v>
      </c>
      <c r="I16" s="115" t="s">
        <v>1662</v>
      </c>
      <c r="J16" s="115" t="s">
        <v>1662</v>
      </c>
      <c r="K16" s="115" t="s">
        <v>1662</v>
      </c>
      <c r="L16" s="115" t="s">
        <v>1662</v>
      </c>
    </row>
    <row r="17" spans="1:12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A399" s="31"/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"/>
      <c r="B401" s="1"/>
      <c r="C401" s="1"/>
      <c r="D401" s="1"/>
    </row>
    <row r="10000" spans="52:52" hidden="1">
      <c r="AZ10000"/>
    </row>
  </sheetData>
  <sheetProtection sheet="1" objects="1" scenarios="1"/>
  <mergeCells count="1">
    <mergeCell ref="A5:L5"/>
  </mergeCells>
  <phoneticPr fontId="4" type="noConversion"/>
  <dataValidations count="1">
    <dataValidation allowBlank="1" showInputMessage="1" showErrorMessage="1" sqref="A1:A1048576 B5:B1048576 C1:AY1048576 BA1:XFD1048576 AZ1:AZ9999 AZ10001:AZ1048576" xr:uid="{00000000-0002-0000-0F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1.5703125" style="1" customWidth="1"/>
    <col min="4" max="4" width="15.140625" style="1" customWidth="1"/>
    <col min="5" max="5" width="14.28515625" style="1" customWidth="1"/>
    <col min="6" max="6" width="9.5703125" style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135</v>
      </c>
      <c r="B1" s="36" t="s" vm="1">
        <v>194</v>
      </c>
    </row>
    <row r="2" spans="1:10">
      <c r="A2" s="36" t="s">
        <v>134</v>
      </c>
      <c r="B2" s="36" t="s">
        <v>195</v>
      </c>
    </row>
    <row r="3" spans="1:10">
      <c r="A3" s="36" t="s">
        <v>136</v>
      </c>
      <c r="B3" s="36" t="s">
        <v>196</v>
      </c>
    </row>
    <row r="4" spans="1:10">
      <c r="A4" s="36" t="s">
        <v>137</v>
      </c>
      <c r="B4" s="36">
        <v>2148</v>
      </c>
    </row>
    <row r="5" spans="1:10" ht="18.75">
      <c r="A5" s="141" t="s">
        <v>93</v>
      </c>
      <c r="B5" s="142"/>
      <c r="C5" s="142"/>
      <c r="D5" s="142"/>
      <c r="E5" s="142"/>
      <c r="F5" s="142"/>
      <c r="G5" s="142"/>
      <c r="H5" s="142"/>
      <c r="I5" s="142"/>
      <c r="J5" s="143"/>
    </row>
    <row r="6" spans="1:10" s="3" customFormat="1">
      <c r="A6" s="37" t="s">
        <v>111</v>
      </c>
      <c r="B6" s="38" t="s">
        <v>44</v>
      </c>
      <c r="C6" s="38" t="s">
        <v>98</v>
      </c>
      <c r="D6" s="38" t="s">
        <v>99</v>
      </c>
      <c r="E6" s="38" t="s">
        <v>173</v>
      </c>
      <c r="F6" s="38" t="s">
        <v>172</v>
      </c>
      <c r="G6" s="38" t="s">
        <v>106</v>
      </c>
      <c r="H6" s="38" t="s">
        <v>57</v>
      </c>
      <c r="I6" s="38" t="s">
        <v>138</v>
      </c>
      <c r="J6" s="40" t="s">
        <v>140</v>
      </c>
    </row>
    <row r="7" spans="1:10" s="3" customFormat="1">
      <c r="A7" s="110" t="s">
        <v>1662</v>
      </c>
      <c r="B7" s="111" t="s">
        <v>1662</v>
      </c>
      <c r="C7" s="111" t="s">
        <v>1662</v>
      </c>
      <c r="D7" s="26" t="s">
        <v>21</v>
      </c>
      <c r="E7" s="26" t="s">
        <v>180</v>
      </c>
      <c r="F7" s="111" t="s">
        <v>1662</v>
      </c>
      <c r="G7" s="26" t="s">
        <v>176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2" t="s">
        <v>1662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83" t="s">
        <v>1520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84">
        <v>0</v>
      </c>
      <c r="H9" s="115" t="s">
        <v>1662</v>
      </c>
      <c r="I9" s="85">
        <v>0</v>
      </c>
      <c r="J9" s="85">
        <v>0</v>
      </c>
    </row>
    <row r="10" spans="1:10">
      <c r="A10" s="86" t="s">
        <v>107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</row>
    <row r="11" spans="1:10">
      <c r="A11" s="86" t="s">
        <v>171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</row>
    <row r="12" spans="1:10">
      <c r="A12" s="86" t="s">
        <v>179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1"/>
    </row>
    <row r="110" spans="1:10" hidden="1">
      <c r="B110" s="1"/>
    </row>
    <row r="111" spans="1:10" hidden="1">
      <c r="B111" s="1"/>
    </row>
    <row r="112" spans="1:10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135</v>
      </c>
      <c r="B1" s="36" t="s" vm="1">
        <v>194</v>
      </c>
    </row>
    <row r="2" spans="1:11">
      <c r="A2" s="36" t="s">
        <v>134</v>
      </c>
      <c r="B2" s="36" t="s">
        <v>195</v>
      </c>
    </row>
    <row r="3" spans="1:11">
      <c r="A3" s="36" t="s">
        <v>136</v>
      </c>
      <c r="B3" s="36" t="s">
        <v>196</v>
      </c>
    </row>
    <row r="4" spans="1:11">
      <c r="A4" s="36" t="s">
        <v>137</v>
      </c>
      <c r="B4" s="36">
        <v>2148</v>
      </c>
    </row>
    <row r="5" spans="1:11" ht="18.75">
      <c r="A5" s="141" t="s">
        <v>94</v>
      </c>
      <c r="B5" s="142"/>
      <c r="C5" s="142"/>
      <c r="D5" s="142"/>
      <c r="E5" s="142"/>
      <c r="F5" s="142"/>
      <c r="G5" s="142"/>
      <c r="H5" s="142"/>
      <c r="I5" s="142"/>
      <c r="J5" s="142"/>
      <c r="K5" s="143"/>
    </row>
    <row r="6" spans="1:11" s="3" customFormat="1">
      <c r="A6" s="37" t="s">
        <v>111</v>
      </c>
      <c r="B6" s="38" t="s">
        <v>44</v>
      </c>
      <c r="C6" s="38" t="s">
        <v>64</v>
      </c>
      <c r="D6" s="38" t="s">
        <v>98</v>
      </c>
      <c r="E6" s="38" t="s">
        <v>99</v>
      </c>
      <c r="F6" s="38" t="s">
        <v>173</v>
      </c>
      <c r="G6" s="38" t="s">
        <v>172</v>
      </c>
      <c r="H6" s="38" t="s">
        <v>106</v>
      </c>
      <c r="I6" s="38" t="s">
        <v>57</v>
      </c>
      <c r="J6" s="38" t="s">
        <v>138</v>
      </c>
      <c r="K6" s="40" t="s">
        <v>140</v>
      </c>
    </row>
    <row r="7" spans="1:11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2" t="s">
        <v>21</v>
      </c>
      <c r="F7" s="12" t="s">
        <v>180</v>
      </c>
      <c r="G7" s="111" t="s">
        <v>1662</v>
      </c>
      <c r="H7" s="12" t="s">
        <v>176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3" t="s">
        <v>1517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84">
        <v>0</v>
      </c>
      <c r="I9" s="115" t="s">
        <v>1662</v>
      </c>
      <c r="J9" s="85">
        <v>0</v>
      </c>
      <c r="K9" s="85">
        <v>0</v>
      </c>
    </row>
    <row r="10" spans="1:11" hidden="1">
      <c r="A10" s="95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idden="1">
      <c r="A11" s="95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idden="1">
      <c r="A12" s="95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135</v>
      </c>
      <c r="B1" s="36" t="s" vm="1">
        <v>194</v>
      </c>
    </row>
    <row r="2" spans="1:11">
      <c r="A2" s="36" t="s">
        <v>134</v>
      </c>
      <c r="B2" s="36" t="s">
        <v>195</v>
      </c>
    </row>
    <row r="3" spans="1:11">
      <c r="A3" s="36" t="s">
        <v>136</v>
      </c>
      <c r="B3" s="36" t="s">
        <v>196</v>
      </c>
    </row>
    <row r="4" spans="1:11">
      <c r="A4" s="36" t="s">
        <v>137</v>
      </c>
      <c r="B4" s="36">
        <v>2148</v>
      </c>
    </row>
    <row r="5" spans="1:11" ht="18.75">
      <c r="A5" s="141" t="s">
        <v>95</v>
      </c>
      <c r="B5" s="142"/>
      <c r="C5" s="142"/>
      <c r="D5" s="142"/>
      <c r="E5" s="142"/>
      <c r="F5" s="142"/>
      <c r="G5" s="142"/>
      <c r="H5" s="142"/>
      <c r="I5" s="142"/>
      <c r="J5" s="142"/>
      <c r="K5" s="143"/>
    </row>
    <row r="6" spans="1:11" s="3" customFormat="1">
      <c r="A6" s="37" t="s">
        <v>111</v>
      </c>
      <c r="B6" s="38" t="s">
        <v>44</v>
      </c>
      <c r="C6" s="38" t="s">
        <v>64</v>
      </c>
      <c r="D6" s="38" t="s">
        <v>98</v>
      </c>
      <c r="E6" s="38" t="s">
        <v>99</v>
      </c>
      <c r="F6" s="38" t="s">
        <v>173</v>
      </c>
      <c r="G6" s="38" t="s">
        <v>172</v>
      </c>
      <c r="H6" s="38" t="s">
        <v>106</v>
      </c>
      <c r="I6" s="38" t="s">
        <v>57</v>
      </c>
      <c r="J6" s="38" t="s">
        <v>138</v>
      </c>
      <c r="K6" s="40" t="s">
        <v>140</v>
      </c>
    </row>
    <row r="7" spans="1:11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2" t="s">
        <v>21</v>
      </c>
      <c r="F7" s="12" t="s">
        <v>180</v>
      </c>
      <c r="G7" s="111" t="s">
        <v>1662</v>
      </c>
      <c r="H7" s="12" t="s">
        <v>176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3" t="s">
        <v>1518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84">
        <v>0</v>
      </c>
      <c r="I9" s="115" t="s">
        <v>1662</v>
      </c>
      <c r="J9" s="85">
        <v>0</v>
      </c>
      <c r="K9" s="85">
        <v>0</v>
      </c>
    </row>
    <row r="10" spans="1:11">
      <c r="A10" s="86" t="s">
        <v>188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</row>
    <row r="11" spans="1:11">
      <c r="A11" s="86" t="s">
        <v>107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</row>
    <row r="12" spans="1:11">
      <c r="A12" s="86" t="s">
        <v>171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  <c r="K12" s="115" t="s">
        <v>1662</v>
      </c>
    </row>
    <row r="13" spans="1:11">
      <c r="A13" s="86" t="s">
        <v>179</v>
      </c>
      <c r="B13" s="115" t="s">
        <v>1662</v>
      </c>
      <c r="C13" s="115" t="s">
        <v>1662</v>
      </c>
      <c r="D13" s="115" t="s">
        <v>1662</v>
      </c>
      <c r="E13" s="115" t="s">
        <v>1662</v>
      </c>
      <c r="F13" s="115" t="s">
        <v>1662</v>
      </c>
      <c r="G13" s="115" t="s">
        <v>1662</v>
      </c>
      <c r="H13" s="115" t="s">
        <v>1662</v>
      </c>
      <c r="I13" s="115" t="s">
        <v>1662</v>
      </c>
      <c r="J13" s="115" t="s">
        <v>1662</v>
      </c>
      <c r="K13" s="115" t="s">
        <v>1662</v>
      </c>
    </row>
    <row r="14" spans="1:11" s="6" customFormat="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6" customFormat="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s="6" customFormat="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51.425781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135</v>
      </c>
      <c r="B1" s="36" t="s" vm="1">
        <v>194</v>
      </c>
    </row>
    <row r="2" spans="1:10">
      <c r="A2" s="36" t="s">
        <v>134</v>
      </c>
      <c r="B2" s="36" t="s">
        <v>195</v>
      </c>
    </row>
    <row r="3" spans="1:10">
      <c r="A3" s="36" t="s">
        <v>136</v>
      </c>
      <c r="B3" s="36" t="s">
        <v>196</v>
      </c>
    </row>
    <row r="4" spans="1:10">
      <c r="A4" s="36" t="s">
        <v>137</v>
      </c>
      <c r="B4" s="36">
        <v>2148</v>
      </c>
    </row>
    <row r="5" spans="1:10" ht="18.75">
      <c r="A5" s="141" t="s">
        <v>96</v>
      </c>
      <c r="B5" s="142"/>
      <c r="C5" s="142"/>
      <c r="D5" s="142"/>
      <c r="E5" s="142"/>
      <c r="F5" s="142"/>
      <c r="G5" s="142"/>
      <c r="H5" s="142"/>
      <c r="I5" s="142"/>
      <c r="J5" s="143"/>
    </row>
    <row r="6" spans="1:10" s="3" customFormat="1">
      <c r="A6" s="37" t="s">
        <v>111</v>
      </c>
      <c r="B6" s="38" t="s">
        <v>44</v>
      </c>
      <c r="C6" s="38" t="s">
        <v>64</v>
      </c>
      <c r="D6" s="38" t="s">
        <v>98</v>
      </c>
      <c r="E6" s="38" t="s">
        <v>99</v>
      </c>
      <c r="F6" s="38" t="s">
        <v>173</v>
      </c>
      <c r="G6" s="38" t="s">
        <v>172</v>
      </c>
      <c r="H6" s="38" t="s">
        <v>106</v>
      </c>
      <c r="I6" s="38" t="s">
        <v>138</v>
      </c>
      <c r="J6" s="40" t="s">
        <v>140</v>
      </c>
    </row>
    <row r="7" spans="1:10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2" t="s">
        <v>21</v>
      </c>
      <c r="F7" s="12" t="s">
        <v>180</v>
      </c>
      <c r="G7" s="111" t="s">
        <v>1662</v>
      </c>
      <c r="H7" s="12" t="s">
        <v>176</v>
      </c>
      <c r="I7" s="26" t="s">
        <v>19</v>
      </c>
      <c r="J7" s="13" t="s">
        <v>19</v>
      </c>
    </row>
    <row r="8" spans="1:10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9" t="s">
        <v>48</v>
      </c>
      <c r="B9" s="113" t="s">
        <v>1662</v>
      </c>
      <c r="C9" s="113" t="s">
        <v>1662</v>
      </c>
      <c r="D9" s="113" t="s">
        <v>1662</v>
      </c>
      <c r="E9" s="113" t="s">
        <v>1662</v>
      </c>
      <c r="F9" s="113" t="s">
        <v>1662</v>
      </c>
      <c r="G9" s="113" t="s">
        <v>1662</v>
      </c>
      <c r="H9" s="61">
        <v>13.330838421999999</v>
      </c>
      <c r="I9" s="62">
        <f>IFERROR(H9/$H$9,0)</f>
        <v>1</v>
      </c>
      <c r="J9" s="62">
        <f>H9/'סכום נכסי הקרן'!$C$41</f>
        <v>2.4402232302684298E-3</v>
      </c>
    </row>
    <row r="10" spans="1:10">
      <c r="A10" s="63" t="s">
        <v>33</v>
      </c>
      <c r="B10" s="114" t="s">
        <v>1662</v>
      </c>
      <c r="C10" s="114" t="s">
        <v>1662</v>
      </c>
      <c r="D10" s="114" t="s">
        <v>1662</v>
      </c>
      <c r="E10" s="114" t="s">
        <v>1662</v>
      </c>
      <c r="F10" s="114" t="s">
        <v>1662</v>
      </c>
      <c r="G10" s="114" t="s">
        <v>1662</v>
      </c>
      <c r="H10" s="66">
        <v>10.988156034000001</v>
      </c>
      <c r="I10" s="67">
        <f t="shared" ref="I10:I73" si="0">IFERROR(H10/$H$9,0)</f>
        <v>0.82426593783224844</v>
      </c>
      <c r="J10" s="67">
        <f>H10/'סכום נכסי הקרן'!$C$41</f>
        <v>2.0113928894172463E-3</v>
      </c>
    </row>
    <row r="11" spans="1:10">
      <c r="A11" s="68" t="s">
        <v>1086</v>
      </c>
      <c r="B11" s="114" t="s">
        <v>1662</v>
      </c>
      <c r="C11" s="114" t="s">
        <v>1662</v>
      </c>
      <c r="D11" s="114" t="s">
        <v>1662</v>
      </c>
      <c r="E11" s="114" t="s">
        <v>1662</v>
      </c>
      <c r="F11" s="114" t="s">
        <v>1662</v>
      </c>
      <c r="G11" s="114" t="s">
        <v>1662</v>
      </c>
      <c r="H11" s="66">
        <v>11.489405383000001</v>
      </c>
      <c r="I11" s="67">
        <f t="shared" si="0"/>
        <v>0.86186667479510781</v>
      </c>
      <c r="J11" s="67">
        <f>H11/'סכום נכסי הקרן'!$C$41</f>
        <v>2.1031470812292283E-3</v>
      </c>
    </row>
    <row r="12" spans="1:10">
      <c r="A12" s="69" t="s">
        <v>1087</v>
      </c>
      <c r="B12" s="54" t="s">
        <v>1088</v>
      </c>
      <c r="C12" s="70" t="s">
        <v>1030</v>
      </c>
      <c r="D12" s="70" t="s">
        <v>121</v>
      </c>
      <c r="E12" s="79">
        <v>45131</v>
      </c>
      <c r="F12" s="72">
        <v>6446.4480000000003</v>
      </c>
      <c r="G12" s="80">
        <v>-1.8345130000000001</v>
      </c>
      <c r="H12" s="72">
        <v>-0.118260934</v>
      </c>
      <c r="I12" s="73">
        <f t="shared" si="0"/>
        <v>-8.8712300199237995E-3</v>
      </c>
      <c r="J12" s="73">
        <f>H12/'סכום נכסי הקרן'!$C$41</f>
        <v>-2.164778157567272E-5</v>
      </c>
    </row>
    <row r="13" spans="1:10">
      <c r="A13" s="69" t="s">
        <v>1089</v>
      </c>
      <c r="B13" s="54" t="s">
        <v>1090</v>
      </c>
      <c r="C13" s="70" t="s">
        <v>1030</v>
      </c>
      <c r="D13" s="70" t="s">
        <v>121</v>
      </c>
      <c r="E13" s="79">
        <v>45131</v>
      </c>
      <c r="F13" s="72">
        <v>8548.7415299999993</v>
      </c>
      <c r="G13" s="80">
        <v>-1.7487699999999999</v>
      </c>
      <c r="H13" s="72">
        <v>-0.14949780799999998</v>
      </c>
      <c r="I13" s="73">
        <f t="shared" si="0"/>
        <v>-1.1214434026391201E-2</v>
      </c>
      <c r="J13" s="73">
        <f>H13/'סכום נכסי הקרן'!$C$41</f>
        <v>-2.7365722425512532E-5</v>
      </c>
    </row>
    <row r="14" spans="1:10" s="6" customFormat="1">
      <c r="A14" s="69" t="s">
        <v>1091</v>
      </c>
      <c r="B14" s="54" t="s">
        <v>1092</v>
      </c>
      <c r="C14" s="70" t="s">
        <v>1030</v>
      </c>
      <c r="D14" s="70" t="s">
        <v>121</v>
      </c>
      <c r="E14" s="79">
        <v>45260</v>
      </c>
      <c r="F14" s="72">
        <v>40920.32</v>
      </c>
      <c r="G14" s="80">
        <v>1.2795840000000001</v>
      </c>
      <c r="H14" s="72">
        <v>0.52361000000000002</v>
      </c>
      <c r="I14" s="73">
        <f t="shared" si="0"/>
        <v>3.9278099653198242E-2</v>
      </c>
      <c r="J14" s="73">
        <f>H14/'סכום נכסי הקרן'!$C$41</f>
        <v>9.5847331214532721E-5</v>
      </c>
    </row>
    <row r="15" spans="1:10" s="6" customFormat="1">
      <c r="A15" s="69" t="s">
        <v>1093</v>
      </c>
      <c r="B15" s="54" t="s">
        <v>1094</v>
      </c>
      <c r="C15" s="70" t="s">
        <v>1030</v>
      </c>
      <c r="D15" s="70" t="s">
        <v>121</v>
      </c>
      <c r="E15" s="79">
        <v>45264</v>
      </c>
      <c r="F15" s="72">
        <v>6964.6084199999996</v>
      </c>
      <c r="G15" s="80">
        <v>1.537382</v>
      </c>
      <c r="H15" s="72">
        <v>0.107072631</v>
      </c>
      <c r="I15" s="73">
        <f t="shared" si="0"/>
        <v>8.0319502502781154E-3</v>
      </c>
      <c r="J15" s="73">
        <f>H15/'סכום נכסי הקרן'!$C$41</f>
        <v>1.9599751585088985E-5</v>
      </c>
    </row>
    <row r="16" spans="1:10" s="6" customFormat="1">
      <c r="A16" s="69" t="s">
        <v>1095</v>
      </c>
      <c r="B16" s="54" t="s">
        <v>1096</v>
      </c>
      <c r="C16" s="70" t="s">
        <v>1030</v>
      </c>
      <c r="D16" s="70" t="s">
        <v>121</v>
      </c>
      <c r="E16" s="79">
        <v>45264</v>
      </c>
      <c r="F16" s="72">
        <v>8791.0718400000005</v>
      </c>
      <c r="G16" s="80">
        <v>1.564255</v>
      </c>
      <c r="H16" s="72">
        <v>0.13751477299999998</v>
      </c>
      <c r="I16" s="73">
        <f t="shared" si="0"/>
        <v>1.0315538201487623E-2</v>
      </c>
      <c r="J16" s="73">
        <f>H16/'סכום נכסי הקרן'!$C$41</f>
        <v>2.5172215951991517E-5</v>
      </c>
    </row>
    <row r="17" spans="1:10">
      <c r="A17" s="69" t="s">
        <v>1097</v>
      </c>
      <c r="B17" s="54" t="s">
        <v>1098</v>
      </c>
      <c r="C17" s="70" t="s">
        <v>1030</v>
      </c>
      <c r="D17" s="70" t="s">
        <v>121</v>
      </c>
      <c r="E17" s="79">
        <v>45264</v>
      </c>
      <c r="F17" s="72">
        <v>5807.326140000001</v>
      </c>
      <c r="G17" s="80">
        <v>1.5964830000000001</v>
      </c>
      <c r="H17" s="72">
        <v>9.2712982999999985E-2</v>
      </c>
      <c r="I17" s="73">
        <f t="shared" si="0"/>
        <v>6.9547750910396557E-3</v>
      </c>
      <c r="J17" s="73">
        <f>H17/'סכום נכסי הקרן'!$C$41</f>
        <v>1.6971203738447202E-5</v>
      </c>
    </row>
    <row r="18" spans="1:10">
      <c r="A18" s="69" t="s">
        <v>1099</v>
      </c>
      <c r="B18" s="54" t="s">
        <v>1100</v>
      </c>
      <c r="C18" s="70" t="s">
        <v>1030</v>
      </c>
      <c r="D18" s="70" t="s">
        <v>121</v>
      </c>
      <c r="E18" s="79">
        <v>45258</v>
      </c>
      <c r="F18" s="72">
        <v>7476.3405000000002</v>
      </c>
      <c r="G18" s="80">
        <v>1.6988760000000001</v>
      </c>
      <c r="H18" s="72">
        <v>0.127013721</v>
      </c>
      <c r="I18" s="73">
        <f t="shared" si="0"/>
        <v>9.5278119034424829E-3</v>
      </c>
      <c r="J18" s="73">
        <f>H18/'סכום נכסי הקרן'!$C$41</f>
        <v>2.3249987940408413E-5</v>
      </c>
    </row>
    <row r="19" spans="1:10">
      <c r="A19" s="69" t="s">
        <v>1101</v>
      </c>
      <c r="B19" s="54" t="s">
        <v>1102</v>
      </c>
      <c r="C19" s="70" t="s">
        <v>1030</v>
      </c>
      <c r="D19" s="70" t="s">
        <v>121</v>
      </c>
      <c r="E19" s="79">
        <v>45258</v>
      </c>
      <c r="F19" s="72">
        <v>8307.0450000000001</v>
      </c>
      <c r="G19" s="80">
        <v>1.6988760000000001</v>
      </c>
      <c r="H19" s="72">
        <v>0.14112635700000001</v>
      </c>
      <c r="I19" s="73">
        <f t="shared" si="0"/>
        <v>1.0586457695496328E-2</v>
      </c>
      <c r="J19" s="73">
        <f>H19/'סכום נכסי הקרן'!$C$41</f>
        <v>2.5833319994804127E-5</v>
      </c>
    </row>
    <row r="20" spans="1:10">
      <c r="A20" s="69" t="s">
        <v>1103</v>
      </c>
      <c r="B20" s="54" t="s">
        <v>1104</v>
      </c>
      <c r="C20" s="70" t="s">
        <v>1030</v>
      </c>
      <c r="D20" s="70" t="s">
        <v>121</v>
      </c>
      <c r="E20" s="79">
        <v>45251</v>
      </c>
      <c r="F20" s="72">
        <v>6816.4170750000003</v>
      </c>
      <c r="G20" s="80">
        <v>1.7353780000000001</v>
      </c>
      <c r="H20" s="72">
        <v>0.11829062100000001</v>
      </c>
      <c r="I20" s="73">
        <f t="shared" si="0"/>
        <v>8.8734569616254564E-3</v>
      </c>
      <c r="J20" s="73">
        <f>H20/'סכום נכסי הקרן'!$C$41</f>
        <v>2.1653215810545559E-5</v>
      </c>
    </row>
    <row r="21" spans="1:10">
      <c r="A21" s="69" t="s">
        <v>1105</v>
      </c>
      <c r="B21" s="54" t="s">
        <v>1106</v>
      </c>
      <c r="C21" s="70" t="s">
        <v>1030</v>
      </c>
      <c r="D21" s="70" t="s">
        <v>121</v>
      </c>
      <c r="E21" s="79">
        <v>45133</v>
      </c>
      <c r="F21" s="72">
        <v>5644.4537339999988</v>
      </c>
      <c r="G21" s="80">
        <v>1.4326080000000001</v>
      </c>
      <c r="H21" s="72">
        <v>8.0862911999999995E-2</v>
      </c>
      <c r="I21" s="73">
        <f t="shared" si="0"/>
        <v>6.0658534324856284E-3</v>
      </c>
      <c r="J21" s="73">
        <f>H21/'סכום נכסי הקרן'!$C$41</f>
        <v>1.4802036457354925E-5</v>
      </c>
    </row>
    <row r="22" spans="1:10">
      <c r="A22" s="69" t="s">
        <v>1107</v>
      </c>
      <c r="B22" s="54" t="s">
        <v>1108</v>
      </c>
      <c r="C22" s="70" t="s">
        <v>1030</v>
      </c>
      <c r="D22" s="70" t="s">
        <v>121</v>
      </c>
      <c r="E22" s="79">
        <v>45252</v>
      </c>
      <c r="F22" s="72">
        <v>7182.9908999999998</v>
      </c>
      <c r="G22" s="80">
        <v>2.2230240000000001</v>
      </c>
      <c r="H22" s="72">
        <v>0.15967964000000001</v>
      </c>
      <c r="I22" s="73">
        <f t="shared" si="0"/>
        <v>1.1978214343703941E-2</v>
      </c>
      <c r="J22" s="73">
        <f>H22/'סכום נכסי הקרן'!$C$41</f>
        <v>2.9229516898640875E-5</v>
      </c>
    </row>
    <row r="23" spans="1:10">
      <c r="A23" s="69" t="s">
        <v>1109</v>
      </c>
      <c r="B23" s="54" t="s">
        <v>1110</v>
      </c>
      <c r="C23" s="70" t="s">
        <v>1030</v>
      </c>
      <c r="D23" s="70" t="s">
        <v>121</v>
      </c>
      <c r="E23" s="79">
        <v>45252</v>
      </c>
      <c r="F23" s="72">
        <v>4677.2964000000002</v>
      </c>
      <c r="G23" s="80">
        <v>2.2230240000000001</v>
      </c>
      <c r="H23" s="72">
        <v>0.10397744</v>
      </c>
      <c r="I23" s="73">
        <f t="shared" si="0"/>
        <v>7.7997674796211709E-3</v>
      </c>
      <c r="J23" s="73">
        <f>H23/'סכום נכסי הקרן'!$C$41</f>
        <v>1.9033173794463825E-5</v>
      </c>
    </row>
    <row r="24" spans="1:10">
      <c r="A24" s="69" t="s">
        <v>1111</v>
      </c>
      <c r="B24" s="54" t="s">
        <v>1112</v>
      </c>
      <c r="C24" s="70" t="s">
        <v>1030</v>
      </c>
      <c r="D24" s="70" t="s">
        <v>121</v>
      </c>
      <c r="E24" s="79">
        <v>45252</v>
      </c>
      <c r="F24" s="72">
        <v>2061.013602</v>
      </c>
      <c r="G24" s="80">
        <v>2.2283240000000002</v>
      </c>
      <c r="H24" s="72">
        <v>4.5926054000000001E-2</v>
      </c>
      <c r="I24" s="73">
        <f t="shared" si="0"/>
        <v>3.4450986911826816E-3</v>
      </c>
      <c r="J24" s="73">
        <f>H24/'סכום נכסי הקרן'!$C$41</f>
        <v>8.406809856791343E-6</v>
      </c>
    </row>
    <row r="25" spans="1:10">
      <c r="A25" s="69" t="s">
        <v>1113</v>
      </c>
      <c r="B25" s="54" t="s">
        <v>1114</v>
      </c>
      <c r="C25" s="70" t="s">
        <v>1030</v>
      </c>
      <c r="D25" s="70" t="s">
        <v>121</v>
      </c>
      <c r="E25" s="79">
        <v>45265</v>
      </c>
      <c r="F25" s="72">
        <v>2842.0958700000001</v>
      </c>
      <c r="G25" s="80">
        <v>2.267887</v>
      </c>
      <c r="H25" s="72">
        <v>6.4455523000000001E-2</v>
      </c>
      <c r="I25" s="73">
        <f t="shared" si="0"/>
        <v>4.8350689551250195E-3</v>
      </c>
      <c r="J25" s="73">
        <f>H25/'סכום נכסי הקרן'!$C$41</f>
        <v>1.1798647584245777E-5</v>
      </c>
    </row>
    <row r="26" spans="1:10">
      <c r="A26" s="69" t="s">
        <v>1115</v>
      </c>
      <c r="B26" s="54" t="s">
        <v>1116</v>
      </c>
      <c r="C26" s="70" t="s">
        <v>1030</v>
      </c>
      <c r="D26" s="70" t="s">
        <v>121</v>
      </c>
      <c r="E26" s="79">
        <v>45257</v>
      </c>
      <c r="F26" s="72">
        <v>4198.7924999999996</v>
      </c>
      <c r="G26" s="80">
        <v>2.7544249999999999</v>
      </c>
      <c r="H26" s="72">
        <v>0.11565259</v>
      </c>
      <c r="I26" s="73">
        <f t="shared" si="0"/>
        <v>8.6755676078961036E-3</v>
      </c>
      <c r="J26" s="73">
        <f>H26/'סכום נכסי הקרן'!$C$41</f>
        <v>2.1170321612552385E-5</v>
      </c>
    </row>
    <row r="27" spans="1:10">
      <c r="A27" s="69" t="s">
        <v>1117</v>
      </c>
      <c r="B27" s="54" t="s">
        <v>1118</v>
      </c>
      <c r="C27" s="70" t="s">
        <v>1030</v>
      </c>
      <c r="D27" s="70" t="s">
        <v>121</v>
      </c>
      <c r="E27" s="79">
        <v>45257</v>
      </c>
      <c r="F27" s="72">
        <v>5887.4993100000002</v>
      </c>
      <c r="G27" s="80">
        <v>2.9062160000000001</v>
      </c>
      <c r="H27" s="72">
        <v>0.171103436</v>
      </c>
      <c r="I27" s="73">
        <f t="shared" si="0"/>
        <v>1.2835159393847764E-2</v>
      </c>
      <c r="J27" s="73">
        <f>H27/'סכום נכסי הקרן'!$C$41</f>
        <v>3.1320654117065375E-5</v>
      </c>
    </row>
    <row r="28" spans="1:10">
      <c r="A28" s="69" t="s">
        <v>1119</v>
      </c>
      <c r="B28" s="54" t="s">
        <v>1120</v>
      </c>
      <c r="C28" s="70" t="s">
        <v>1030</v>
      </c>
      <c r="D28" s="70" t="s">
        <v>121</v>
      </c>
      <c r="E28" s="79">
        <v>45257</v>
      </c>
      <c r="F28" s="72">
        <v>3364.4663999999993</v>
      </c>
      <c r="G28" s="80">
        <v>2.9114420000000001</v>
      </c>
      <c r="H28" s="72">
        <v>9.7954471999999987E-2</v>
      </c>
      <c r="I28" s="73">
        <f t="shared" si="0"/>
        <v>7.3479603382143512E-3</v>
      </c>
      <c r="J28" s="73">
        <f>H28/'סכום נכסי הקרן'!$C$41</f>
        <v>1.7930663512401729E-5</v>
      </c>
    </row>
    <row r="29" spans="1:10">
      <c r="A29" s="69" t="s">
        <v>1121</v>
      </c>
      <c r="B29" s="54" t="s">
        <v>1122</v>
      </c>
      <c r="C29" s="70" t="s">
        <v>1030</v>
      </c>
      <c r="D29" s="70" t="s">
        <v>121</v>
      </c>
      <c r="E29" s="79">
        <v>45174</v>
      </c>
      <c r="F29" s="72">
        <v>8408.8462949999994</v>
      </c>
      <c r="G29" s="80">
        <v>3.9044840000000001</v>
      </c>
      <c r="H29" s="72">
        <v>0.32832205399999997</v>
      </c>
      <c r="I29" s="73">
        <f t="shared" si="0"/>
        <v>2.4628762543409663E-2</v>
      </c>
      <c r="J29" s="73">
        <f>H29/'סכום נכסי הקרן'!$C$41</f>
        <v>6.0099678491193244E-5</v>
      </c>
    </row>
    <row r="30" spans="1:10">
      <c r="A30" s="69" t="s">
        <v>1123</v>
      </c>
      <c r="B30" s="54" t="s">
        <v>1124</v>
      </c>
      <c r="C30" s="70" t="s">
        <v>1030</v>
      </c>
      <c r="D30" s="70" t="s">
        <v>121</v>
      </c>
      <c r="E30" s="79">
        <v>45159</v>
      </c>
      <c r="F30" s="72">
        <v>8410.408034</v>
      </c>
      <c r="G30" s="80">
        <v>3.838387</v>
      </c>
      <c r="H30" s="72">
        <v>0.32282399099999998</v>
      </c>
      <c r="I30" s="73">
        <f t="shared" si="0"/>
        <v>2.4216330644833316E-2</v>
      </c>
      <c r="J30" s="73">
        <f>H30/'סכום נכסי הקרן'!$C$41</f>
        <v>5.9093252591383524E-5</v>
      </c>
    </row>
    <row r="31" spans="1:10">
      <c r="A31" s="69" t="s">
        <v>1125</v>
      </c>
      <c r="B31" s="54" t="s">
        <v>1126</v>
      </c>
      <c r="C31" s="70" t="s">
        <v>1030</v>
      </c>
      <c r="D31" s="70" t="s">
        <v>121</v>
      </c>
      <c r="E31" s="79">
        <v>45181</v>
      </c>
      <c r="F31" s="72">
        <v>841.21928799999989</v>
      </c>
      <c r="G31" s="80">
        <v>3.9655879999999999</v>
      </c>
      <c r="H31" s="72">
        <v>3.3359292000000006E-2</v>
      </c>
      <c r="I31" s="73">
        <f t="shared" si="0"/>
        <v>2.5024151477934706E-3</v>
      </c>
      <c r="J31" s="73">
        <f>H31/'סכום נכסי הקרן'!$C$41</f>
        <v>6.1064515754212338E-6</v>
      </c>
    </row>
    <row r="32" spans="1:10">
      <c r="A32" s="69" t="s">
        <v>1127</v>
      </c>
      <c r="B32" s="54" t="s">
        <v>1128</v>
      </c>
      <c r="C32" s="70" t="s">
        <v>1030</v>
      </c>
      <c r="D32" s="70" t="s">
        <v>121</v>
      </c>
      <c r="E32" s="79">
        <v>45174</v>
      </c>
      <c r="F32" s="72">
        <v>13675.161599999999</v>
      </c>
      <c r="G32" s="80">
        <v>4.0826269999999996</v>
      </c>
      <c r="H32" s="72">
        <v>0.55830585599999993</v>
      </c>
      <c r="I32" s="73">
        <f t="shared" si="0"/>
        <v>4.1880775861675955E-2</v>
      </c>
      <c r="J32" s="73">
        <f>H32/'סכום נכסי הקרן'!$C$41</f>
        <v>1.0219844215932699E-4</v>
      </c>
    </row>
    <row r="33" spans="1:10">
      <c r="A33" s="69" t="s">
        <v>1129</v>
      </c>
      <c r="B33" s="54" t="s">
        <v>1130</v>
      </c>
      <c r="C33" s="70" t="s">
        <v>1030</v>
      </c>
      <c r="D33" s="70" t="s">
        <v>121</v>
      </c>
      <c r="E33" s="79">
        <v>45190</v>
      </c>
      <c r="F33" s="72">
        <v>1711.2059999999997</v>
      </c>
      <c r="G33" s="80">
        <v>4.2576720000000003</v>
      </c>
      <c r="H33" s="72">
        <v>7.2857537999999999E-2</v>
      </c>
      <c r="I33" s="73">
        <f t="shared" si="0"/>
        <v>5.4653380150315655E-3</v>
      </c>
      <c r="J33" s="73">
        <f>H33/'סכום נכסי הקרן'!$C$41</f>
        <v>1.3336644785549176E-5</v>
      </c>
    </row>
    <row r="34" spans="1:10">
      <c r="A34" s="69" t="s">
        <v>1131</v>
      </c>
      <c r="B34" s="54" t="s">
        <v>1132</v>
      </c>
      <c r="C34" s="70" t="s">
        <v>1030</v>
      </c>
      <c r="D34" s="70" t="s">
        <v>121</v>
      </c>
      <c r="E34" s="79">
        <v>45182</v>
      </c>
      <c r="F34" s="72">
        <v>3426.0336000000007</v>
      </c>
      <c r="G34" s="80">
        <v>4.3121039999999997</v>
      </c>
      <c r="H34" s="72">
        <v>0.147734118</v>
      </c>
      <c r="I34" s="73">
        <f t="shared" si="0"/>
        <v>1.108213252035169E-2</v>
      </c>
      <c r="J34" s="73">
        <f>H34/'סכום נכסי הקרן'!$C$41</f>
        <v>2.7042877217075417E-5</v>
      </c>
    </row>
    <row r="35" spans="1:10">
      <c r="A35" s="69" t="s">
        <v>1133</v>
      </c>
      <c r="B35" s="54" t="s">
        <v>1134</v>
      </c>
      <c r="C35" s="70" t="s">
        <v>1030</v>
      </c>
      <c r="D35" s="70" t="s">
        <v>121</v>
      </c>
      <c r="E35" s="79">
        <v>45182</v>
      </c>
      <c r="F35" s="72">
        <v>3426.6673800000003</v>
      </c>
      <c r="G35" s="80">
        <v>4.3298019999999999</v>
      </c>
      <c r="H35" s="72">
        <v>0.148367898</v>
      </c>
      <c r="I35" s="73">
        <f t="shared" si="0"/>
        <v>1.1129674916406394E-2</v>
      </c>
      <c r="J35" s="73">
        <f>H35/'סכום נכסי הקרן'!$C$41</f>
        <v>2.715889127635073E-5</v>
      </c>
    </row>
    <row r="36" spans="1:10">
      <c r="A36" s="69" t="s">
        <v>1135</v>
      </c>
      <c r="B36" s="54" t="s">
        <v>1136</v>
      </c>
      <c r="C36" s="70" t="s">
        <v>1030</v>
      </c>
      <c r="D36" s="70" t="s">
        <v>121</v>
      </c>
      <c r="E36" s="79">
        <v>45239</v>
      </c>
      <c r="F36" s="72">
        <v>5149.6435799999999</v>
      </c>
      <c r="G36" s="80">
        <v>4.7040100000000002</v>
      </c>
      <c r="H36" s="72">
        <v>0.24223976999999999</v>
      </c>
      <c r="I36" s="73">
        <f t="shared" si="0"/>
        <v>1.8171382949194671E-2</v>
      </c>
      <c r="J36" s="73">
        <f>H36/'סכום נכסי הקרן'!$C$41</f>
        <v>4.4342230798728494E-5</v>
      </c>
    </row>
    <row r="37" spans="1:10">
      <c r="A37" s="69" t="s">
        <v>1137</v>
      </c>
      <c r="B37" s="54" t="s">
        <v>1138</v>
      </c>
      <c r="C37" s="70" t="s">
        <v>1030</v>
      </c>
      <c r="D37" s="70" t="s">
        <v>121</v>
      </c>
      <c r="E37" s="79">
        <v>45187</v>
      </c>
      <c r="F37" s="72">
        <v>4807.2213000000002</v>
      </c>
      <c r="G37" s="80">
        <v>4.5460120000000002</v>
      </c>
      <c r="H37" s="72">
        <v>0.218536851</v>
      </c>
      <c r="I37" s="73">
        <f t="shared" si="0"/>
        <v>1.6393331318107249E-2</v>
      </c>
      <c r="J37" s="73">
        <f>H37/'סכום נכסי הקרן'!$C$41</f>
        <v>4.0003387903932292E-5</v>
      </c>
    </row>
    <row r="38" spans="1:10">
      <c r="A38" s="69" t="s">
        <v>1139</v>
      </c>
      <c r="B38" s="54" t="s">
        <v>1140</v>
      </c>
      <c r="C38" s="70" t="s">
        <v>1030</v>
      </c>
      <c r="D38" s="70" t="s">
        <v>121</v>
      </c>
      <c r="E38" s="79">
        <v>45239</v>
      </c>
      <c r="F38" s="72">
        <v>7383.4917299999997</v>
      </c>
      <c r="G38" s="80">
        <v>4.734159</v>
      </c>
      <c r="H38" s="72">
        <v>0.34954626999999999</v>
      </c>
      <c r="I38" s="73">
        <f t="shared" si="0"/>
        <v>2.6220876657175644E-2</v>
      </c>
      <c r="J38" s="73">
        <f>H38/'סכום נכסי הקרן'!$C$41</f>
        <v>6.398479233684322E-5</v>
      </c>
    </row>
    <row r="39" spans="1:10">
      <c r="A39" s="69" t="s">
        <v>1141</v>
      </c>
      <c r="B39" s="54" t="s">
        <v>1142</v>
      </c>
      <c r="C39" s="70" t="s">
        <v>1030</v>
      </c>
      <c r="D39" s="70" t="s">
        <v>121</v>
      </c>
      <c r="E39" s="79">
        <v>45175</v>
      </c>
      <c r="F39" s="72">
        <v>7524.7039879999993</v>
      </c>
      <c r="G39" s="80">
        <v>4.5483799999999999</v>
      </c>
      <c r="H39" s="72">
        <v>0.34225210099999998</v>
      </c>
      <c r="I39" s="73">
        <f t="shared" si="0"/>
        <v>2.5673711597552509E-2</v>
      </c>
      <c r="J39" s="73">
        <f>H39/'סכום נכסי הקרן'!$C$41</f>
        <v>6.2649587447559634E-5</v>
      </c>
    </row>
    <row r="40" spans="1:10">
      <c r="A40" s="69" t="s">
        <v>1143</v>
      </c>
      <c r="B40" s="54" t="s">
        <v>1144</v>
      </c>
      <c r="C40" s="70" t="s">
        <v>1030</v>
      </c>
      <c r="D40" s="70" t="s">
        <v>121</v>
      </c>
      <c r="E40" s="79">
        <v>45244</v>
      </c>
      <c r="F40" s="72">
        <v>6030.4166999999989</v>
      </c>
      <c r="G40" s="80">
        <v>5.1443950000000003</v>
      </c>
      <c r="H40" s="72">
        <v>0.31022844400000005</v>
      </c>
      <c r="I40" s="73">
        <f t="shared" si="0"/>
        <v>2.3271487822403378E-2</v>
      </c>
      <c r="J40" s="73">
        <f>H40/'סכום נכסי הקרן'!$C$41</f>
        <v>5.6787625187137605E-5</v>
      </c>
    </row>
    <row r="41" spans="1:10">
      <c r="A41" s="69" t="s">
        <v>1145</v>
      </c>
      <c r="B41" s="54" t="s">
        <v>1146</v>
      </c>
      <c r="C41" s="70" t="s">
        <v>1030</v>
      </c>
      <c r="D41" s="70" t="s">
        <v>121</v>
      </c>
      <c r="E41" s="79">
        <v>45244</v>
      </c>
      <c r="F41" s="72">
        <v>6036.7544999999991</v>
      </c>
      <c r="G41" s="80">
        <v>5.2439809999999998</v>
      </c>
      <c r="H41" s="72">
        <v>0.316566244</v>
      </c>
      <c r="I41" s="73">
        <f t="shared" si="0"/>
        <v>2.3746911782950422E-2</v>
      </c>
      <c r="J41" s="73">
        <f>H41/'סכום נכסי הקרן'!$C$41</f>
        <v>5.7947765779890724E-5</v>
      </c>
    </row>
    <row r="42" spans="1:10">
      <c r="A42" s="69" t="s">
        <v>1147</v>
      </c>
      <c r="B42" s="54" t="s">
        <v>1148</v>
      </c>
      <c r="C42" s="70" t="s">
        <v>1030</v>
      </c>
      <c r="D42" s="70" t="s">
        <v>121</v>
      </c>
      <c r="E42" s="79">
        <v>45180</v>
      </c>
      <c r="F42" s="72">
        <v>5672.0854950000012</v>
      </c>
      <c r="G42" s="80">
        <v>5.0414539999999999</v>
      </c>
      <c r="H42" s="72">
        <v>0.285955558</v>
      </c>
      <c r="I42" s="73">
        <f t="shared" si="0"/>
        <v>2.1450680665972596E-2</v>
      </c>
      <c r="J42" s="73">
        <f>H42/'סכום נכסי הקרן'!$C$41</f>
        <v>5.2344449266176201E-5</v>
      </c>
    </row>
    <row r="43" spans="1:10">
      <c r="A43" s="69" t="s">
        <v>1149</v>
      </c>
      <c r="B43" s="54" t="s">
        <v>1150</v>
      </c>
      <c r="C43" s="70" t="s">
        <v>1030</v>
      </c>
      <c r="D43" s="70" t="s">
        <v>121</v>
      </c>
      <c r="E43" s="79">
        <v>45243</v>
      </c>
      <c r="F43" s="72">
        <v>6924.4992000000002</v>
      </c>
      <c r="G43" s="80">
        <v>5.5867180000000003</v>
      </c>
      <c r="H43" s="72">
        <v>0.38685225000000006</v>
      </c>
      <c r="I43" s="73">
        <f t="shared" si="0"/>
        <v>2.9019348802666035E-2</v>
      </c>
      <c r="J43" s="73">
        <f>H43/'סכום נכסי הקרן'!$C$41</f>
        <v>7.0813689075528003E-5</v>
      </c>
    </row>
    <row r="44" spans="1:10">
      <c r="A44" s="69" t="s">
        <v>1151</v>
      </c>
      <c r="B44" s="54" t="s">
        <v>1152</v>
      </c>
      <c r="C44" s="70" t="s">
        <v>1030</v>
      </c>
      <c r="D44" s="70" t="s">
        <v>121</v>
      </c>
      <c r="E44" s="79">
        <v>45236</v>
      </c>
      <c r="F44" s="72">
        <v>8748.8801999999996</v>
      </c>
      <c r="G44" s="80">
        <v>6.2561010000000001</v>
      </c>
      <c r="H44" s="72">
        <v>0.54733882</v>
      </c>
      <c r="I44" s="73">
        <f t="shared" si="0"/>
        <v>4.1058094222845128E-2</v>
      </c>
      <c r="J44" s="73">
        <f>H44/'סכום נכסי הקרן'!$C$41</f>
        <v>1.001909153131367E-4</v>
      </c>
    </row>
    <row r="45" spans="1:10">
      <c r="A45" s="69" t="s">
        <v>1153</v>
      </c>
      <c r="B45" s="54" t="s">
        <v>1154</v>
      </c>
      <c r="C45" s="70" t="s">
        <v>1030</v>
      </c>
      <c r="D45" s="70" t="s">
        <v>121</v>
      </c>
      <c r="E45" s="79">
        <v>45211</v>
      </c>
      <c r="F45" s="72">
        <v>8554.5089279999993</v>
      </c>
      <c r="G45" s="80">
        <v>7.8866360000000002</v>
      </c>
      <c r="H45" s="72">
        <v>0.67466294800000004</v>
      </c>
      <c r="I45" s="73">
        <f t="shared" si="0"/>
        <v>5.0609191008316318E-2</v>
      </c>
      <c r="J45" s="73">
        <f>H45/'סכום נכסי הקרן'!$C$41</f>
        <v>1.2349772356358562E-4</v>
      </c>
    </row>
    <row r="46" spans="1:10">
      <c r="A46" s="69" t="s">
        <v>1155</v>
      </c>
      <c r="B46" s="54" t="s">
        <v>1156</v>
      </c>
      <c r="C46" s="70" t="s">
        <v>1030</v>
      </c>
      <c r="D46" s="70" t="s">
        <v>121</v>
      </c>
      <c r="E46" s="79">
        <v>45231</v>
      </c>
      <c r="F46" s="72">
        <v>5409.9913500000002</v>
      </c>
      <c r="G46" s="80">
        <v>9.1006020000000003</v>
      </c>
      <c r="H46" s="72">
        <v>0.49234180700000002</v>
      </c>
      <c r="I46" s="73">
        <f t="shared" si="0"/>
        <v>3.6932546282121614E-2</v>
      </c>
      <c r="J46" s="73">
        <f>H46/'סכום נכסי הקרן'!$C$41</f>
        <v>9.0123657390597095E-5</v>
      </c>
    </row>
    <row r="47" spans="1:10">
      <c r="A47" s="69" t="s">
        <v>1157</v>
      </c>
      <c r="B47" s="54" t="s">
        <v>1158</v>
      </c>
      <c r="C47" s="70" t="s">
        <v>1030</v>
      </c>
      <c r="D47" s="70" t="s">
        <v>121</v>
      </c>
      <c r="E47" s="79">
        <v>45217</v>
      </c>
      <c r="F47" s="72">
        <v>18062.73</v>
      </c>
      <c r="G47" s="80">
        <v>9.2061609999999998</v>
      </c>
      <c r="H47" s="72">
        <v>1.6628840459999998</v>
      </c>
      <c r="I47" s="73">
        <f t="shared" si="0"/>
        <v>0.12473964452646337</v>
      </c>
      <c r="J47" s="73">
        <f>H47/'סכום נכסי הקרן'!$C$41</f>
        <v>3.0439257830890213E-4</v>
      </c>
    </row>
    <row r="48" spans="1:10">
      <c r="A48" s="69" t="s">
        <v>1159</v>
      </c>
      <c r="B48" s="54" t="s">
        <v>1160</v>
      </c>
      <c r="C48" s="70" t="s">
        <v>1030</v>
      </c>
      <c r="D48" s="70" t="s">
        <v>121</v>
      </c>
      <c r="E48" s="79">
        <v>45216</v>
      </c>
      <c r="F48" s="72">
        <v>7605.36</v>
      </c>
      <c r="G48" s="80">
        <v>9.3723559999999999</v>
      </c>
      <c r="H48" s="72">
        <v>0.71280138000000015</v>
      </c>
      <c r="I48" s="73">
        <f t="shared" si="0"/>
        <v>5.3470108738521489E-2</v>
      </c>
      <c r="J48" s="73">
        <f>H48/'סכום נכסי הקרן'!$C$41</f>
        <v>1.304790014687191E-4</v>
      </c>
    </row>
    <row r="49" spans="1:10">
      <c r="A49" s="69" t="s">
        <v>1161</v>
      </c>
      <c r="B49" s="54" t="s">
        <v>1162</v>
      </c>
      <c r="C49" s="70" t="s">
        <v>1030</v>
      </c>
      <c r="D49" s="70" t="s">
        <v>121</v>
      </c>
      <c r="E49" s="79">
        <v>45223</v>
      </c>
      <c r="F49" s="72">
        <v>3629.1148199999998</v>
      </c>
      <c r="G49" s="80">
        <v>9.7182099999999991</v>
      </c>
      <c r="H49" s="72">
        <v>0.35268498899999995</v>
      </c>
      <c r="I49" s="73">
        <f t="shared" si="0"/>
        <v>2.6456324638813478E-2</v>
      </c>
      <c r="J49" s="73">
        <f>H49/'סכום נכסי הקרן'!$C$41</f>
        <v>6.4559337971155676E-5</v>
      </c>
    </row>
    <row r="50" spans="1:10">
      <c r="A50" s="69" t="s">
        <v>1163</v>
      </c>
      <c r="B50" s="54" t="s">
        <v>1164</v>
      </c>
      <c r="C50" s="70" t="s">
        <v>1030</v>
      </c>
      <c r="D50" s="70" t="s">
        <v>121</v>
      </c>
      <c r="E50" s="79">
        <v>45224</v>
      </c>
      <c r="F50" s="72">
        <v>6369.4889999999987</v>
      </c>
      <c r="G50" s="80">
        <v>9.9809699999999992</v>
      </c>
      <c r="H50" s="72">
        <v>0.63573679599999999</v>
      </c>
      <c r="I50" s="73">
        <f t="shared" si="0"/>
        <v>4.7689183221277215E-2</v>
      </c>
      <c r="J50" s="73">
        <f>H50/'סכום נכסי הקרן'!$C$41</f>
        <v>1.1637225272908809E-4</v>
      </c>
    </row>
    <row r="51" spans="1:10">
      <c r="A51" s="69" t="s">
        <v>1165</v>
      </c>
      <c r="B51" s="54" t="s">
        <v>1166</v>
      </c>
      <c r="C51" s="70" t="s">
        <v>1030</v>
      </c>
      <c r="D51" s="70" t="s">
        <v>121</v>
      </c>
      <c r="E51" s="79">
        <v>45223</v>
      </c>
      <c r="F51" s="72">
        <v>8771.7149960000006</v>
      </c>
      <c r="G51" s="80">
        <v>9.8853930000000005</v>
      </c>
      <c r="H51" s="72">
        <v>0.867118532</v>
      </c>
      <c r="I51" s="73">
        <f t="shared" si="0"/>
        <v>6.5046061211647924E-2</v>
      </c>
      <c r="J51" s="73">
        <f>H51/'סכום נכסי הקרן'!$C$41</f>
        <v>1.5872690960612554E-4</v>
      </c>
    </row>
    <row r="52" spans="1:10">
      <c r="A52" s="69" t="s">
        <v>1167</v>
      </c>
      <c r="B52" s="54" t="s">
        <v>1168</v>
      </c>
      <c r="C52" s="70" t="s">
        <v>1030</v>
      </c>
      <c r="D52" s="70" t="s">
        <v>121</v>
      </c>
      <c r="E52" s="79">
        <v>45223</v>
      </c>
      <c r="F52" s="72">
        <v>6741.4949549999992</v>
      </c>
      <c r="G52" s="80">
        <v>9.9413859999999996</v>
      </c>
      <c r="H52" s="72">
        <v>0.670198038</v>
      </c>
      <c r="I52" s="73">
        <f t="shared" si="0"/>
        <v>5.0274260086594878E-2</v>
      </c>
      <c r="J52" s="73">
        <f>H52/'סכום נכסי הקרן'!$C$41</f>
        <v>1.2268041734786575E-4</v>
      </c>
    </row>
    <row r="53" spans="1:10">
      <c r="A53" s="69" t="s">
        <v>1169</v>
      </c>
      <c r="B53" s="54" t="s">
        <v>1170</v>
      </c>
      <c r="C53" s="70" t="s">
        <v>1030</v>
      </c>
      <c r="D53" s="70" t="s">
        <v>121</v>
      </c>
      <c r="E53" s="79">
        <v>45222</v>
      </c>
      <c r="F53" s="72">
        <v>2997.0505499999999</v>
      </c>
      <c r="G53" s="80">
        <v>10.086641999999999</v>
      </c>
      <c r="H53" s="72">
        <v>0.30230175600000003</v>
      </c>
      <c r="I53" s="73">
        <f t="shared" si="0"/>
        <v>2.2676874959425566E-2</v>
      </c>
      <c r="J53" s="73">
        <f>H53/'סכום נכסי הקרן'!$C$41</f>
        <v>5.5336637065882734E-5</v>
      </c>
    </row>
    <row r="54" spans="1:10">
      <c r="A54" s="69" t="s">
        <v>1171</v>
      </c>
      <c r="B54" s="54" t="s">
        <v>1172</v>
      </c>
      <c r="C54" s="70" t="s">
        <v>1030</v>
      </c>
      <c r="D54" s="70" t="s">
        <v>121</v>
      </c>
      <c r="E54" s="79">
        <v>45224</v>
      </c>
      <c r="F54" s="72">
        <v>912.68847000000005</v>
      </c>
      <c r="G54" s="80">
        <v>10.132744000000001</v>
      </c>
      <c r="H54" s="72">
        <v>9.2480385000000012E-2</v>
      </c>
      <c r="I54" s="73">
        <f t="shared" si="0"/>
        <v>6.9373269761771944E-3</v>
      </c>
      <c r="J54" s="73">
        <f>H54/'סכום נכסי הקרן'!$C$41</f>
        <v>1.6928626443235431E-5</v>
      </c>
    </row>
    <row r="55" spans="1:10">
      <c r="A55" s="69" t="s">
        <v>1173</v>
      </c>
      <c r="B55" s="54" t="s">
        <v>1174</v>
      </c>
      <c r="C55" s="70" t="s">
        <v>1030</v>
      </c>
      <c r="D55" s="70" t="s">
        <v>121</v>
      </c>
      <c r="E55" s="79">
        <v>45224</v>
      </c>
      <c r="F55" s="72">
        <v>9131.4117000000006</v>
      </c>
      <c r="G55" s="80">
        <v>10.177296999999999</v>
      </c>
      <c r="H55" s="72">
        <v>0.92933085400000015</v>
      </c>
      <c r="I55" s="73">
        <f t="shared" si="0"/>
        <v>6.9712858605075978E-2</v>
      </c>
      <c r="J55" s="73">
        <f>H55/'סכום נכסי הקרן'!$C$41</f>
        <v>1.7011493701652483E-4</v>
      </c>
    </row>
    <row r="56" spans="1:10">
      <c r="A56" s="69" t="s">
        <v>1175</v>
      </c>
      <c r="B56" s="54" t="s">
        <v>1176</v>
      </c>
      <c r="C56" s="70" t="s">
        <v>1030</v>
      </c>
      <c r="D56" s="70" t="s">
        <v>121</v>
      </c>
      <c r="E56" s="79">
        <v>45286</v>
      </c>
      <c r="F56" s="72">
        <v>5418.4115700000002</v>
      </c>
      <c r="G56" s="80">
        <v>5.4843000000000003E-2</v>
      </c>
      <c r="H56" s="72">
        <v>2.9716360000000002E-3</v>
      </c>
      <c r="I56" s="73">
        <f t="shared" si="0"/>
        <v>2.2291441137684809E-4</v>
      </c>
      <c r="J56" s="73">
        <f>H56/'סכום נכסי הקרן'!$C$41</f>
        <v>5.439609250033979E-7</v>
      </c>
    </row>
    <row r="57" spans="1:10">
      <c r="A57" s="69" t="s">
        <v>1177</v>
      </c>
      <c r="B57" s="54" t="s">
        <v>1178</v>
      </c>
      <c r="C57" s="70" t="s">
        <v>1030</v>
      </c>
      <c r="D57" s="70" t="s">
        <v>121</v>
      </c>
      <c r="E57" s="79">
        <v>45286</v>
      </c>
      <c r="F57" s="72">
        <v>6896.1601800000008</v>
      </c>
      <c r="G57" s="80">
        <v>5.8057999999999998E-2</v>
      </c>
      <c r="H57" s="72">
        <v>4.0038000000000001E-3</v>
      </c>
      <c r="I57" s="73">
        <f t="shared" si="0"/>
        <v>3.0034119934965937E-4</v>
      </c>
      <c r="J57" s="73">
        <f>H57/'סכום נכסי הקרן'!$C$41</f>
        <v>7.3289957165972022E-7</v>
      </c>
    </row>
    <row r="58" spans="1:10">
      <c r="A58" s="69" t="s">
        <v>1179</v>
      </c>
      <c r="B58" s="54" t="s">
        <v>1180</v>
      </c>
      <c r="C58" s="70" t="s">
        <v>1030</v>
      </c>
      <c r="D58" s="70" t="s">
        <v>121</v>
      </c>
      <c r="E58" s="79">
        <v>45260</v>
      </c>
      <c r="F58" s="72">
        <v>809.20364900000004</v>
      </c>
      <c r="G58" s="80">
        <v>-1.4673970000000001</v>
      </c>
      <c r="H58" s="72">
        <v>-1.1874231999999998E-2</v>
      </c>
      <c r="I58" s="73">
        <f t="shared" si="0"/>
        <v>-8.9073407268997048E-4</v>
      </c>
      <c r="J58" s="73">
        <f>H58/'סכום נכסי הקרן'!$C$41</f>
        <v>-2.1735899761696741E-6</v>
      </c>
    </row>
    <row r="59" spans="1:10">
      <c r="A59" s="69" t="s">
        <v>1181</v>
      </c>
      <c r="B59" s="54" t="s">
        <v>1182</v>
      </c>
      <c r="C59" s="70" t="s">
        <v>1030</v>
      </c>
      <c r="D59" s="70" t="s">
        <v>121</v>
      </c>
      <c r="E59" s="79">
        <v>45260</v>
      </c>
      <c r="F59" s="72">
        <v>5394.6909900000001</v>
      </c>
      <c r="G59" s="80">
        <v>-1.468316</v>
      </c>
      <c r="H59" s="72">
        <v>-7.9211128000000006E-2</v>
      </c>
      <c r="I59" s="73">
        <f t="shared" si="0"/>
        <v>-5.9419464472149916E-3</v>
      </c>
      <c r="J59" s="73">
        <f>H59/'סכום נכסי הקרן'!$C$41</f>
        <v>-1.4499675753504988E-5</v>
      </c>
    </row>
    <row r="60" spans="1:10">
      <c r="A60" s="69" t="s">
        <v>1183</v>
      </c>
      <c r="B60" s="54" t="s">
        <v>1184</v>
      </c>
      <c r="C60" s="70" t="s">
        <v>1030</v>
      </c>
      <c r="D60" s="70" t="s">
        <v>121</v>
      </c>
      <c r="E60" s="79">
        <v>45260</v>
      </c>
      <c r="F60" s="72">
        <v>7192.9213199999995</v>
      </c>
      <c r="G60" s="80">
        <v>-1.46896</v>
      </c>
      <c r="H60" s="72">
        <v>-0.105661113</v>
      </c>
      <c r="I60" s="73">
        <f t="shared" si="0"/>
        <v>-7.9260665875018448E-3</v>
      </c>
      <c r="J60" s="73">
        <f>H60/'סכום נכסי הקרן'!$C$41</f>
        <v>-1.934137181147642E-5</v>
      </c>
    </row>
    <row r="61" spans="1:10">
      <c r="A61" s="69" t="s">
        <v>1185</v>
      </c>
      <c r="B61" s="54" t="s">
        <v>1186</v>
      </c>
      <c r="C61" s="70" t="s">
        <v>1030</v>
      </c>
      <c r="D61" s="70" t="s">
        <v>121</v>
      </c>
      <c r="E61" s="79">
        <v>45260</v>
      </c>
      <c r="F61" s="72">
        <v>1438.5842640000001</v>
      </c>
      <c r="G61" s="80">
        <v>-1.47946</v>
      </c>
      <c r="H61" s="72">
        <v>-2.1283272999999998E-2</v>
      </c>
      <c r="I61" s="73">
        <f t="shared" si="0"/>
        <v>-1.5965442177197217E-3</v>
      </c>
      <c r="J61" s="73">
        <f>H61/'סכום נכסי הקרן'!$C$41</f>
        <v>-3.8959242882304025E-6</v>
      </c>
    </row>
    <row r="62" spans="1:10">
      <c r="A62" s="69" t="s">
        <v>1187</v>
      </c>
      <c r="B62" s="54" t="s">
        <v>1188</v>
      </c>
      <c r="C62" s="70" t="s">
        <v>1030</v>
      </c>
      <c r="D62" s="70" t="s">
        <v>121</v>
      </c>
      <c r="E62" s="79">
        <v>45260</v>
      </c>
      <c r="F62" s="72">
        <v>1798.2303299999999</v>
      </c>
      <c r="G62" s="80">
        <v>-1.5438559999999999</v>
      </c>
      <c r="H62" s="72">
        <v>-2.7762091999999999E-2</v>
      </c>
      <c r="I62" s="73">
        <f t="shared" si="0"/>
        <v>-2.0825465826803491E-3</v>
      </c>
      <c r="J62" s="73">
        <f>H62/'סכום נכסי הקרן'!$C$41</f>
        <v>-5.0818785491727223E-6</v>
      </c>
    </row>
    <row r="63" spans="1:10">
      <c r="A63" s="69" t="s">
        <v>1189</v>
      </c>
      <c r="B63" s="54" t="s">
        <v>1190</v>
      </c>
      <c r="C63" s="70" t="s">
        <v>1030</v>
      </c>
      <c r="D63" s="70" t="s">
        <v>121</v>
      </c>
      <c r="E63" s="79">
        <v>45251</v>
      </c>
      <c r="F63" s="72">
        <v>2157.8763960000001</v>
      </c>
      <c r="G63" s="80">
        <v>-2.105321</v>
      </c>
      <c r="H63" s="72">
        <v>-4.5430228999999996E-2</v>
      </c>
      <c r="I63" s="73">
        <f t="shared" si="0"/>
        <v>-3.4079048565337114E-3</v>
      </c>
      <c r="J63" s="73">
        <f>H63/'סכום נכסי הקרן'!$C$41</f>
        <v>-8.3160485974581632E-6</v>
      </c>
    </row>
    <row r="64" spans="1:10">
      <c r="A64" s="69" t="s">
        <v>1191</v>
      </c>
      <c r="B64" s="54" t="s">
        <v>1192</v>
      </c>
      <c r="C64" s="70" t="s">
        <v>1030</v>
      </c>
      <c r="D64" s="70" t="s">
        <v>121</v>
      </c>
      <c r="E64" s="79">
        <v>45181</v>
      </c>
      <c r="F64" s="72">
        <v>4495.5758249999999</v>
      </c>
      <c r="G64" s="80">
        <v>-3.9470640000000001</v>
      </c>
      <c r="H64" s="72">
        <v>-0.17744324100000003</v>
      </c>
      <c r="I64" s="73">
        <f t="shared" si="0"/>
        <v>-1.3310733757538003E-2</v>
      </c>
      <c r="J64" s="73">
        <f>H64/'סכום נכסי הקרן'!$C$41</f>
        <v>-3.2481161727062423E-5</v>
      </c>
    </row>
    <row r="65" spans="1:10">
      <c r="A65" s="69" t="s">
        <v>1193</v>
      </c>
      <c r="B65" s="54" t="s">
        <v>1194</v>
      </c>
      <c r="C65" s="70" t="s">
        <v>1030</v>
      </c>
      <c r="D65" s="70" t="s">
        <v>121</v>
      </c>
      <c r="E65" s="79">
        <v>45189</v>
      </c>
      <c r="F65" s="72">
        <v>4925.8287</v>
      </c>
      <c r="G65" s="80">
        <v>-4.3606290000000003</v>
      </c>
      <c r="H65" s="72">
        <v>-0.21479709600000002</v>
      </c>
      <c r="I65" s="73">
        <f t="shared" si="0"/>
        <v>-1.6112797200025956E-2</v>
      </c>
      <c r="J65" s="73">
        <f>H65/'סכום נכסי הקרן'!$C$41</f>
        <v>-3.9318822032107448E-5</v>
      </c>
    </row>
    <row r="66" spans="1:10">
      <c r="A66" s="69" t="s">
        <v>1195</v>
      </c>
      <c r="B66" s="54" t="s">
        <v>1196</v>
      </c>
      <c r="C66" s="70" t="s">
        <v>1030</v>
      </c>
      <c r="D66" s="70" t="s">
        <v>121</v>
      </c>
      <c r="E66" s="79">
        <v>45187</v>
      </c>
      <c r="F66" s="72">
        <v>5566.1864310000001</v>
      </c>
      <c r="G66" s="80">
        <v>-4.9680540000000004</v>
      </c>
      <c r="H66" s="72">
        <v>-0.27653116999999999</v>
      </c>
      <c r="I66" s="73">
        <f t="shared" si="0"/>
        <v>-2.0743719280524636E-2</v>
      </c>
      <c r="J66" s="73">
        <f>H66/'סכום נכסי הקרן'!$C$41</f>
        <v>-5.0619305670503338E-5</v>
      </c>
    </row>
    <row r="67" spans="1:10">
      <c r="A67" s="69" t="s">
        <v>1197</v>
      </c>
      <c r="B67" s="54" t="s">
        <v>1198</v>
      </c>
      <c r="C67" s="70" t="s">
        <v>1030</v>
      </c>
      <c r="D67" s="70" t="s">
        <v>121</v>
      </c>
      <c r="E67" s="79">
        <v>45237</v>
      </c>
      <c r="F67" s="72">
        <v>10609.558947000001</v>
      </c>
      <c r="G67" s="80">
        <v>-6.4899829999999996</v>
      </c>
      <c r="H67" s="72">
        <v>-0.68855852400000006</v>
      </c>
      <c r="I67" s="73">
        <f t="shared" si="0"/>
        <v>-5.1651554253606881E-2</v>
      </c>
      <c r="J67" s="73">
        <f>H67/'סכום נכסי הקרן'!$C$41</f>
        <v>-1.2604132256912164E-4</v>
      </c>
    </row>
    <row r="68" spans="1:10">
      <c r="A68" s="69" t="s">
        <v>1199</v>
      </c>
      <c r="B68" s="54" t="s">
        <v>1200</v>
      </c>
      <c r="C68" s="70" t="s">
        <v>1030</v>
      </c>
      <c r="D68" s="70" t="s">
        <v>121</v>
      </c>
      <c r="E68" s="79">
        <v>45231</v>
      </c>
      <c r="F68" s="72">
        <v>2697.345495</v>
      </c>
      <c r="G68" s="80">
        <v>-10.352789</v>
      </c>
      <c r="H68" s="72">
        <v>-0.27925049499999999</v>
      </c>
      <c r="I68" s="73">
        <f t="shared" si="0"/>
        <v>-2.0947706825337441E-2</v>
      </c>
      <c r="J68" s="73">
        <f>H68/'סכום נכסי הקרן'!$C$41</f>
        <v>-5.1117080816040971E-5</v>
      </c>
    </row>
    <row r="69" spans="1:10">
      <c r="A69" s="69" t="s">
        <v>1201</v>
      </c>
      <c r="B69" s="54" t="s">
        <v>1202</v>
      </c>
      <c r="C69" s="70" t="s">
        <v>1030</v>
      </c>
      <c r="D69" s="70" t="s">
        <v>121</v>
      </c>
      <c r="E69" s="79">
        <v>45224</v>
      </c>
      <c r="F69" s="72">
        <v>3596.4606599999997</v>
      </c>
      <c r="G69" s="80">
        <v>-11.477686</v>
      </c>
      <c r="H69" s="72">
        <v>-0.412790457</v>
      </c>
      <c r="I69" s="73">
        <f t="shared" si="0"/>
        <v>-3.0965078409379586E-2</v>
      </c>
      <c r="J69" s="73">
        <f>H69/'סכום נכסי הקרן'!$C$41</f>
        <v>-7.5561703661651466E-5</v>
      </c>
    </row>
    <row r="70" spans="1:10">
      <c r="A70" s="116" t="s">
        <v>1662</v>
      </c>
      <c r="B70" s="115" t="s">
        <v>1662</v>
      </c>
      <c r="C70" s="115" t="s">
        <v>1662</v>
      </c>
      <c r="D70" s="115" t="s">
        <v>1662</v>
      </c>
      <c r="E70" s="115" t="s">
        <v>1662</v>
      </c>
      <c r="F70" s="115" t="s">
        <v>1662</v>
      </c>
      <c r="G70" s="115" t="s">
        <v>1662</v>
      </c>
      <c r="H70" s="115" t="s">
        <v>1662</v>
      </c>
      <c r="I70" s="115" t="s">
        <v>1662</v>
      </c>
      <c r="J70" s="115" t="s">
        <v>1662</v>
      </c>
    </row>
    <row r="71" spans="1:10">
      <c r="A71" s="68" t="s">
        <v>166</v>
      </c>
      <c r="B71" s="114" t="s">
        <v>1662</v>
      </c>
      <c r="C71" s="114" t="s">
        <v>1662</v>
      </c>
      <c r="D71" s="114" t="s">
        <v>1662</v>
      </c>
      <c r="E71" s="114" t="s">
        <v>1662</v>
      </c>
      <c r="F71" s="114" t="s">
        <v>1662</v>
      </c>
      <c r="G71" s="114" t="s">
        <v>1662</v>
      </c>
      <c r="H71" s="66">
        <v>-0.65755730199999995</v>
      </c>
      <c r="I71" s="67">
        <f t="shared" si="0"/>
        <v>-4.9326027454869407E-2</v>
      </c>
      <c r="J71" s="67">
        <f>H71/'סכום נכסי הקרן'!$C$41</f>
        <v>-1.2036651805223069E-4</v>
      </c>
    </row>
    <row r="72" spans="1:10">
      <c r="A72" s="69" t="s">
        <v>1203</v>
      </c>
      <c r="B72" s="54" t="s">
        <v>1204</v>
      </c>
      <c r="C72" s="70" t="s">
        <v>1030</v>
      </c>
      <c r="D72" s="70" t="s">
        <v>125</v>
      </c>
      <c r="E72" s="79">
        <v>45176</v>
      </c>
      <c r="F72" s="72">
        <v>7871.45</v>
      </c>
      <c r="G72" s="80">
        <v>6.0292579999999996</v>
      </c>
      <c r="H72" s="72">
        <v>0.47458999999999996</v>
      </c>
      <c r="I72" s="73">
        <f t="shared" si="0"/>
        <v>3.5600911583834063E-2</v>
      </c>
      <c r="J72" s="73">
        <f>H72/'סכום נכסי הקרן'!$C$41</f>
        <v>8.6874171465604324E-5</v>
      </c>
    </row>
    <row r="73" spans="1:10">
      <c r="A73" s="69" t="s">
        <v>1205</v>
      </c>
      <c r="B73" s="54" t="s">
        <v>1206</v>
      </c>
      <c r="C73" s="70" t="s">
        <v>1030</v>
      </c>
      <c r="D73" s="70" t="s">
        <v>123</v>
      </c>
      <c r="E73" s="79">
        <v>45259</v>
      </c>
      <c r="F73" s="72">
        <v>9806.6771279999994</v>
      </c>
      <c r="G73" s="80">
        <v>0.51429800000000003</v>
      </c>
      <c r="H73" s="72">
        <v>5.0435566000000001E-2</v>
      </c>
      <c r="I73" s="73">
        <f t="shared" si="0"/>
        <v>3.7833753889602133E-3</v>
      </c>
      <c r="J73" s="73">
        <f>H73/'סכום נכסי הקרן'!$C$41</f>
        <v>9.2322805129665698E-6</v>
      </c>
    </row>
    <row r="74" spans="1:10">
      <c r="A74" s="69" t="s">
        <v>1205</v>
      </c>
      <c r="B74" s="54" t="s">
        <v>1207</v>
      </c>
      <c r="C74" s="70" t="s">
        <v>1030</v>
      </c>
      <c r="D74" s="70" t="s">
        <v>123</v>
      </c>
      <c r="E74" s="79">
        <v>45259</v>
      </c>
      <c r="F74" s="72">
        <v>2471.7392380000001</v>
      </c>
      <c r="G74" s="80">
        <v>0.51429800000000003</v>
      </c>
      <c r="H74" s="72">
        <v>1.2712111E-2</v>
      </c>
      <c r="I74" s="73">
        <f t="shared" ref="I74:I116" si="1">IFERROR(H74/$H$9,0)</f>
        <v>9.5358675858084753E-4</v>
      </c>
      <c r="J74" s="73">
        <f>H74/'סכום נכסי הקרן'!$C$41</f>
        <v>2.3269645603653572E-6</v>
      </c>
    </row>
    <row r="75" spans="1:10">
      <c r="A75" s="69" t="s">
        <v>1208</v>
      </c>
      <c r="B75" s="54" t="s">
        <v>1209</v>
      </c>
      <c r="C75" s="70" t="s">
        <v>1030</v>
      </c>
      <c r="D75" s="70" t="s">
        <v>123</v>
      </c>
      <c r="E75" s="79">
        <v>45259</v>
      </c>
      <c r="F75" s="72">
        <v>244.63607300000001</v>
      </c>
      <c r="G75" s="80">
        <v>0.51928099999999999</v>
      </c>
      <c r="H75" s="72">
        <v>1.270349E-3</v>
      </c>
      <c r="I75" s="73">
        <f t="shared" si="1"/>
        <v>9.5294006257215746E-5</v>
      </c>
      <c r="J75" s="73">
        <f>H75/'סכום נכסי הקרן'!$C$41</f>
        <v>2.32538647774203E-7</v>
      </c>
    </row>
    <row r="76" spans="1:10">
      <c r="A76" s="69" t="s">
        <v>1208</v>
      </c>
      <c r="B76" s="54" t="s">
        <v>1210</v>
      </c>
      <c r="C76" s="70" t="s">
        <v>1030</v>
      </c>
      <c r="D76" s="70" t="s">
        <v>123</v>
      </c>
      <c r="E76" s="79">
        <v>45259</v>
      </c>
      <c r="F76" s="72">
        <v>5175.7462619999997</v>
      </c>
      <c r="G76" s="80">
        <v>0.51928099999999999</v>
      </c>
      <c r="H76" s="72">
        <v>2.6876679000000001E-2</v>
      </c>
      <c r="I76" s="73">
        <f t="shared" si="1"/>
        <v>2.0161281795783512E-3</v>
      </c>
      <c r="J76" s="73">
        <f>H76/'סכום נכסי הקרן'!$C$41</f>
        <v>4.9198028190058937E-6</v>
      </c>
    </row>
    <row r="77" spans="1:10">
      <c r="A77" s="69" t="s">
        <v>1211</v>
      </c>
      <c r="B77" s="54" t="s">
        <v>1212</v>
      </c>
      <c r="C77" s="70" t="s">
        <v>1030</v>
      </c>
      <c r="D77" s="70" t="s">
        <v>123</v>
      </c>
      <c r="E77" s="79">
        <v>45117</v>
      </c>
      <c r="F77" s="72">
        <v>1253.0140329999999</v>
      </c>
      <c r="G77" s="80">
        <v>2.2453000000000001E-2</v>
      </c>
      <c r="H77" s="72">
        <v>2.8133399999999995E-4</v>
      </c>
      <c r="I77" s="73">
        <f t="shared" si="1"/>
        <v>2.1103998945461074E-5</v>
      </c>
      <c r="J77" s="73">
        <f>H77/'סכום נכסי הקרן'!$C$41</f>
        <v>5.1498468478274559E-8</v>
      </c>
    </row>
    <row r="78" spans="1:10">
      <c r="A78" s="69" t="s">
        <v>1213</v>
      </c>
      <c r="B78" s="54" t="s">
        <v>1214</v>
      </c>
      <c r="C78" s="70" t="s">
        <v>1030</v>
      </c>
      <c r="D78" s="70" t="s">
        <v>124</v>
      </c>
      <c r="E78" s="79">
        <v>45215</v>
      </c>
      <c r="F78" s="72">
        <v>759.98052400000006</v>
      </c>
      <c r="G78" s="80">
        <v>4.3419639999999999</v>
      </c>
      <c r="H78" s="72">
        <v>3.2998078E-2</v>
      </c>
      <c r="I78" s="73">
        <f t="shared" si="1"/>
        <v>2.4753190276121705E-3</v>
      </c>
      <c r="J78" s="73">
        <f>H78/'סכום נכסי הקרן'!$C$41</f>
        <v>6.0403309935046797E-6</v>
      </c>
    </row>
    <row r="79" spans="1:10">
      <c r="A79" s="69" t="s">
        <v>1215</v>
      </c>
      <c r="B79" s="54" t="s">
        <v>1216</v>
      </c>
      <c r="C79" s="70" t="s">
        <v>1030</v>
      </c>
      <c r="D79" s="70" t="s">
        <v>124</v>
      </c>
      <c r="E79" s="79">
        <v>45215</v>
      </c>
      <c r="F79" s="72">
        <v>425.07030700000001</v>
      </c>
      <c r="G79" s="80">
        <v>4.3319080000000003</v>
      </c>
      <c r="H79" s="72">
        <v>1.8413652999999999E-2</v>
      </c>
      <c r="I79" s="73">
        <f t="shared" si="1"/>
        <v>1.381282438290737E-3</v>
      </c>
      <c r="J79" s="73">
        <f>H79/'סכום נכסי הקרן'!$C$41</f>
        <v>3.3706374934788755E-6</v>
      </c>
    </row>
    <row r="80" spans="1:10">
      <c r="A80" s="69" t="s">
        <v>1217</v>
      </c>
      <c r="B80" s="54" t="s">
        <v>1218</v>
      </c>
      <c r="C80" s="70" t="s">
        <v>1030</v>
      </c>
      <c r="D80" s="70" t="s">
        <v>124</v>
      </c>
      <c r="E80" s="79">
        <v>45167</v>
      </c>
      <c r="F80" s="72">
        <v>2792.2433329999999</v>
      </c>
      <c r="G80" s="80">
        <v>1.3060719999999999</v>
      </c>
      <c r="H80" s="72">
        <v>3.6468702999999998E-2</v>
      </c>
      <c r="I80" s="73">
        <f t="shared" si="1"/>
        <v>2.7356646180494828E-3</v>
      </c>
      <c r="J80" s="73">
        <f>H80/'סכום נכסי הקרן'!$C$41</f>
        <v>6.6756323511877595E-6</v>
      </c>
    </row>
    <row r="81" spans="1:10">
      <c r="A81" s="69" t="s">
        <v>1219</v>
      </c>
      <c r="B81" s="54" t="s">
        <v>1220</v>
      </c>
      <c r="C81" s="70" t="s">
        <v>1030</v>
      </c>
      <c r="D81" s="70" t="s">
        <v>125</v>
      </c>
      <c r="E81" s="79">
        <v>45153</v>
      </c>
      <c r="F81" s="72">
        <v>2361.1799999999998</v>
      </c>
      <c r="G81" s="80">
        <v>-4.8945869999999996</v>
      </c>
      <c r="H81" s="72">
        <v>-0.11556999999999999</v>
      </c>
      <c r="I81" s="73">
        <f t="shared" si="1"/>
        <v>-8.6693721986213414E-3</v>
      </c>
      <c r="J81" s="73">
        <f>H81/'סכום נכסי הקרן'!$C$41</f>
        <v>-2.1155203430919093E-5</v>
      </c>
    </row>
    <row r="82" spans="1:10">
      <c r="A82" s="69" t="s">
        <v>1221</v>
      </c>
      <c r="B82" s="54" t="s">
        <v>1222</v>
      </c>
      <c r="C82" s="70" t="s">
        <v>1030</v>
      </c>
      <c r="D82" s="70" t="s">
        <v>125</v>
      </c>
      <c r="E82" s="79">
        <v>45127</v>
      </c>
      <c r="F82" s="72">
        <v>5431.61</v>
      </c>
      <c r="G82" s="80">
        <v>0.59503499999999998</v>
      </c>
      <c r="H82" s="72">
        <v>3.2320000000000002E-2</v>
      </c>
      <c r="I82" s="73">
        <f t="shared" si="1"/>
        <v>2.4244536597684677E-3</v>
      </c>
      <c r="J82" s="73">
        <f>H82/'סכום נכסי הקרן'!$C$41</f>
        <v>5.9162081412763267E-6</v>
      </c>
    </row>
    <row r="83" spans="1:10">
      <c r="A83" s="69" t="s">
        <v>1223</v>
      </c>
      <c r="B83" s="54" t="s">
        <v>1224</v>
      </c>
      <c r="C83" s="70" t="s">
        <v>1030</v>
      </c>
      <c r="D83" s="70" t="s">
        <v>121</v>
      </c>
      <c r="E83" s="79">
        <v>45153</v>
      </c>
      <c r="F83" s="72">
        <v>3512.42</v>
      </c>
      <c r="G83" s="80">
        <v>-1.4132709999999999</v>
      </c>
      <c r="H83" s="72">
        <v>-4.9640000000000004E-2</v>
      </c>
      <c r="I83" s="73">
        <f t="shared" si="1"/>
        <v>-3.7236967719958768E-3</v>
      </c>
      <c r="J83" s="73">
        <f>H83/'סכום נכסי הקרן'!$C$41</f>
        <v>-9.0866513654999039E-6</v>
      </c>
    </row>
    <row r="84" spans="1:10">
      <c r="A84" s="69" t="s">
        <v>1225</v>
      </c>
      <c r="B84" s="54" t="s">
        <v>1226</v>
      </c>
      <c r="C84" s="70" t="s">
        <v>1030</v>
      </c>
      <c r="D84" s="70" t="s">
        <v>123</v>
      </c>
      <c r="E84" s="79">
        <v>45197</v>
      </c>
      <c r="F84" s="72">
        <v>5754.53</v>
      </c>
      <c r="G84" s="80">
        <v>-4.7652890000000001</v>
      </c>
      <c r="H84" s="72">
        <v>-0.27422000000000002</v>
      </c>
      <c r="I84" s="73">
        <f t="shared" si="1"/>
        <v>-2.0570349089780605E-2</v>
      </c>
      <c r="J84" s="73">
        <f>H84/'סכום נכסי הקרן'!$C$41</f>
        <v>-5.0196243703613691E-5</v>
      </c>
    </row>
    <row r="85" spans="1:10">
      <c r="A85" s="69" t="s">
        <v>1227</v>
      </c>
      <c r="B85" s="54" t="s">
        <v>1228</v>
      </c>
      <c r="C85" s="70" t="s">
        <v>1030</v>
      </c>
      <c r="D85" s="70" t="s">
        <v>123</v>
      </c>
      <c r="E85" s="79">
        <v>45210</v>
      </c>
      <c r="F85" s="72">
        <v>3069.3659600000001</v>
      </c>
      <c r="G85" s="80">
        <v>-3.9090379999999998</v>
      </c>
      <c r="H85" s="72">
        <v>-0.119982694</v>
      </c>
      <c r="I85" s="73">
        <f t="shared" si="1"/>
        <v>-9.0003861874127528E-3</v>
      </c>
      <c r="J85" s="73">
        <f>H85/'סכום נכסי הקרן'!$C$41</f>
        <v>-2.1962951455911705E-5</v>
      </c>
    </row>
    <row r="86" spans="1:10">
      <c r="A86" s="69" t="s">
        <v>1229</v>
      </c>
      <c r="B86" s="54" t="s">
        <v>1230</v>
      </c>
      <c r="C86" s="70" t="s">
        <v>1030</v>
      </c>
      <c r="D86" s="70" t="s">
        <v>123</v>
      </c>
      <c r="E86" s="79">
        <v>45232</v>
      </c>
      <c r="F86" s="72">
        <v>5089.2348570000004</v>
      </c>
      <c r="G86" s="80">
        <v>-3.8902739999999998</v>
      </c>
      <c r="H86" s="72">
        <v>-0.19798517799999998</v>
      </c>
      <c r="I86" s="73">
        <f t="shared" si="1"/>
        <v>-1.4851667369492928E-2</v>
      </c>
      <c r="J86" s="73">
        <f>H86/'סכום נכסי הקרן'!$C$41</f>
        <v>-3.6241383723256268E-5</v>
      </c>
    </row>
    <row r="87" spans="1:10">
      <c r="A87" s="69" t="s">
        <v>1231</v>
      </c>
      <c r="B87" s="54" t="s">
        <v>1232</v>
      </c>
      <c r="C87" s="70" t="s">
        <v>1030</v>
      </c>
      <c r="D87" s="70" t="s">
        <v>123</v>
      </c>
      <c r="E87" s="79">
        <v>45187</v>
      </c>
      <c r="F87" s="72">
        <v>7787.53</v>
      </c>
      <c r="G87" s="80">
        <v>-3.220405</v>
      </c>
      <c r="H87" s="72">
        <v>-0.25079000000000001</v>
      </c>
      <c r="I87" s="73">
        <f t="shared" si="1"/>
        <v>-1.8812770214521473E-2</v>
      </c>
      <c r="J87" s="73">
        <f>H87/'סכום נכסי הקרן'!$C$41</f>
        <v>-4.5907358903177292E-5</v>
      </c>
    </row>
    <row r="88" spans="1:10">
      <c r="A88" s="69" t="s">
        <v>1233</v>
      </c>
      <c r="B88" s="54" t="s">
        <v>1234</v>
      </c>
      <c r="C88" s="70" t="s">
        <v>1030</v>
      </c>
      <c r="D88" s="70" t="s">
        <v>123</v>
      </c>
      <c r="E88" s="79">
        <v>45181</v>
      </c>
      <c r="F88" s="72">
        <v>239.24186799999998</v>
      </c>
      <c r="G88" s="80">
        <v>-2.5265520000000001</v>
      </c>
      <c r="H88" s="72">
        <v>-6.04457E-3</v>
      </c>
      <c r="I88" s="73">
        <f t="shared" si="1"/>
        <v>-4.534275946233504E-4</v>
      </c>
      <c r="J88" s="73">
        <f>H88/'סכום נכסי הקרן'!$C$41</f>
        <v>-1.1064645496446363E-6</v>
      </c>
    </row>
    <row r="89" spans="1:10">
      <c r="A89" s="69" t="s">
        <v>1233</v>
      </c>
      <c r="B89" s="54" t="s">
        <v>1235</v>
      </c>
      <c r="C89" s="70" t="s">
        <v>1030</v>
      </c>
      <c r="D89" s="70" t="s">
        <v>123</v>
      </c>
      <c r="E89" s="79">
        <v>45181</v>
      </c>
      <c r="F89" s="72">
        <v>10300.843719</v>
      </c>
      <c r="G89" s="80">
        <v>-2.5265520000000001</v>
      </c>
      <c r="H89" s="72">
        <v>-0.26025615699999999</v>
      </c>
      <c r="I89" s="73">
        <f t="shared" si="1"/>
        <v>-1.9522864861260113E-2</v>
      </c>
      <c r="J89" s="73">
        <f>H89/'סכום נכסי הקרן'!$C$41</f>
        <v>-4.7640148355838171E-5</v>
      </c>
    </row>
    <row r="90" spans="1:10">
      <c r="A90" s="69" t="s">
        <v>1236</v>
      </c>
      <c r="B90" s="54" t="s">
        <v>1237</v>
      </c>
      <c r="C90" s="70" t="s">
        <v>1030</v>
      </c>
      <c r="D90" s="70" t="s">
        <v>123</v>
      </c>
      <c r="E90" s="79">
        <v>45176</v>
      </c>
      <c r="F90" s="72">
        <v>4440.6345730000003</v>
      </c>
      <c r="G90" s="80">
        <v>-2.5725989999999999</v>
      </c>
      <c r="H90" s="72">
        <v>-0.11423974099999999</v>
      </c>
      <c r="I90" s="73">
        <f t="shared" si="1"/>
        <v>-8.5695841014372474E-3</v>
      </c>
      <c r="J90" s="73">
        <f>H90/'סכום נכסי הקרן'!$C$41</f>
        <v>-2.0911698198066179E-5</v>
      </c>
    </row>
    <row r="91" spans="1:10">
      <c r="A91" s="69" t="s">
        <v>1238</v>
      </c>
      <c r="B91" s="54" t="s">
        <v>1239</v>
      </c>
      <c r="C91" s="70" t="s">
        <v>1030</v>
      </c>
      <c r="D91" s="70" t="s">
        <v>123</v>
      </c>
      <c r="E91" s="79">
        <v>45175</v>
      </c>
      <c r="F91" s="72">
        <v>3911.9486630000001</v>
      </c>
      <c r="G91" s="80">
        <v>-2.3767309999999999</v>
      </c>
      <c r="H91" s="72">
        <v>-9.2976504000000001E-2</v>
      </c>
      <c r="I91" s="73">
        <f t="shared" si="1"/>
        <v>-6.9745428649528951E-3</v>
      </c>
      <c r="J91" s="73">
        <f>H91/'סכום נכסי הקרן'!$C$41</f>
        <v>-1.7019441519560984E-5</v>
      </c>
    </row>
    <row r="92" spans="1:10">
      <c r="A92" s="69" t="s">
        <v>1240</v>
      </c>
      <c r="B92" s="54" t="s">
        <v>1241</v>
      </c>
      <c r="C92" s="70" t="s">
        <v>1030</v>
      </c>
      <c r="D92" s="70" t="s">
        <v>123</v>
      </c>
      <c r="E92" s="79">
        <v>45183</v>
      </c>
      <c r="F92" s="72">
        <v>4287.3009149999998</v>
      </c>
      <c r="G92" s="80">
        <v>-2.4464760000000001</v>
      </c>
      <c r="H92" s="72">
        <v>-0.104887803</v>
      </c>
      <c r="I92" s="73">
        <f t="shared" si="1"/>
        <v>-7.8680574829339128E-3</v>
      </c>
      <c r="J92" s="73">
        <f>H92/'סכום נכסי הקרן'!$C$41</f>
        <v>-1.9199816646942683E-5</v>
      </c>
    </row>
    <row r="93" spans="1:10">
      <c r="A93" s="69" t="s">
        <v>1242</v>
      </c>
      <c r="B93" s="54" t="s">
        <v>1243</v>
      </c>
      <c r="C93" s="70" t="s">
        <v>1030</v>
      </c>
      <c r="D93" s="70" t="s">
        <v>123</v>
      </c>
      <c r="E93" s="79">
        <v>45183</v>
      </c>
      <c r="F93" s="72">
        <v>2787.635076</v>
      </c>
      <c r="G93" s="80">
        <v>-2.4464760000000001</v>
      </c>
      <c r="H93" s="72">
        <v>-6.8198832999999986E-2</v>
      </c>
      <c r="I93" s="73">
        <f t="shared" si="1"/>
        <v>-5.11586974810608E-3</v>
      </c>
      <c r="J93" s="73">
        <f>H93/'סכום נכסי הקרן'!$C$41</f>
        <v>-1.2483864202355957E-5</v>
      </c>
    </row>
    <row r="94" spans="1:10">
      <c r="A94" s="69" t="s">
        <v>1244</v>
      </c>
      <c r="B94" s="54" t="s">
        <v>1245</v>
      </c>
      <c r="C94" s="70" t="s">
        <v>1030</v>
      </c>
      <c r="D94" s="70" t="s">
        <v>123</v>
      </c>
      <c r="E94" s="79">
        <v>45266</v>
      </c>
      <c r="F94" s="72">
        <v>1008.848262</v>
      </c>
      <c r="G94" s="80">
        <v>-2.3862839999999998</v>
      </c>
      <c r="H94" s="72">
        <v>-2.4073982999999997E-2</v>
      </c>
      <c r="I94" s="73">
        <f t="shared" si="1"/>
        <v>-1.8058866395282754E-3</v>
      </c>
      <c r="J94" s="73">
        <f>H94/'סכום נכסי הקרן'!$C$41</f>
        <v>-4.4067665290082881E-6</v>
      </c>
    </row>
    <row r="95" spans="1:10">
      <c r="A95" s="69" t="s">
        <v>1246</v>
      </c>
      <c r="B95" s="54" t="s">
        <v>1247</v>
      </c>
      <c r="C95" s="70" t="s">
        <v>1030</v>
      </c>
      <c r="D95" s="70" t="s">
        <v>123</v>
      </c>
      <c r="E95" s="79">
        <v>45145</v>
      </c>
      <c r="F95" s="72">
        <v>23811.47</v>
      </c>
      <c r="G95" s="80">
        <v>0.16009100000000001</v>
      </c>
      <c r="H95" s="72">
        <v>3.8119999999999994E-2</v>
      </c>
      <c r="I95" s="73">
        <f t="shared" si="1"/>
        <v>2.859535071484343E-3</v>
      </c>
      <c r="J95" s="73">
        <f>H95/'סכום נכסי הקרן'!$C$41</f>
        <v>6.9779039092033889E-6</v>
      </c>
    </row>
    <row r="96" spans="1:10">
      <c r="A96" s="69" t="s">
        <v>1248</v>
      </c>
      <c r="B96" s="54" t="s">
        <v>1249</v>
      </c>
      <c r="C96" s="70" t="s">
        <v>1030</v>
      </c>
      <c r="D96" s="70" t="s">
        <v>123</v>
      </c>
      <c r="E96" s="79">
        <v>45099</v>
      </c>
      <c r="F96" s="72">
        <v>9848.8102710000003</v>
      </c>
      <c r="G96" s="80">
        <v>0.38185999999999998</v>
      </c>
      <c r="H96" s="72">
        <v>3.7608696000000004E-2</v>
      </c>
      <c r="I96" s="73">
        <f t="shared" si="1"/>
        <v>2.8211800945643481E-3</v>
      </c>
      <c r="J96" s="73">
        <f>H96/'סכום נכסי הקרן'!$C$41</f>
        <v>6.8843092035268087E-6</v>
      </c>
    </row>
    <row r="97" spans="1:10">
      <c r="A97" s="69" t="s">
        <v>1248</v>
      </c>
      <c r="B97" s="54" t="s">
        <v>1250</v>
      </c>
      <c r="C97" s="70" t="s">
        <v>1030</v>
      </c>
      <c r="D97" s="70" t="s">
        <v>123</v>
      </c>
      <c r="E97" s="79">
        <v>45099</v>
      </c>
      <c r="F97" s="72">
        <v>3740.7561999999998</v>
      </c>
      <c r="G97" s="80">
        <v>0.38185999999999998</v>
      </c>
      <c r="H97" s="72">
        <v>1.4284463000000001E-2</v>
      </c>
      <c r="I97" s="73">
        <f t="shared" si="1"/>
        <v>1.0715352289039995E-3</v>
      </c>
      <c r="J97" s="73">
        <f>H97/'סכום נכסי הקרן'!$C$41</f>
        <v>2.6147851576225393E-6</v>
      </c>
    </row>
    <row r="98" spans="1:10">
      <c r="A98" s="69" t="s">
        <v>1251</v>
      </c>
      <c r="B98" s="54" t="s">
        <v>1252</v>
      </c>
      <c r="C98" s="70" t="s">
        <v>1030</v>
      </c>
      <c r="D98" s="70" t="s">
        <v>123</v>
      </c>
      <c r="E98" s="79">
        <v>45148</v>
      </c>
      <c r="F98" s="72">
        <v>2286.3344910000001</v>
      </c>
      <c r="G98" s="80">
        <v>0.43294700000000003</v>
      </c>
      <c r="H98" s="72">
        <v>9.8986180000000014E-3</v>
      </c>
      <c r="I98" s="73">
        <f t="shared" si="1"/>
        <v>7.4253529197865198E-4</v>
      </c>
      <c r="J98" s="73">
        <f>H98/'סכום נכסי הקרן'!$C$41</f>
        <v>1.8119518687804579E-6</v>
      </c>
    </row>
    <row r="99" spans="1:10">
      <c r="A99" s="69" t="s">
        <v>1253</v>
      </c>
      <c r="B99" s="54" t="s">
        <v>1254</v>
      </c>
      <c r="C99" s="70" t="s">
        <v>1030</v>
      </c>
      <c r="D99" s="70" t="s">
        <v>123</v>
      </c>
      <c r="E99" s="79">
        <v>45148</v>
      </c>
      <c r="F99" s="72">
        <v>1830.7827530000002</v>
      </c>
      <c r="G99" s="80">
        <v>0.56599999999999995</v>
      </c>
      <c r="H99" s="72">
        <v>1.0362222999999999E-2</v>
      </c>
      <c r="I99" s="73">
        <f t="shared" si="1"/>
        <v>7.7731217437150319E-4</v>
      </c>
      <c r="J99" s="73">
        <f>H99/'סכום נכסי הקרן'!$C$41</f>
        <v>1.8968152250718066E-6</v>
      </c>
    </row>
    <row r="100" spans="1:10">
      <c r="A100" s="69" t="s">
        <v>1255</v>
      </c>
      <c r="B100" s="54" t="s">
        <v>1256</v>
      </c>
      <c r="C100" s="70" t="s">
        <v>1030</v>
      </c>
      <c r="D100" s="70" t="s">
        <v>123</v>
      </c>
      <c r="E100" s="79">
        <v>45133</v>
      </c>
      <c r="F100" s="72">
        <v>5505.1061550000004</v>
      </c>
      <c r="G100" s="80">
        <v>0.85164200000000001</v>
      </c>
      <c r="H100" s="72">
        <v>4.6883800999999989E-2</v>
      </c>
      <c r="I100" s="73">
        <f t="shared" si="1"/>
        <v>3.5169431596010678E-3</v>
      </c>
      <c r="J100" s="73">
        <f>H100/'סכום נכסי הקרן'!$C$41</f>
        <v>8.5821263975921763E-6</v>
      </c>
    </row>
    <row r="101" spans="1:10">
      <c r="A101" s="69" t="s">
        <v>1257</v>
      </c>
      <c r="B101" s="54" t="s">
        <v>1258</v>
      </c>
      <c r="C101" s="70" t="s">
        <v>1030</v>
      </c>
      <c r="D101" s="70" t="s">
        <v>123</v>
      </c>
      <c r="E101" s="79">
        <v>45133</v>
      </c>
      <c r="F101" s="72">
        <v>7340.2728960000004</v>
      </c>
      <c r="G101" s="80">
        <v>0.85341599999999995</v>
      </c>
      <c r="H101" s="72">
        <v>6.2643089999999998E-2</v>
      </c>
      <c r="I101" s="73">
        <f t="shared" si="1"/>
        <v>4.6991110399042541E-3</v>
      </c>
      <c r="J101" s="73">
        <f>H101/'סכום נכסי הקרן'!$C$41</f>
        <v>1.1466879921185199E-5</v>
      </c>
    </row>
    <row r="102" spans="1:10">
      <c r="A102" s="69" t="s">
        <v>1259</v>
      </c>
      <c r="B102" s="54" t="s">
        <v>1260</v>
      </c>
      <c r="C102" s="70" t="s">
        <v>1030</v>
      </c>
      <c r="D102" s="70" t="s">
        <v>123</v>
      </c>
      <c r="E102" s="79">
        <v>45127</v>
      </c>
      <c r="F102" s="72">
        <v>10620.375659000001</v>
      </c>
      <c r="G102" s="80">
        <v>2.1140620000000001</v>
      </c>
      <c r="H102" s="72">
        <v>0.22452128799999999</v>
      </c>
      <c r="I102" s="73">
        <f t="shared" si="1"/>
        <v>1.684224809367358E-2</v>
      </c>
      <c r="J102" s="73">
        <f>H102/'סכום נכסי הקרן'!$C$41</f>
        <v>4.1098845048126444E-5</v>
      </c>
    </row>
    <row r="103" spans="1:10">
      <c r="A103" s="69" t="s">
        <v>1261</v>
      </c>
      <c r="B103" s="54" t="s">
        <v>1262</v>
      </c>
      <c r="C103" s="70" t="s">
        <v>1030</v>
      </c>
      <c r="D103" s="70" t="s">
        <v>124</v>
      </c>
      <c r="E103" s="79">
        <v>45197</v>
      </c>
      <c r="F103" s="72">
        <v>352.91</v>
      </c>
      <c r="G103" s="80">
        <v>-4.760421</v>
      </c>
      <c r="H103" s="72">
        <v>-1.6800000000000002E-2</v>
      </c>
      <c r="I103" s="73">
        <f t="shared" si="1"/>
        <v>-1.2602358132459857E-3</v>
      </c>
      <c r="J103" s="73">
        <f>H103/'סכום נכסי הקרן'!$C$41</f>
        <v>-3.075256707099081E-6</v>
      </c>
    </row>
    <row r="104" spans="1:10">
      <c r="A104" s="69" t="s">
        <v>1263</v>
      </c>
      <c r="B104" s="54" t="s">
        <v>1264</v>
      </c>
      <c r="C104" s="70" t="s">
        <v>1030</v>
      </c>
      <c r="D104" s="70" t="s">
        <v>124</v>
      </c>
      <c r="E104" s="79">
        <v>45152</v>
      </c>
      <c r="F104" s="72">
        <v>3205.121142</v>
      </c>
      <c r="G104" s="80">
        <v>-0.41677599999999998</v>
      </c>
      <c r="H104" s="72">
        <v>-1.3358178E-2</v>
      </c>
      <c r="I104" s="73">
        <f t="shared" si="1"/>
        <v>-1.0020508521020614E-3</v>
      </c>
      <c r="J104" s="73">
        <f>H104/'סכום נכסי הקרן'!$C$41</f>
        <v>-2.4452277672097253E-6</v>
      </c>
    </row>
    <row r="105" spans="1:10">
      <c r="A105" s="69" t="s">
        <v>1265</v>
      </c>
      <c r="B105" s="54" t="s">
        <v>1266</v>
      </c>
      <c r="C105" s="70" t="s">
        <v>1030</v>
      </c>
      <c r="D105" s="70" t="s">
        <v>124</v>
      </c>
      <c r="E105" s="79">
        <v>45113</v>
      </c>
      <c r="F105" s="72">
        <v>757.91172700000016</v>
      </c>
      <c r="G105" s="80">
        <v>-0.28002100000000002</v>
      </c>
      <c r="H105" s="72">
        <v>-2.1223130000000002E-3</v>
      </c>
      <c r="I105" s="73">
        <f t="shared" si="1"/>
        <v>-1.592032648522338E-4</v>
      </c>
      <c r="J105" s="73">
        <f>H105/'סכום נכסי הקרן'!$C$41</f>
        <v>-3.8849150522699833E-7</v>
      </c>
    </row>
    <row r="106" spans="1:10">
      <c r="A106" s="69" t="s">
        <v>1265</v>
      </c>
      <c r="B106" s="54" t="s">
        <v>1267</v>
      </c>
      <c r="C106" s="70" t="s">
        <v>1030</v>
      </c>
      <c r="D106" s="70" t="s">
        <v>124</v>
      </c>
      <c r="E106" s="79">
        <v>45113</v>
      </c>
      <c r="F106" s="72">
        <v>27534.73</v>
      </c>
      <c r="G106" s="80">
        <v>-0.28000999999999998</v>
      </c>
      <c r="H106" s="72">
        <v>-7.7099999999999988E-2</v>
      </c>
      <c r="I106" s="73">
        <f t="shared" si="1"/>
        <v>-5.78358221436104E-3</v>
      </c>
      <c r="J106" s="73">
        <f>H106/'סכום נכסי הקרן'!$C$41</f>
        <v>-1.4113231673651136E-5</v>
      </c>
    </row>
    <row r="107" spans="1:10">
      <c r="A107" s="116" t="s">
        <v>1662</v>
      </c>
      <c r="B107" s="115" t="s">
        <v>1662</v>
      </c>
      <c r="C107" s="115" t="s">
        <v>1662</v>
      </c>
      <c r="D107" s="115" t="s">
        <v>1662</v>
      </c>
      <c r="E107" s="115" t="s">
        <v>1662</v>
      </c>
      <c r="F107" s="115" t="s">
        <v>1662</v>
      </c>
      <c r="G107" s="115" t="s">
        <v>1662</v>
      </c>
      <c r="H107" s="115" t="s">
        <v>1662</v>
      </c>
      <c r="I107" s="115" t="s">
        <v>1662</v>
      </c>
      <c r="J107" s="115" t="s">
        <v>1662</v>
      </c>
    </row>
    <row r="108" spans="1:10">
      <c r="A108" s="68" t="s">
        <v>165</v>
      </c>
      <c r="B108" s="114" t="s">
        <v>1662</v>
      </c>
      <c r="C108" s="114" t="s">
        <v>1662</v>
      </c>
      <c r="D108" s="114" t="s">
        <v>1662</v>
      </c>
      <c r="E108" s="114" t="s">
        <v>1662</v>
      </c>
      <c r="F108" s="114" t="s">
        <v>1662</v>
      </c>
      <c r="G108" s="114" t="s">
        <v>1662</v>
      </c>
      <c r="H108" s="66">
        <v>0.156307953</v>
      </c>
      <c r="I108" s="67">
        <f t="shared" si="1"/>
        <v>1.1725290492010137E-2</v>
      </c>
      <c r="J108" s="67">
        <f>H108/'סכום נכסי הקרן'!$C$41</f>
        <v>2.8612326240248683E-5</v>
      </c>
    </row>
    <row r="109" spans="1:10">
      <c r="A109" s="69" t="s">
        <v>1268</v>
      </c>
      <c r="B109" s="54" t="s">
        <v>1269</v>
      </c>
      <c r="C109" s="70" t="s">
        <v>1030</v>
      </c>
      <c r="D109" s="70" t="s">
        <v>122</v>
      </c>
      <c r="E109" s="79">
        <v>45280</v>
      </c>
      <c r="F109" s="72">
        <v>4788.6499999999996</v>
      </c>
      <c r="G109" s="80">
        <v>0.80555399999999999</v>
      </c>
      <c r="H109" s="72">
        <v>3.8575161999999996E-2</v>
      </c>
      <c r="I109" s="73">
        <f t="shared" si="1"/>
        <v>2.893678610367002E-3</v>
      </c>
      <c r="J109" s="73">
        <f>H109/'סכום נכסי הקרן'!$C$41</f>
        <v>7.0612217659484274E-6</v>
      </c>
    </row>
    <row r="110" spans="1:10">
      <c r="A110" s="69" t="s">
        <v>1270</v>
      </c>
      <c r="B110" s="54" t="s">
        <v>1271</v>
      </c>
      <c r="C110" s="70" t="s">
        <v>1030</v>
      </c>
      <c r="D110" s="70" t="s">
        <v>122</v>
      </c>
      <c r="E110" s="79">
        <v>45280</v>
      </c>
      <c r="F110" s="72">
        <v>9577.2999999999993</v>
      </c>
      <c r="G110" s="80">
        <v>0.78289699999999995</v>
      </c>
      <c r="H110" s="72">
        <v>7.4980394000000006E-2</v>
      </c>
      <c r="I110" s="73">
        <f t="shared" si="1"/>
        <v>5.6245820125056202E-3</v>
      </c>
      <c r="J110" s="73">
        <f>H110/'סכום נכסי הקרן'!$C$41</f>
        <v>1.3725235687466171E-5</v>
      </c>
    </row>
    <row r="111" spans="1:10">
      <c r="A111" s="69" t="s">
        <v>1272</v>
      </c>
      <c r="B111" s="54" t="s">
        <v>1273</v>
      </c>
      <c r="C111" s="70" t="s">
        <v>1030</v>
      </c>
      <c r="D111" s="70" t="s">
        <v>122</v>
      </c>
      <c r="E111" s="79">
        <v>45279</v>
      </c>
      <c r="F111" s="72">
        <v>9577.2999999999993</v>
      </c>
      <c r="G111" s="80">
        <v>0.44639299999999998</v>
      </c>
      <c r="H111" s="72">
        <v>4.2752397000000004E-2</v>
      </c>
      <c r="I111" s="73">
        <f t="shared" si="1"/>
        <v>3.2070298691375143E-3</v>
      </c>
      <c r="J111" s="73">
        <f>H111/'סכום נכסי הקרן'!$C$41</f>
        <v>7.8258687868340852E-6</v>
      </c>
    </row>
    <row r="112" spans="1:10">
      <c r="A112" s="116" t="s">
        <v>1662</v>
      </c>
      <c r="B112" s="115" t="s">
        <v>1662</v>
      </c>
      <c r="C112" s="115" t="s">
        <v>1662</v>
      </c>
      <c r="D112" s="115" t="s">
        <v>1662</v>
      </c>
      <c r="E112" s="115" t="s">
        <v>1662</v>
      </c>
      <c r="F112" s="115" t="s">
        <v>1662</v>
      </c>
      <c r="G112" s="115" t="s">
        <v>1662</v>
      </c>
      <c r="H112" s="115" t="s">
        <v>1662</v>
      </c>
      <c r="I112" s="115" t="s">
        <v>1662</v>
      </c>
      <c r="J112" s="115" t="s">
        <v>1662</v>
      </c>
    </row>
    <row r="113" spans="1:10">
      <c r="A113" s="63" t="s">
        <v>170</v>
      </c>
      <c r="B113" s="114" t="s">
        <v>1662</v>
      </c>
      <c r="C113" s="114" t="s">
        <v>1662</v>
      </c>
      <c r="D113" s="114" t="s">
        <v>1662</v>
      </c>
      <c r="E113" s="114" t="s">
        <v>1662</v>
      </c>
      <c r="F113" s="114" t="s">
        <v>1662</v>
      </c>
      <c r="G113" s="114" t="s">
        <v>1662</v>
      </c>
      <c r="H113" s="66">
        <v>2.3426823880000001</v>
      </c>
      <c r="I113" s="67">
        <f t="shared" si="1"/>
        <v>0.17573406216775164</v>
      </c>
      <c r="J113" s="67">
        <f>H113/'סכום נכסי הקרן'!$C$41</f>
        <v>4.2883034085118397E-4</v>
      </c>
    </row>
    <row r="114" spans="1:10">
      <c r="A114" s="74" t="s">
        <v>165</v>
      </c>
      <c r="B114" s="115" t="s">
        <v>1662</v>
      </c>
      <c r="C114" s="115" t="s">
        <v>1662</v>
      </c>
      <c r="D114" s="115" t="s">
        <v>1662</v>
      </c>
      <c r="E114" s="115" t="s">
        <v>1662</v>
      </c>
      <c r="F114" s="115" t="s">
        <v>1662</v>
      </c>
      <c r="G114" s="115" t="s">
        <v>1662</v>
      </c>
      <c r="H114" s="72">
        <v>2.3426823880000001</v>
      </c>
      <c r="I114" s="73">
        <f t="shared" si="1"/>
        <v>0.17573406216775164</v>
      </c>
      <c r="J114" s="73">
        <f>H114/'סכום נכסי הקרן'!$C$41</f>
        <v>4.2883034085118397E-4</v>
      </c>
    </row>
    <row r="115" spans="1:10">
      <c r="A115" s="69" t="s">
        <v>1274</v>
      </c>
      <c r="B115" s="87">
        <v>10001064</v>
      </c>
      <c r="C115" s="70" t="s">
        <v>1030</v>
      </c>
      <c r="D115" s="70" t="s">
        <v>121</v>
      </c>
      <c r="E115" s="79">
        <v>45195</v>
      </c>
      <c r="F115" s="72">
        <v>24558.700948000002</v>
      </c>
      <c r="G115" s="80">
        <v>6.3506020000000003</v>
      </c>
      <c r="H115" s="72">
        <v>1.5596254440000001</v>
      </c>
      <c r="I115" s="73">
        <f t="shared" si="1"/>
        <v>0.11699379998681378</v>
      </c>
      <c r="J115" s="73">
        <f>H115/'סכום נכסי הקרן'!$C$41</f>
        <v>2.8549098852520132E-4</v>
      </c>
    </row>
    <row r="116" spans="1:10">
      <c r="A116" s="69" t="s">
        <v>1274</v>
      </c>
      <c r="B116" s="54" t="s">
        <v>1275</v>
      </c>
      <c r="C116" s="70" t="s">
        <v>1030</v>
      </c>
      <c r="D116" s="70" t="s">
        <v>121</v>
      </c>
      <c r="E116" s="79">
        <v>45252</v>
      </c>
      <c r="F116" s="72">
        <v>16432.05646</v>
      </c>
      <c r="G116" s="80">
        <v>4.7654230000000002</v>
      </c>
      <c r="H116" s="72">
        <v>0.78305694400000003</v>
      </c>
      <c r="I116" s="73">
        <f t="shared" si="1"/>
        <v>5.874026218093787E-2</v>
      </c>
      <c r="J116" s="73">
        <f>H116/'סכום נכסי הקרן'!$C$41</f>
        <v>1.4333935232598271E-4</v>
      </c>
    </row>
    <row r="117" spans="1:10">
      <c r="A117" s="119" t="s">
        <v>1662</v>
      </c>
      <c r="B117" s="120" t="s">
        <v>1662</v>
      </c>
      <c r="C117" s="120" t="s">
        <v>1662</v>
      </c>
      <c r="D117" s="120" t="s">
        <v>1662</v>
      </c>
      <c r="E117" s="120" t="s">
        <v>1662</v>
      </c>
      <c r="F117" s="120" t="s">
        <v>1662</v>
      </c>
      <c r="G117" s="120" t="s">
        <v>1662</v>
      </c>
      <c r="H117" s="120" t="s">
        <v>1662</v>
      </c>
      <c r="I117" s="120" t="s">
        <v>1662</v>
      </c>
      <c r="J117" s="120" t="s">
        <v>1662</v>
      </c>
    </row>
    <row r="118" spans="1:10">
      <c r="A118" s="119" t="s">
        <v>1662</v>
      </c>
      <c r="B118" s="120" t="s">
        <v>1662</v>
      </c>
      <c r="C118" s="120" t="s">
        <v>1662</v>
      </c>
      <c r="D118" s="120" t="s">
        <v>1662</v>
      </c>
      <c r="E118" s="120" t="s">
        <v>1662</v>
      </c>
      <c r="F118" s="120" t="s">
        <v>1662</v>
      </c>
      <c r="G118" s="120" t="s">
        <v>1662</v>
      </c>
      <c r="H118" s="120" t="s">
        <v>1662</v>
      </c>
      <c r="I118" s="120" t="s">
        <v>1662</v>
      </c>
      <c r="J118" s="120" t="s">
        <v>1662</v>
      </c>
    </row>
    <row r="119" spans="1:10">
      <c r="A119" s="119" t="s">
        <v>1662</v>
      </c>
      <c r="B119" s="120" t="s">
        <v>1662</v>
      </c>
      <c r="C119" s="120" t="s">
        <v>1662</v>
      </c>
      <c r="D119" s="120" t="s">
        <v>1662</v>
      </c>
      <c r="E119" s="120" t="s">
        <v>1662</v>
      </c>
      <c r="F119" s="120" t="s">
        <v>1662</v>
      </c>
      <c r="G119" s="120" t="s">
        <v>1662</v>
      </c>
      <c r="H119" s="120" t="s">
        <v>1662</v>
      </c>
      <c r="I119" s="120" t="s">
        <v>1662</v>
      </c>
      <c r="J119" s="120" t="s">
        <v>1662</v>
      </c>
    </row>
    <row r="120" spans="1:10">
      <c r="A120" s="86" t="s">
        <v>188</v>
      </c>
      <c r="B120" s="120" t="s">
        <v>1662</v>
      </c>
      <c r="C120" s="120" t="s">
        <v>1662</v>
      </c>
      <c r="D120" s="120" t="s">
        <v>1662</v>
      </c>
      <c r="E120" s="120" t="s">
        <v>1662</v>
      </c>
      <c r="F120" s="120" t="s">
        <v>1662</v>
      </c>
      <c r="G120" s="120" t="s">
        <v>1662</v>
      </c>
      <c r="H120" s="120" t="s">
        <v>1662</v>
      </c>
      <c r="I120" s="120" t="s">
        <v>1662</v>
      </c>
      <c r="J120" s="120" t="s">
        <v>1662</v>
      </c>
    </row>
    <row r="121" spans="1:10">
      <c r="A121" s="86" t="s">
        <v>107</v>
      </c>
      <c r="B121" s="120" t="s">
        <v>1662</v>
      </c>
      <c r="C121" s="120" t="s">
        <v>1662</v>
      </c>
      <c r="D121" s="120" t="s">
        <v>1662</v>
      </c>
      <c r="E121" s="120" t="s">
        <v>1662</v>
      </c>
      <c r="F121" s="120" t="s">
        <v>1662</v>
      </c>
      <c r="G121" s="120" t="s">
        <v>1662</v>
      </c>
      <c r="H121" s="120" t="s">
        <v>1662</v>
      </c>
      <c r="I121" s="120" t="s">
        <v>1662</v>
      </c>
      <c r="J121" s="120" t="s">
        <v>1662</v>
      </c>
    </row>
    <row r="122" spans="1:10">
      <c r="A122" s="86" t="s">
        <v>171</v>
      </c>
      <c r="B122" s="120" t="s">
        <v>1662</v>
      </c>
      <c r="C122" s="120" t="s">
        <v>1662</v>
      </c>
      <c r="D122" s="120" t="s">
        <v>1662</v>
      </c>
      <c r="E122" s="120" t="s">
        <v>1662</v>
      </c>
      <c r="F122" s="120" t="s">
        <v>1662</v>
      </c>
      <c r="G122" s="120" t="s">
        <v>1662</v>
      </c>
      <c r="H122" s="120" t="s">
        <v>1662</v>
      </c>
      <c r="I122" s="120" t="s">
        <v>1662</v>
      </c>
      <c r="J122" s="120" t="s">
        <v>1662</v>
      </c>
    </row>
    <row r="123" spans="1:10">
      <c r="A123" s="86" t="s">
        <v>179</v>
      </c>
      <c r="B123" s="120" t="s">
        <v>1662</v>
      </c>
      <c r="C123" s="120" t="s">
        <v>1662</v>
      </c>
      <c r="D123" s="120" t="s">
        <v>1662</v>
      </c>
      <c r="E123" s="120" t="s">
        <v>1662</v>
      </c>
      <c r="F123" s="120" t="s">
        <v>1662</v>
      </c>
      <c r="G123" s="120" t="s">
        <v>1662</v>
      </c>
      <c r="H123" s="120" t="s">
        <v>1662</v>
      </c>
      <c r="I123" s="120" t="s">
        <v>1662</v>
      </c>
      <c r="J123" s="120" t="s">
        <v>1662</v>
      </c>
    </row>
    <row r="124" spans="1:10" hidden="1">
      <c r="B124" s="1"/>
      <c r="C124" s="1"/>
    </row>
    <row r="125" spans="1:10" hidden="1">
      <c r="B125" s="1"/>
      <c r="C125" s="1"/>
    </row>
    <row r="126" spans="1:10" hidden="1">
      <c r="B126" s="1"/>
      <c r="C126" s="1"/>
    </row>
    <row r="127" spans="1:10" hidden="1">
      <c r="B127" s="1"/>
      <c r="C127" s="1"/>
    </row>
    <row r="128" spans="1:10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B5:B114 B116:B1048576 A1:A1048576 C1:AY1048576 BA1:XFD1048576 AZ1:AZ9999 AZ10001:AZ1048576" xr:uid="{00000000-0002-0000-1300-000000000000}"/>
  </dataValidations>
  <pageMargins left="0" right="0" top="0.5" bottom="0.5" header="0" footer="0.25"/>
  <pageSetup paperSize="9" scale="2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135</v>
      </c>
      <c r="B1" s="36" t="s" vm="1">
        <v>194</v>
      </c>
    </row>
    <row r="2" spans="1:16">
      <c r="A2" s="36" t="s">
        <v>134</v>
      </c>
      <c r="B2" s="36" t="s">
        <v>195</v>
      </c>
    </row>
    <row r="3" spans="1:16">
      <c r="A3" s="36" t="s">
        <v>136</v>
      </c>
      <c r="B3" s="36" t="s">
        <v>196</v>
      </c>
    </row>
    <row r="4" spans="1:16">
      <c r="A4" s="36" t="s">
        <v>137</v>
      </c>
      <c r="B4" s="36">
        <v>2148</v>
      </c>
    </row>
    <row r="5" spans="1:16" ht="18.75">
      <c r="A5" s="141" t="s">
        <v>97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3"/>
    </row>
    <row r="6" spans="1:16" s="3" customFormat="1">
      <c r="A6" s="37" t="s">
        <v>111</v>
      </c>
      <c r="B6" s="38" t="s">
        <v>44</v>
      </c>
      <c r="C6" s="38" t="s">
        <v>49</v>
      </c>
      <c r="D6" s="38" t="s">
        <v>14</v>
      </c>
      <c r="E6" s="38" t="s">
        <v>65</v>
      </c>
      <c r="F6" s="38" t="s">
        <v>99</v>
      </c>
      <c r="G6" s="38" t="s">
        <v>17</v>
      </c>
      <c r="H6" s="38" t="s">
        <v>98</v>
      </c>
      <c r="I6" s="38" t="s">
        <v>16</v>
      </c>
      <c r="J6" s="38" t="s">
        <v>18</v>
      </c>
      <c r="K6" s="38" t="s">
        <v>173</v>
      </c>
      <c r="L6" s="38" t="s">
        <v>172</v>
      </c>
      <c r="M6" s="38" t="s">
        <v>106</v>
      </c>
      <c r="N6" s="38" t="s">
        <v>57</v>
      </c>
      <c r="O6" s="38" t="s">
        <v>138</v>
      </c>
      <c r="P6" s="40" t="s">
        <v>140</v>
      </c>
    </row>
    <row r="7" spans="1:16" s="3" customFormat="1">
      <c r="A7" s="110" t="s">
        <v>1662</v>
      </c>
      <c r="B7" s="111" t="s">
        <v>1662</v>
      </c>
      <c r="C7" s="111" t="s">
        <v>1662</v>
      </c>
      <c r="D7" s="111" t="s">
        <v>1662</v>
      </c>
      <c r="E7" s="111" t="s">
        <v>1662</v>
      </c>
      <c r="F7" s="12" t="s">
        <v>21</v>
      </c>
      <c r="G7" s="12" t="s">
        <v>20</v>
      </c>
      <c r="H7" s="111" t="s">
        <v>1662</v>
      </c>
      <c r="I7" s="12" t="s">
        <v>19</v>
      </c>
      <c r="J7" s="12" t="s">
        <v>19</v>
      </c>
      <c r="K7" s="12" t="s">
        <v>180</v>
      </c>
      <c r="L7" s="111" t="s">
        <v>1662</v>
      </c>
      <c r="M7" s="12" t="s">
        <v>176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2" t="s">
        <v>1662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108</v>
      </c>
    </row>
    <row r="9" spans="1:16" s="4" customFormat="1" ht="20.25">
      <c r="A9" s="83" t="s">
        <v>1519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115" t="s">
        <v>1662</v>
      </c>
      <c r="J9" s="115" t="s">
        <v>1662</v>
      </c>
      <c r="K9" s="115" t="s">
        <v>1662</v>
      </c>
      <c r="L9" s="115" t="s">
        <v>1662</v>
      </c>
      <c r="M9" s="84">
        <v>0</v>
      </c>
      <c r="N9" s="115" t="s">
        <v>1662</v>
      </c>
      <c r="O9" s="85">
        <v>0</v>
      </c>
      <c r="P9" s="85">
        <v>0</v>
      </c>
    </row>
    <row r="10" spans="1:16">
      <c r="A10" s="86" t="s">
        <v>188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  <c r="L10" s="115" t="s">
        <v>1662</v>
      </c>
      <c r="M10" s="115" t="s">
        <v>1662</v>
      </c>
      <c r="N10" s="115" t="s">
        <v>1662</v>
      </c>
      <c r="O10" s="115" t="s">
        <v>1662</v>
      </c>
      <c r="P10" s="115" t="s">
        <v>1662</v>
      </c>
    </row>
    <row r="11" spans="1:16">
      <c r="A11" s="86" t="s">
        <v>107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  <c r="L11" s="115" t="s">
        <v>1662</v>
      </c>
      <c r="M11" s="115" t="s">
        <v>1662</v>
      </c>
      <c r="N11" s="115" t="s">
        <v>1662</v>
      </c>
      <c r="O11" s="115" t="s">
        <v>1662</v>
      </c>
      <c r="P11" s="115" t="s">
        <v>1662</v>
      </c>
    </row>
    <row r="12" spans="1:16">
      <c r="A12" s="86" t="s">
        <v>171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  <c r="K12" s="115" t="s">
        <v>1662</v>
      </c>
      <c r="L12" s="115" t="s">
        <v>1662</v>
      </c>
      <c r="M12" s="115" t="s">
        <v>1662</v>
      </c>
      <c r="N12" s="115" t="s">
        <v>1662</v>
      </c>
      <c r="O12" s="115" t="s">
        <v>1662</v>
      </c>
      <c r="P12" s="115" t="s">
        <v>1662</v>
      </c>
    </row>
    <row r="13" spans="1:16">
      <c r="A13" s="86" t="s">
        <v>179</v>
      </c>
      <c r="B13" s="115" t="s">
        <v>1662</v>
      </c>
      <c r="C13" s="115" t="s">
        <v>1662</v>
      </c>
      <c r="D13" s="115" t="s">
        <v>1662</v>
      </c>
      <c r="E13" s="115" t="s">
        <v>1662</v>
      </c>
      <c r="F13" s="115" t="s">
        <v>1662</v>
      </c>
      <c r="G13" s="115" t="s">
        <v>1662</v>
      </c>
      <c r="H13" s="115" t="s">
        <v>1662</v>
      </c>
      <c r="I13" s="115" t="s">
        <v>1662</v>
      </c>
      <c r="J13" s="115" t="s">
        <v>1662</v>
      </c>
      <c r="K13" s="115" t="s">
        <v>1662</v>
      </c>
      <c r="L13" s="115" t="s">
        <v>1662</v>
      </c>
      <c r="M13" s="115" t="s">
        <v>1662</v>
      </c>
      <c r="N13" s="115" t="s">
        <v>1662</v>
      </c>
      <c r="O13" s="115" t="s">
        <v>1662</v>
      </c>
      <c r="P13" s="115" t="s">
        <v>1662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4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85" zoomScaleNormal="85" workbookViewId="0"/>
  </sheetViews>
  <sheetFormatPr defaultColWidth="0" defaultRowHeight="18" zeroHeight="1"/>
  <cols>
    <col min="1" max="1" width="46" style="2" bestFit="1" customWidth="1"/>
    <col min="2" max="2" width="34.85546875" style="2" customWidth="1"/>
    <col min="3" max="3" width="13" style="2" customWidth="1"/>
    <col min="4" max="4" width="14.42578125" style="2" customWidth="1"/>
    <col min="5" max="5" width="7.85546875" style="1" customWidth="1"/>
    <col min="6" max="6" width="15.85546875" style="1" customWidth="1"/>
    <col min="7" max="7" width="11.42578125" style="1" customWidth="1"/>
    <col min="8" max="8" width="8.42578125" style="1" customWidth="1"/>
    <col min="9" max="9" width="32.28515625" style="1" customWidth="1"/>
    <col min="10" max="10" width="12.28515625" style="1" bestFit="1" customWidth="1"/>
    <col min="11" max="11" width="20.85546875" style="1" customWidth="1"/>
    <col min="12" max="12" width="16.42578125" style="1" customWidth="1"/>
    <col min="13" max="13" width="14.5703125" style="1" customWidth="1"/>
    <col min="14" max="14" width="9.7109375" style="1" customWidth="1"/>
    <col min="15" max="15" width="11.140625" style="1" customWidth="1"/>
    <col min="16" max="16" width="28" style="1" customWidth="1"/>
    <col min="17" max="17" width="26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135</v>
      </c>
      <c r="B1" s="36" t="s" vm="1">
        <v>194</v>
      </c>
    </row>
    <row r="2" spans="1:17">
      <c r="A2" s="36" t="s">
        <v>134</v>
      </c>
      <c r="B2" s="36" t="s">
        <v>195</v>
      </c>
    </row>
    <row r="3" spans="1:17">
      <c r="A3" s="36" t="s">
        <v>136</v>
      </c>
      <c r="B3" s="36" t="s">
        <v>196</v>
      </c>
    </row>
    <row r="4" spans="1:17">
      <c r="A4" s="36" t="s">
        <v>137</v>
      </c>
      <c r="B4" s="36">
        <v>2148</v>
      </c>
    </row>
    <row r="5" spans="1:17" s="3" customFormat="1">
      <c r="A5" s="37" t="s">
        <v>111</v>
      </c>
      <c r="B5" s="38" t="s">
        <v>161</v>
      </c>
      <c r="C5" s="38" t="s">
        <v>44</v>
      </c>
      <c r="D5" s="38" t="s">
        <v>112</v>
      </c>
      <c r="E5" s="38" t="s">
        <v>14</v>
      </c>
      <c r="F5" s="38" t="s">
        <v>99</v>
      </c>
      <c r="G5" s="38" t="s">
        <v>65</v>
      </c>
      <c r="H5" s="38" t="s">
        <v>17</v>
      </c>
      <c r="I5" s="38" t="s">
        <v>193</v>
      </c>
      <c r="J5" s="38" t="s">
        <v>98</v>
      </c>
      <c r="K5" s="38" t="s">
        <v>34</v>
      </c>
      <c r="L5" s="38" t="s">
        <v>18</v>
      </c>
      <c r="M5" s="38" t="s">
        <v>173</v>
      </c>
      <c r="N5" s="38" t="s">
        <v>172</v>
      </c>
      <c r="O5" s="38" t="s">
        <v>106</v>
      </c>
      <c r="P5" s="38" t="s">
        <v>138</v>
      </c>
      <c r="Q5" s="40" t="s">
        <v>140</v>
      </c>
    </row>
    <row r="6" spans="1:17" s="3" customFormat="1">
      <c r="A6" s="110" t="s">
        <v>1662</v>
      </c>
      <c r="B6" s="134" t="s">
        <v>1662</v>
      </c>
      <c r="C6" s="111" t="s">
        <v>1662</v>
      </c>
      <c r="D6" s="111" t="s">
        <v>1662</v>
      </c>
      <c r="E6" s="111" t="s">
        <v>1662</v>
      </c>
      <c r="F6" s="12" t="s">
        <v>21</v>
      </c>
      <c r="G6" s="111" t="s">
        <v>1662</v>
      </c>
      <c r="H6" s="12" t="s">
        <v>20</v>
      </c>
      <c r="I6" s="111" t="s">
        <v>1662</v>
      </c>
      <c r="J6" s="111" t="s">
        <v>1662</v>
      </c>
      <c r="K6" s="12" t="s">
        <v>19</v>
      </c>
      <c r="L6" s="12" t="s">
        <v>19</v>
      </c>
      <c r="M6" s="12" t="s">
        <v>180</v>
      </c>
      <c r="N6" s="111" t="s">
        <v>1662</v>
      </c>
      <c r="O6" s="12" t="s">
        <v>176</v>
      </c>
      <c r="P6" s="12" t="s">
        <v>19</v>
      </c>
      <c r="Q6" s="13" t="s">
        <v>19</v>
      </c>
    </row>
    <row r="7" spans="1:17" s="4" customFormat="1" ht="20.25">
      <c r="A7" s="112" t="s">
        <v>1662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108</v>
      </c>
      <c r="Q7" s="15" t="s">
        <v>109</v>
      </c>
    </row>
    <row r="8" spans="1:17" s="4" customFormat="1" ht="20.25">
      <c r="A8" s="59" t="s">
        <v>40</v>
      </c>
      <c r="B8" s="113" t="s">
        <v>1662</v>
      </c>
      <c r="C8" s="113" t="s">
        <v>1662</v>
      </c>
      <c r="D8" s="113" t="s">
        <v>1662</v>
      </c>
      <c r="E8" s="113" t="s">
        <v>1662</v>
      </c>
      <c r="F8" s="113" t="s">
        <v>1662</v>
      </c>
      <c r="G8" s="113" t="s">
        <v>1662</v>
      </c>
      <c r="H8" s="61">
        <v>4.1622804114491432</v>
      </c>
      <c r="I8" s="113" t="s">
        <v>1662</v>
      </c>
      <c r="J8" s="113" t="s">
        <v>1662</v>
      </c>
      <c r="K8" s="113" t="s">
        <v>1662</v>
      </c>
      <c r="L8" s="60">
        <v>9.4411891988691626E-2</v>
      </c>
      <c r="M8" s="113" t="s">
        <v>1662</v>
      </c>
      <c r="N8" s="113" t="s">
        <v>1662</v>
      </c>
      <c r="O8" s="61">
        <f>O9+O283</f>
        <v>783.55198872799997</v>
      </c>
      <c r="P8" s="62">
        <f>IFERROR(O8/$O$8,0)</f>
        <v>1</v>
      </c>
      <c r="Q8" s="62">
        <f>O8/'סכום נכסי הקרן'!$C$41</f>
        <v>0.14342997075575031</v>
      </c>
    </row>
    <row r="9" spans="1:17">
      <c r="A9" s="63" t="s">
        <v>38</v>
      </c>
      <c r="B9" s="114" t="s">
        <v>1662</v>
      </c>
      <c r="C9" s="114" t="s">
        <v>1662</v>
      </c>
      <c r="D9" s="114" t="s">
        <v>1662</v>
      </c>
      <c r="E9" s="114" t="s">
        <v>1662</v>
      </c>
      <c r="F9" s="114" t="s">
        <v>1662</v>
      </c>
      <c r="G9" s="114" t="s">
        <v>1662</v>
      </c>
      <c r="H9" s="66">
        <v>5.2145702507734706</v>
      </c>
      <c r="I9" s="114" t="s">
        <v>1662</v>
      </c>
      <c r="J9" s="114" t="s">
        <v>1662</v>
      </c>
      <c r="K9" s="114" t="s">
        <v>1662</v>
      </c>
      <c r="L9" s="65">
        <v>6.0729730912865036E-2</v>
      </c>
      <c r="M9" s="114" t="s">
        <v>1662</v>
      </c>
      <c r="N9" s="114" t="s">
        <v>1662</v>
      </c>
      <c r="O9" s="66">
        <f>O10+O47+O280</f>
        <v>522.30316739099999</v>
      </c>
      <c r="P9" s="67">
        <f t="shared" ref="P9:P72" si="0">IFERROR(O9/$O$8,0)</f>
        <v>0.66658393432054808</v>
      </c>
      <c r="Q9" s="67">
        <f>O9/'סכום נכסי הקרן'!$C$41</f>
        <v>9.5608114205849207E-2</v>
      </c>
    </row>
    <row r="10" spans="1:17">
      <c r="A10" s="68" t="s">
        <v>35</v>
      </c>
      <c r="B10" s="114" t="s">
        <v>1662</v>
      </c>
      <c r="C10" s="114" t="s">
        <v>1662</v>
      </c>
      <c r="D10" s="114" t="s">
        <v>1662</v>
      </c>
      <c r="E10" s="114" t="s">
        <v>1662</v>
      </c>
      <c r="F10" s="114" t="s">
        <v>1662</v>
      </c>
      <c r="G10" s="114" t="s">
        <v>1662</v>
      </c>
      <c r="H10" s="66">
        <v>9.1911980808535496</v>
      </c>
      <c r="I10" s="114" t="s">
        <v>1662</v>
      </c>
      <c r="J10" s="114" t="s">
        <v>1662</v>
      </c>
      <c r="K10" s="114" t="s">
        <v>1662</v>
      </c>
      <c r="L10" s="65">
        <v>5.1130196347859008E-2</v>
      </c>
      <c r="M10" s="114" t="s">
        <v>1662</v>
      </c>
      <c r="N10" s="114" t="s">
        <v>1662</v>
      </c>
      <c r="O10" s="66">
        <f>SUM(O11:O45)</f>
        <v>134.09882782400001</v>
      </c>
      <c r="P10" s="67">
        <f t="shared" si="0"/>
        <v>0.17114222126051001</v>
      </c>
      <c r="Q10" s="67">
        <f>O10/'סכום נכסי הקרן'!$C$41</f>
        <v>2.4546923790469098E-2</v>
      </c>
    </row>
    <row r="11" spans="1:17">
      <c r="A11" s="69" t="s">
        <v>1584</v>
      </c>
      <c r="B11" s="70" t="s">
        <v>1310</v>
      </c>
      <c r="C11" s="54">
        <v>6028</v>
      </c>
      <c r="D11" s="115" t="s">
        <v>1662</v>
      </c>
      <c r="E11" s="54" t="s">
        <v>623</v>
      </c>
      <c r="F11" s="79">
        <v>43100</v>
      </c>
      <c r="G11" s="115" t="s">
        <v>1662</v>
      </c>
      <c r="H11" s="72">
        <v>7.4400000001713673</v>
      </c>
      <c r="I11" s="70" t="s">
        <v>28</v>
      </c>
      <c r="J11" s="70" t="s">
        <v>122</v>
      </c>
      <c r="K11" s="71">
        <v>6.4500000002239447E-2</v>
      </c>
      <c r="L11" s="71">
        <v>6.4500000002239447E-2</v>
      </c>
      <c r="M11" s="72">
        <v>4505.7517539999999</v>
      </c>
      <c r="N11" s="80">
        <v>113.97</v>
      </c>
      <c r="O11" s="72">
        <v>5.1352052729999995</v>
      </c>
      <c r="P11" s="73">
        <f t="shared" si="0"/>
        <v>6.5537518210327973E-3</v>
      </c>
      <c r="Q11" s="73">
        <f>O11/'סכום נכסי הקרן'!$C$41</f>
        <v>9.4000443203117942E-4</v>
      </c>
    </row>
    <row r="12" spans="1:17">
      <c r="A12" s="69" t="s">
        <v>1584</v>
      </c>
      <c r="B12" s="70" t="s">
        <v>1310</v>
      </c>
      <c r="C12" s="54">
        <v>6869</v>
      </c>
      <c r="D12" s="115" t="s">
        <v>1662</v>
      </c>
      <c r="E12" s="54" t="s">
        <v>623</v>
      </c>
      <c r="F12" s="79">
        <v>43555</v>
      </c>
      <c r="G12" s="115" t="s">
        <v>1662</v>
      </c>
      <c r="H12" s="72">
        <v>3.3699999990844933</v>
      </c>
      <c r="I12" s="70" t="s">
        <v>28</v>
      </c>
      <c r="J12" s="70" t="s">
        <v>122</v>
      </c>
      <c r="K12" s="71">
        <v>5.7399999981689868E-2</v>
      </c>
      <c r="L12" s="71">
        <v>5.7399999981689868E-2</v>
      </c>
      <c r="M12" s="72">
        <v>890.86799900000017</v>
      </c>
      <c r="N12" s="80">
        <v>100.54</v>
      </c>
      <c r="O12" s="72">
        <v>0.895678686</v>
      </c>
      <c r="P12" s="73">
        <f t="shared" si="0"/>
        <v>1.1431005203037311E-3</v>
      </c>
      <c r="Q12" s="73">
        <f>O12/'סכום נכסי הקרן'!$C$41</f>
        <v>1.639548741980471E-4</v>
      </c>
    </row>
    <row r="13" spans="1:17">
      <c r="A13" s="69" t="s">
        <v>1584</v>
      </c>
      <c r="B13" s="70" t="s">
        <v>1310</v>
      </c>
      <c r="C13" s="54">
        <v>6870</v>
      </c>
      <c r="D13" s="115" t="s">
        <v>1662</v>
      </c>
      <c r="E13" s="54" t="s">
        <v>623</v>
      </c>
      <c r="F13" s="79">
        <v>43555</v>
      </c>
      <c r="G13" s="115" t="s">
        <v>1662</v>
      </c>
      <c r="H13" s="72">
        <v>5.2399999999999993</v>
      </c>
      <c r="I13" s="70" t="s">
        <v>28</v>
      </c>
      <c r="J13" s="70" t="s">
        <v>122</v>
      </c>
      <c r="K13" s="71">
        <v>4.4199999999536076E-2</v>
      </c>
      <c r="L13" s="71">
        <v>4.4199999999536076E-2</v>
      </c>
      <c r="M13" s="72">
        <v>10614.241062999999</v>
      </c>
      <c r="N13" s="80">
        <v>101.54</v>
      </c>
      <c r="O13" s="72">
        <v>10.777700375</v>
      </c>
      <c r="P13" s="73">
        <f t="shared" si="0"/>
        <v>1.3754926960872459E-2</v>
      </c>
      <c r="Q13" s="73">
        <f>O13/'סכום נכסי הקרן'!$C$41</f>
        <v>1.9728687717454185E-3</v>
      </c>
    </row>
    <row r="14" spans="1:17">
      <c r="A14" s="69" t="s">
        <v>1584</v>
      </c>
      <c r="B14" s="70" t="s">
        <v>1310</v>
      </c>
      <c r="C14" s="54">
        <v>6868</v>
      </c>
      <c r="D14" s="115" t="s">
        <v>1662</v>
      </c>
      <c r="E14" s="54" t="s">
        <v>623</v>
      </c>
      <c r="F14" s="79">
        <v>43555</v>
      </c>
      <c r="G14" s="115" t="s">
        <v>1662</v>
      </c>
      <c r="H14" s="72">
        <v>5.6700000061056484</v>
      </c>
      <c r="I14" s="70" t="s">
        <v>28</v>
      </c>
      <c r="J14" s="70" t="s">
        <v>122</v>
      </c>
      <c r="K14" s="71">
        <v>1.8900000008309461E-2</v>
      </c>
      <c r="L14" s="71">
        <v>1.8900000008309461E-2</v>
      </c>
      <c r="M14" s="72">
        <v>208.14628300000001</v>
      </c>
      <c r="N14" s="80">
        <v>132.97999999999999</v>
      </c>
      <c r="O14" s="72">
        <v>0.27679289299999998</v>
      </c>
      <c r="P14" s="73">
        <f t="shared" si="0"/>
        <v>3.5325402395996612E-4</v>
      </c>
      <c r="Q14" s="73">
        <f>O14/'סכום נכסי הקרן'!$C$41</f>
        <v>5.0667214325929056E-5</v>
      </c>
    </row>
    <row r="15" spans="1:17">
      <c r="A15" s="69" t="s">
        <v>1584</v>
      </c>
      <c r="B15" s="70" t="s">
        <v>1310</v>
      </c>
      <c r="C15" s="54">
        <v>6867</v>
      </c>
      <c r="D15" s="115" t="s">
        <v>1662</v>
      </c>
      <c r="E15" s="54" t="s">
        <v>623</v>
      </c>
      <c r="F15" s="79">
        <v>43555</v>
      </c>
      <c r="G15" s="115" t="s">
        <v>1662</v>
      </c>
      <c r="H15" s="72">
        <v>4.9800000043013615</v>
      </c>
      <c r="I15" s="70" t="s">
        <v>28</v>
      </c>
      <c r="J15" s="70" t="s">
        <v>122</v>
      </c>
      <c r="K15" s="71">
        <v>3.8700000030815723E-2</v>
      </c>
      <c r="L15" s="71">
        <v>3.8700000030815723E-2</v>
      </c>
      <c r="M15" s="72">
        <v>501.17339199999992</v>
      </c>
      <c r="N15" s="80">
        <v>124.32</v>
      </c>
      <c r="O15" s="72">
        <v>0.62305868399999997</v>
      </c>
      <c r="P15" s="73">
        <f t="shared" si="0"/>
        <v>7.9517210467611589E-4</v>
      </c>
      <c r="Q15" s="73">
        <f>O15/'סכום נכסי הקרן'!$C$41</f>
        <v>1.1405151171948373E-4</v>
      </c>
    </row>
    <row r="16" spans="1:17">
      <c r="A16" s="69" t="s">
        <v>1584</v>
      </c>
      <c r="B16" s="70" t="s">
        <v>1310</v>
      </c>
      <c r="C16" s="54">
        <v>6866</v>
      </c>
      <c r="D16" s="115" t="s">
        <v>1662</v>
      </c>
      <c r="E16" s="54" t="s">
        <v>623</v>
      </c>
      <c r="F16" s="79">
        <v>43555</v>
      </c>
      <c r="G16" s="115" t="s">
        <v>1662</v>
      </c>
      <c r="H16" s="72">
        <v>5.8899999992555667</v>
      </c>
      <c r="I16" s="70" t="s">
        <v>28</v>
      </c>
      <c r="J16" s="70" t="s">
        <v>122</v>
      </c>
      <c r="K16" s="71">
        <v>3.6599999991492195E-2</v>
      </c>
      <c r="L16" s="71">
        <v>3.6599999991492195E-2</v>
      </c>
      <c r="M16" s="72">
        <v>773.02987499999983</v>
      </c>
      <c r="N16" s="80">
        <v>121.64</v>
      </c>
      <c r="O16" s="72">
        <v>0.94031343000000001</v>
      </c>
      <c r="P16" s="73">
        <f t="shared" si="0"/>
        <v>1.2000651437647206E-3</v>
      </c>
      <c r="Q16" s="73">
        <f>O16/'סכום נכסי הקרן'!$C$41</f>
        <v>1.7212530847516918E-4</v>
      </c>
    </row>
    <row r="17" spans="1:17">
      <c r="A17" s="69" t="s">
        <v>1584</v>
      </c>
      <c r="B17" s="70" t="s">
        <v>1310</v>
      </c>
      <c r="C17" s="54">
        <v>6865</v>
      </c>
      <c r="D17" s="115" t="s">
        <v>1662</v>
      </c>
      <c r="E17" s="54" t="s">
        <v>623</v>
      </c>
      <c r="F17" s="79">
        <v>43555</v>
      </c>
      <c r="G17" s="115" t="s">
        <v>1662</v>
      </c>
      <c r="H17" s="72">
        <v>3.9700000006044283</v>
      </c>
      <c r="I17" s="70" t="s">
        <v>28</v>
      </c>
      <c r="J17" s="70" t="s">
        <v>122</v>
      </c>
      <c r="K17" s="71">
        <v>2.7700000010361627E-2</v>
      </c>
      <c r="L17" s="71">
        <v>2.7700000010361627E-2</v>
      </c>
      <c r="M17" s="72">
        <v>375.92123199999992</v>
      </c>
      <c r="N17" s="80">
        <v>123.23</v>
      </c>
      <c r="O17" s="72">
        <v>0.463247776</v>
      </c>
      <c r="P17" s="73">
        <f t="shared" si="0"/>
        <v>5.9121511101264078E-4</v>
      </c>
      <c r="Q17" s="73">
        <f>O17/'סכום נכסי הקרן'!$C$41</f>
        <v>8.4797966082900752E-5</v>
      </c>
    </row>
    <row r="18" spans="1:17">
      <c r="A18" s="69" t="s">
        <v>1584</v>
      </c>
      <c r="B18" s="70" t="s">
        <v>1310</v>
      </c>
      <c r="C18" s="54">
        <v>5212</v>
      </c>
      <c r="D18" s="115" t="s">
        <v>1662</v>
      </c>
      <c r="E18" s="54" t="s">
        <v>623</v>
      </c>
      <c r="F18" s="79">
        <v>42643</v>
      </c>
      <c r="G18" s="115" t="s">
        <v>1662</v>
      </c>
      <c r="H18" s="72">
        <v>6.9399999998514206</v>
      </c>
      <c r="I18" s="70" t="s">
        <v>28</v>
      </c>
      <c r="J18" s="70" t="s">
        <v>122</v>
      </c>
      <c r="K18" s="71">
        <v>4.8499999999799218E-2</v>
      </c>
      <c r="L18" s="71">
        <v>4.8499999999799218E-2</v>
      </c>
      <c r="M18" s="72">
        <v>9940.1750240000001</v>
      </c>
      <c r="N18" s="80">
        <v>100.21</v>
      </c>
      <c r="O18" s="72">
        <v>9.9610493920000014</v>
      </c>
      <c r="P18" s="73">
        <f t="shared" si="0"/>
        <v>1.2712684716901219E-2</v>
      </c>
      <c r="Q18" s="73">
        <f>O18/'סכום נכסי הקרן'!$C$41</f>
        <v>1.8233799971722156E-3</v>
      </c>
    </row>
    <row r="19" spans="1:17">
      <c r="A19" s="69" t="s">
        <v>1585</v>
      </c>
      <c r="B19" s="70" t="s">
        <v>1310</v>
      </c>
      <c r="C19" s="54" t="s">
        <v>1311</v>
      </c>
      <c r="D19" s="115" t="s">
        <v>1662</v>
      </c>
      <c r="E19" s="54" t="s">
        <v>623</v>
      </c>
      <c r="F19" s="79">
        <v>45107</v>
      </c>
      <c r="G19" s="115" t="s">
        <v>1662</v>
      </c>
      <c r="H19" s="72">
        <v>9.2000000004207436</v>
      </c>
      <c r="I19" s="70" t="s">
        <v>28</v>
      </c>
      <c r="J19" s="70" t="s">
        <v>122</v>
      </c>
      <c r="K19" s="71">
        <v>7.0600000002781577E-2</v>
      </c>
      <c r="L19" s="71">
        <v>7.0600000002781577E-2</v>
      </c>
      <c r="M19" s="72">
        <v>8145.7632599999997</v>
      </c>
      <c r="N19" s="80">
        <v>105.04</v>
      </c>
      <c r="O19" s="72">
        <v>8.5563097270000004</v>
      </c>
      <c r="P19" s="73">
        <f t="shared" si="0"/>
        <v>1.0919900466196397E-2</v>
      </c>
      <c r="Q19" s="73">
        <f>O19/'סכום נכסי הקרן'!$C$41</f>
        <v>1.5662410045222533E-3</v>
      </c>
    </row>
    <row r="20" spans="1:17">
      <c r="A20" s="69" t="s">
        <v>1585</v>
      </c>
      <c r="B20" s="70" t="s">
        <v>1310</v>
      </c>
      <c r="C20" s="54" t="s">
        <v>1312</v>
      </c>
      <c r="D20" s="115" t="s">
        <v>1662</v>
      </c>
      <c r="E20" s="54" t="s">
        <v>623</v>
      </c>
      <c r="F20" s="79">
        <v>45107</v>
      </c>
      <c r="G20" s="115" t="s">
        <v>1662</v>
      </c>
      <c r="H20" s="72">
        <v>8.9999999993937845</v>
      </c>
      <c r="I20" s="70" t="s">
        <v>28</v>
      </c>
      <c r="J20" s="70" t="s">
        <v>122</v>
      </c>
      <c r="K20" s="71">
        <v>7.1399999995029023E-2</v>
      </c>
      <c r="L20" s="71">
        <v>7.1399999995029023E-2</v>
      </c>
      <c r="M20" s="72">
        <v>6300.306313</v>
      </c>
      <c r="N20" s="80">
        <v>104.73</v>
      </c>
      <c r="O20" s="72">
        <v>6.5983108020000003</v>
      </c>
      <c r="P20" s="73">
        <f t="shared" si="0"/>
        <v>8.4210248929513214E-3</v>
      </c>
      <c r="Q20" s="73">
        <f>O20/'סכום נכסי הקרן'!$C$41</f>
        <v>1.2078273541294533E-3</v>
      </c>
    </row>
    <row r="21" spans="1:17">
      <c r="A21" s="69" t="s">
        <v>1585</v>
      </c>
      <c r="B21" s="70" t="s">
        <v>1310</v>
      </c>
      <c r="C21" s="54" t="s">
        <v>1313</v>
      </c>
      <c r="D21" s="115" t="s">
        <v>1662</v>
      </c>
      <c r="E21" s="54" t="s">
        <v>623</v>
      </c>
      <c r="F21" s="79">
        <v>45107</v>
      </c>
      <c r="G21" s="115" t="s">
        <v>1662</v>
      </c>
      <c r="H21" s="72">
        <v>8.3999999953297024</v>
      </c>
      <c r="I21" s="70" t="s">
        <v>28</v>
      </c>
      <c r="J21" s="70" t="s">
        <v>122</v>
      </c>
      <c r="K21" s="71">
        <v>7.1899999966140327E-2</v>
      </c>
      <c r="L21" s="71">
        <v>7.1899999966140327E-2</v>
      </c>
      <c r="M21" s="72">
        <v>505.345507</v>
      </c>
      <c r="N21" s="80">
        <v>101.69</v>
      </c>
      <c r="O21" s="72">
        <v>0.51388584599999998</v>
      </c>
      <c r="P21" s="73">
        <f t="shared" si="0"/>
        <v>6.5584141625909251E-4</v>
      </c>
      <c r="Q21" s="73">
        <f>O21/'סכום נכסי הקרן'!$C$41</f>
        <v>9.4067315154451505E-5</v>
      </c>
    </row>
    <row r="22" spans="1:17">
      <c r="A22" s="69" t="s">
        <v>1585</v>
      </c>
      <c r="B22" s="70" t="s">
        <v>1310</v>
      </c>
      <c r="C22" s="54" t="s">
        <v>1314</v>
      </c>
      <c r="D22" s="115" t="s">
        <v>1662</v>
      </c>
      <c r="E22" s="54" t="s">
        <v>623</v>
      </c>
      <c r="F22" s="79">
        <v>45107</v>
      </c>
      <c r="G22" s="115" t="s">
        <v>1662</v>
      </c>
      <c r="H22" s="72">
        <v>7.4099999998507231</v>
      </c>
      <c r="I22" s="70" t="s">
        <v>28</v>
      </c>
      <c r="J22" s="70" t="s">
        <v>122</v>
      </c>
      <c r="K22" s="71">
        <v>7.0599999997885285E-2</v>
      </c>
      <c r="L22" s="71">
        <v>7.0599999997885285E-2</v>
      </c>
      <c r="M22" s="72">
        <v>3978.630819</v>
      </c>
      <c r="N22" s="80">
        <v>80.819999999999993</v>
      </c>
      <c r="O22" s="72">
        <v>3.215529428</v>
      </c>
      <c r="P22" s="73">
        <f t="shared" si="0"/>
        <v>4.1037856763276367E-3</v>
      </c>
      <c r="Q22" s="73">
        <f>O22/'סכום נכסי הקרן'!$C$41</f>
        <v>5.8860585954353993E-4</v>
      </c>
    </row>
    <row r="23" spans="1:17">
      <c r="A23" s="69" t="s">
        <v>1585</v>
      </c>
      <c r="B23" s="70" t="s">
        <v>1310</v>
      </c>
      <c r="C23" s="54" t="s">
        <v>1315</v>
      </c>
      <c r="D23" s="115" t="s">
        <v>1662</v>
      </c>
      <c r="E23" s="54" t="s">
        <v>623</v>
      </c>
      <c r="F23" s="79">
        <v>45107</v>
      </c>
      <c r="G23" s="115" t="s">
        <v>1662</v>
      </c>
      <c r="H23" s="72">
        <v>11.189999984538076</v>
      </c>
      <c r="I23" s="70" t="s">
        <v>28</v>
      </c>
      <c r="J23" s="70" t="s">
        <v>122</v>
      </c>
      <c r="K23" s="71">
        <v>3.5399999890105338E-2</v>
      </c>
      <c r="L23" s="71">
        <v>3.5399999890105338E-2</v>
      </c>
      <c r="M23" s="72">
        <v>55.454061000000003</v>
      </c>
      <c r="N23" s="80">
        <v>141.12</v>
      </c>
      <c r="O23" s="72">
        <v>7.8256759000000009E-2</v>
      </c>
      <c r="P23" s="73">
        <f t="shared" si="0"/>
        <v>9.9874367145746395E-5</v>
      </c>
      <c r="Q23" s="73">
        <f>O23/'סכום נכסי הקרן'!$C$41</f>
        <v>1.4324977558963476E-5</v>
      </c>
    </row>
    <row r="24" spans="1:17">
      <c r="A24" s="69" t="s">
        <v>1585</v>
      </c>
      <c r="B24" s="70" t="s">
        <v>1310</v>
      </c>
      <c r="C24" s="54" t="s">
        <v>1316</v>
      </c>
      <c r="D24" s="115" t="s">
        <v>1662</v>
      </c>
      <c r="E24" s="54" t="s">
        <v>623</v>
      </c>
      <c r="F24" s="79">
        <v>45107</v>
      </c>
      <c r="G24" s="115" t="s">
        <v>1662</v>
      </c>
      <c r="H24" s="72">
        <v>10.419999989992595</v>
      </c>
      <c r="I24" s="70" t="s">
        <v>28</v>
      </c>
      <c r="J24" s="70" t="s">
        <v>122</v>
      </c>
      <c r="K24" s="71">
        <v>3.1799999957111122E-2</v>
      </c>
      <c r="L24" s="71">
        <v>3.1799999957111122E-2</v>
      </c>
      <c r="M24" s="72">
        <v>276.00754599999999</v>
      </c>
      <c r="N24" s="80">
        <v>141.91999999999999</v>
      </c>
      <c r="O24" s="72">
        <v>0.39170992599999999</v>
      </c>
      <c r="P24" s="73">
        <f t="shared" si="0"/>
        <v>4.9991568094402098E-4</v>
      </c>
      <c r="Q24" s="73">
        <f>O24/'סכום נכסי הקרן'!$C$41</f>
        <v>7.1702891498141936E-5</v>
      </c>
    </row>
    <row r="25" spans="1:17">
      <c r="A25" s="69" t="s">
        <v>1585</v>
      </c>
      <c r="B25" s="70" t="s">
        <v>1310</v>
      </c>
      <c r="C25" s="54" t="s">
        <v>1317</v>
      </c>
      <c r="D25" s="115" t="s">
        <v>1662</v>
      </c>
      <c r="E25" s="54" t="s">
        <v>623</v>
      </c>
      <c r="F25" s="79">
        <v>45107</v>
      </c>
      <c r="G25" s="115" t="s">
        <v>1662</v>
      </c>
      <c r="H25" s="72">
        <v>10.509999981592481</v>
      </c>
      <c r="I25" s="70" t="s">
        <v>28</v>
      </c>
      <c r="J25" s="70" t="s">
        <v>122</v>
      </c>
      <c r="K25" s="71">
        <v>3.4299999927659169E-2</v>
      </c>
      <c r="L25" s="71">
        <v>3.4299999927659169E-2</v>
      </c>
      <c r="M25" s="72">
        <v>215.39165600000001</v>
      </c>
      <c r="N25" s="80">
        <v>129.63999999999999</v>
      </c>
      <c r="O25" s="72">
        <v>0.27923371400000002</v>
      </c>
      <c r="P25" s="73">
        <f t="shared" si="0"/>
        <v>3.563690961378345E-4</v>
      </c>
      <c r="Q25" s="73">
        <f>O25/'סכום נכסי הקרן'!$C$41</f>
        <v>5.1114009037302772E-5</v>
      </c>
    </row>
    <row r="26" spans="1:17">
      <c r="A26" s="69" t="s">
        <v>1585</v>
      </c>
      <c r="B26" s="70" t="s">
        <v>1310</v>
      </c>
      <c r="C26" s="54" t="s">
        <v>1318</v>
      </c>
      <c r="D26" s="115" t="s">
        <v>1662</v>
      </c>
      <c r="E26" s="54" t="s">
        <v>623</v>
      </c>
      <c r="F26" s="79">
        <v>45107</v>
      </c>
      <c r="G26" s="115" t="s">
        <v>1662</v>
      </c>
      <c r="H26" s="72">
        <v>10.010000001519071</v>
      </c>
      <c r="I26" s="70" t="s">
        <v>28</v>
      </c>
      <c r="J26" s="70" t="s">
        <v>122</v>
      </c>
      <c r="K26" s="71">
        <v>3.3900000010918321E-2</v>
      </c>
      <c r="L26" s="71">
        <v>3.3900000010918321E-2</v>
      </c>
      <c r="M26" s="72">
        <v>814.51938099999995</v>
      </c>
      <c r="N26" s="80">
        <v>103.45</v>
      </c>
      <c r="O26" s="72">
        <v>0.84262017200000006</v>
      </c>
      <c r="P26" s="73">
        <f t="shared" si="0"/>
        <v>1.0753851488117464E-3</v>
      </c>
      <c r="Q26" s="73">
        <f>O26/'סכום נכסי הקרן'!$C$41</f>
        <v>1.5424246044523697E-4</v>
      </c>
    </row>
    <row r="27" spans="1:17">
      <c r="A27" s="69" t="s">
        <v>1584</v>
      </c>
      <c r="B27" s="70" t="s">
        <v>1310</v>
      </c>
      <c r="C27" s="54">
        <v>5211</v>
      </c>
      <c r="D27" s="115" t="s">
        <v>1662</v>
      </c>
      <c r="E27" s="54" t="s">
        <v>623</v>
      </c>
      <c r="F27" s="79">
        <v>42643</v>
      </c>
      <c r="G27" s="115" t="s">
        <v>1662</v>
      </c>
      <c r="H27" s="72">
        <v>4.4899999998616984</v>
      </c>
      <c r="I27" s="70" t="s">
        <v>28</v>
      </c>
      <c r="J27" s="70" t="s">
        <v>122</v>
      </c>
      <c r="K27" s="71">
        <v>4.9799999998603281E-2</v>
      </c>
      <c r="L27" s="71">
        <v>4.9799999998603281E-2</v>
      </c>
      <c r="M27" s="72">
        <v>7631.7580200000002</v>
      </c>
      <c r="N27" s="80">
        <v>95.69</v>
      </c>
      <c r="O27" s="72">
        <v>7.3028292489999993</v>
      </c>
      <c r="P27" s="73">
        <f t="shared" si="0"/>
        <v>9.3201591650035141E-3</v>
      </c>
      <c r="Q27" s="73">
        <f>O27/'סכום נכסי הקרן'!$C$41</f>
        <v>1.3367901564753923E-3</v>
      </c>
    </row>
    <row r="28" spans="1:17">
      <c r="A28" s="69" t="s">
        <v>1584</v>
      </c>
      <c r="B28" s="70" t="s">
        <v>1310</v>
      </c>
      <c r="C28" s="54">
        <v>6027</v>
      </c>
      <c r="D28" s="115" t="s">
        <v>1662</v>
      </c>
      <c r="E28" s="54" t="s">
        <v>623</v>
      </c>
      <c r="F28" s="79">
        <v>43100</v>
      </c>
      <c r="G28" s="115" t="s">
        <v>1662</v>
      </c>
      <c r="H28" s="72">
        <v>8.1599999997579307</v>
      </c>
      <c r="I28" s="70" t="s">
        <v>28</v>
      </c>
      <c r="J28" s="70" t="s">
        <v>122</v>
      </c>
      <c r="K28" s="71">
        <v>4.7699999998595748E-2</v>
      </c>
      <c r="L28" s="71">
        <v>4.7699999998595748E-2</v>
      </c>
      <c r="M28" s="72">
        <v>16756.759679999999</v>
      </c>
      <c r="N28" s="80">
        <v>101.57</v>
      </c>
      <c r="O28" s="72">
        <v>17.019840807000001</v>
      </c>
      <c r="P28" s="73">
        <f t="shared" si="0"/>
        <v>2.1721393158135701E-2</v>
      </c>
      <c r="Q28" s="73">
        <f>O28/'סכום נכסי הקרן'!$C$41</f>
        <v>3.1154987854455588E-3</v>
      </c>
    </row>
    <row r="29" spans="1:17">
      <c r="A29" s="69" t="s">
        <v>1584</v>
      </c>
      <c r="B29" s="70" t="s">
        <v>1310</v>
      </c>
      <c r="C29" s="54">
        <v>5025</v>
      </c>
      <c r="D29" s="115" t="s">
        <v>1662</v>
      </c>
      <c r="E29" s="54" t="s">
        <v>623</v>
      </c>
      <c r="F29" s="79">
        <v>42551</v>
      </c>
      <c r="G29" s="115" t="s">
        <v>1662</v>
      </c>
      <c r="H29" s="72">
        <v>7.6299999997914165</v>
      </c>
      <c r="I29" s="70" t="s">
        <v>28</v>
      </c>
      <c r="J29" s="70" t="s">
        <v>122</v>
      </c>
      <c r="K29" s="71">
        <v>5.0799999999009471E-2</v>
      </c>
      <c r="L29" s="71">
        <v>5.0799999999009471E-2</v>
      </c>
      <c r="M29" s="72">
        <v>10616.197182</v>
      </c>
      <c r="N29" s="80">
        <v>98.9</v>
      </c>
      <c r="O29" s="72">
        <v>10.499419013000001</v>
      </c>
      <c r="P29" s="73">
        <f t="shared" si="0"/>
        <v>1.3399773293976973E-2</v>
      </c>
      <c r="Q29" s="73">
        <f>O29/'סכום נכסי הקרן'!$C$41</f>
        <v>1.9219290916888013E-3</v>
      </c>
    </row>
    <row r="30" spans="1:17">
      <c r="A30" s="69" t="s">
        <v>1584</v>
      </c>
      <c r="B30" s="70" t="s">
        <v>1310</v>
      </c>
      <c r="C30" s="54">
        <v>5024</v>
      </c>
      <c r="D30" s="115" t="s">
        <v>1662</v>
      </c>
      <c r="E30" s="54" t="s">
        <v>623</v>
      </c>
      <c r="F30" s="79">
        <v>42551</v>
      </c>
      <c r="G30" s="115" t="s">
        <v>1662</v>
      </c>
      <c r="H30" s="72">
        <v>5.3300000001027295</v>
      </c>
      <c r="I30" s="70" t="s">
        <v>28</v>
      </c>
      <c r="J30" s="70" t="s">
        <v>122</v>
      </c>
      <c r="K30" s="71">
        <v>5.1200000000238222E-2</v>
      </c>
      <c r="L30" s="71">
        <v>5.1200000000238222E-2</v>
      </c>
      <c r="M30" s="72">
        <v>6939.39509</v>
      </c>
      <c r="N30" s="80">
        <v>96.79</v>
      </c>
      <c r="O30" s="72">
        <v>6.7166405070000001</v>
      </c>
      <c r="P30" s="73">
        <f t="shared" si="0"/>
        <v>8.5720419367496439E-3</v>
      </c>
      <c r="Q30" s="73">
        <f>O30/'סכום נכסי הקרן'!$C$41</f>
        <v>1.2294877243050667E-3</v>
      </c>
    </row>
    <row r="31" spans="1:17">
      <c r="A31" s="69" t="s">
        <v>1584</v>
      </c>
      <c r="B31" s="70" t="s">
        <v>1310</v>
      </c>
      <c r="C31" s="54">
        <v>6026</v>
      </c>
      <c r="D31" s="115" t="s">
        <v>1662</v>
      </c>
      <c r="E31" s="54" t="s">
        <v>623</v>
      </c>
      <c r="F31" s="79">
        <v>43100</v>
      </c>
      <c r="G31" s="115" t="s">
        <v>1662</v>
      </c>
      <c r="H31" s="72">
        <v>6.0000000001041576</v>
      </c>
      <c r="I31" s="70" t="s">
        <v>28</v>
      </c>
      <c r="J31" s="70" t="s">
        <v>122</v>
      </c>
      <c r="K31" s="71">
        <v>4.9300000000640568E-2</v>
      </c>
      <c r="L31" s="71">
        <v>4.9300000000640568E-2</v>
      </c>
      <c r="M31" s="72">
        <v>20453.394322</v>
      </c>
      <c r="N31" s="80">
        <v>93.88</v>
      </c>
      <c r="O31" s="72">
        <v>19.201646588999999</v>
      </c>
      <c r="P31" s="73">
        <f t="shared" si="0"/>
        <v>2.4505899883135392E-2</v>
      </c>
      <c r="Q31" s="73">
        <f>O31/'סכום נכסי הקרן'!$C$41</f>
        <v>3.5148805035814545E-3</v>
      </c>
    </row>
    <row r="32" spans="1:17">
      <c r="A32" s="69" t="s">
        <v>1584</v>
      </c>
      <c r="B32" s="70" t="s">
        <v>1310</v>
      </c>
      <c r="C32" s="54">
        <v>5023</v>
      </c>
      <c r="D32" s="115" t="s">
        <v>1662</v>
      </c>
      <c r="E32" s="54" t="s">
        <v>623</v>
      </c>
      <c r="F32" s="79">
        <v>42551</v>
      </c>
      <c r="G32" s="115" t="s">
        <v>1662</v>
      </c>
      <c r="H32" s="72">
        <v>7.2599999976835976</v>
      </c>
      <c r="I32" s="70" t="s">
        <v>28</v>
      </c>
      <c r="J32" s="70" t="s">
        <v>122</v>
      </c>
      <c r="K32" s="71">
        <v>5.6199999982207344E-2</v>
      </c>
      <c r="L32" s="71">
        <v>5.6199999982207344E-2</v>
      </c>
      <c r="M32" s="72">
        <v>1037.9854660000001</v>
      </c>
      <c r="N32" s="80">
        <v>114.79</v>
      </c>
      <c r="O32" s="72">
        <v>1.191502976</v>
      </c>
      <c r="P32" s="73">
        <f t="shared" si="0"/>
        <v>1.5206431648961266E-3</v>
      </c>
      <c r="Q32" s="73">
        <f>O32/'סכום נכסי הקרן'!$C$41</f>
        <v>2.1810580467098304E-4</v>
      </c>
    </row>
    <row r="33" spans="1:17">
      <c r="A33" s="69" t="s">
        <v>1584</v>
      </c>
      <c r="B33" s="70" t="s">
        <v>1310</v>
      </c>
      <c r="C33" s="54">
        <v>5210</v>
      </c>
      <c r="D33" s="115" t="s">
        <v>1662</v>
      </c>
      <c r="E33" s="54" t="s">
        <v>623</v>
      </c>
      <c r="F33" s="79">
        <v>42643</v>
      </c>
      <c r="G33" s="115" t="s">
        <v>1662</v>
      </c>
      <c r="H33" s="72">
        <v>6.8399999987543163</v>
      </c>
      <c r="I33" s="70" t="s">
        <v>28</v>
      </c>
      <c r="J33" s="70" t="s">
        <v>122</v>
      </c>
      <c r="K33" s="71">
        <v>4.4999999994630675E-2</v>
      </c>
      <c r="L33" s="71">
        <v>4.4999999994630675E-2</v>
      </c>
      <c r="M33" s="72">
        <v>777.63364799999999</v>
      </c>
      <c r="N33" s="80">
        <v>119.75</v>
      </c>
      <c r="O33" s="72">
        <v>0.93121589900000001</v>
      </c>
      <c r="P33" s="73">
        <f t="shared" si="0"/>
        <v>1.1884545153305196E-3</v>
      </c>
      <c r="Q33" s="73">
        <f>O33/'סכום נכסי הקרן'!$C$41</f>
        <v>1.7045999637839583E-4</v>
      </c>
    </row>
    <row r="34" spans="1:17">
      <c r="A34" s="69" t="s">
        <v>1584</v>
      </c>
      <c r="B34" s="70" t="s">
        <v>1310</v>
      </c>
      <c r="C34" s="54">
        <v>6025</v>
      </c>
      <c r="D34" s="115" t="s">
        <v>1662</v>
      </c>
      <c r="E34" s="54" t="s">
        <v>623</v>
      </c>
      <c r="F34" s="79">
        <v>43100</v>
      </c>
      <c r="G34" s="115" t="s">
        <v>1662</v>
      </c>
      <c r="H34" s="72">
        <v>7.7100000018984636</v>
      </c>
      <c r="I34" s="70" t="s">
        <v>28</v>
      </c>
      <c r="J34" s="70" t="s">
        <v>122</v>
      </c>
      <c r="K34" s="71">
        <v>5.0500000011657234E-2</v>
      </c>
      <c r="L34" s="71">
        <v>5.0500000011657234E-2</v>
      </c>
      <c r="M34" s="72">
        <v>995.58192599999995</v>
      </c>
      <c r="N34" s="80">
        <v>120.63</v>
      </c>
      <c r="O34" s="72">
        <v>1.200970332</v>
      </c>
      <c r="P34" s="73">
        <f t="shared" si="0"/>
        <v>1.5327257786042089E-3</v>
      </c>
      <c r="Q34" s="73">
        <f>O34/'סכום נכסי הקרן'!$C$41</f>
        <v>2.1983881360178629E-4</v>
      </c>
    </row>
    <row r="35" spans="1:17">
      <c r="A35" s="69" t="s">
        <v>1584</v>
      </c>
      <c r="B35" s="70" t="s">
        <v>1310</v>
      </c>
      <c r="C35" s="54">
        <v>5022</v>
      </c>
      <c r="D35" s="115" t="s">
        <v>1662</v>
      </c>
      <c r="E35" s="54" t="s">
        <v>623</v>
      </c>
      <c r="F35" s="79">
        <v>42551</v>
      </c>
      <c r="G35" s="115" t="s">
        <v>1662</v>
      </c>
      <c r="H35" s="72">
        <v>6.8099999959983641</v>
      </c>
      <c r="I35" s="70" t="s">
        <v>28</v>
      </c>
      <c r="J35" s="70" t="s">
        <v>122</v>
      </c>
      <c r="K35" s="71">
        <v>2.5799999988856202E-2</v>
      </c>
      <c r="L35" s="71">
        <v>2.5799999988856202E-2</v>
      </c>
      <c r="M35" s="72">
        <v>692.09232799999995</v>
      </c>
      <c r="N35" s="80">
        <v>114.1</v>
      </c>
      <c r="O35" s="72">
        <v>0.789677136</v>
      </c>
      <c r="P35" s="73">
        <f t="shared" si="0"/>
        <v>1.0078171549049904E-3</v>
      </c>
      <c r="Q35" s="73">
        <f>O35/'סכום נכסי הקרן'!$C$41</f>
        <v>1.4455118505516624E-4</v>
      </c>
    </row>
    <row r="36" spans="1:17">
      <c r="A36" s="69" t="s">
        <v>1584</v>
      </c>
      <c r="B36" s="70" t="s">
        <v>1310</v>
      </c>
      <c r="C36" s="54">
        <v>6024</v>
      </c>
      <c r="D36" s="115" t="s">
        <v>1662</v>
      </c>
      <c r="E36" s="54" t="s">
        <v>623</v>
      </c>
      <c r="F36" s="79">
        <v>43100</v>
      </c>
      <c r="G36" s="115" t="s">
        <v>1662</v>
      </c>
      <c r="H36" s="72">
        <v>7.0899999994481462</v>
      </c>
      <c r="I36" s="70" t="s">
        <v>28</v>
      </c>
      <c r="J36" s="70" t="s">
        <v>122</v>
      </c>
      <c r="K36" s="71">
        <v>2.3500000001199683E-2</v>
      </c>
      <c r="L36" s="71">
        <v>2.3500000001199683E-2</v>
      </c>
      <c r="M36" s="72">
        <v>718.82779500000004</v>
      </c>
      <c r="N36" s="80">
        <v>115.96</v>
      </c>
      <c r="O36" s="72">
        <v>0.817992732</v>
      </c>
      <c r="P36" s="73">
        <f t="shared" si="0"/>
        <v>1.0439546370470073E-3</v>
      </c>
      <c r="Q36" s="73">
        <f>O36/'סכום נכסי הקרן'!$C$41</f>
        <v>1.497343830619822E-4</v>
      </c>
    </row>
    <row r="37" spans="1:17">
      <c r="A37" s="69" t="s">
        <v>1584</v>
      </c>
      <c r="B37" s="70" t="s">
        <v>1310</v>
      </c>
      <c r="C37" s="54">
        <v>5209</v>
      </c>
      <c r="D37" s="115" t="s">
        <v>1662</v>
      </c>
      <c r="E37" s="54" t="s">
        <v>623</v>
      </c>
      <c r="F37" s="79">
        <v>42643</v>
      </c>
      <c r="G37" s="115" t="s">
        <v>1662</v>
      </c>
      <c r="H37" s="72">
        <v>5.8800000038778952</v>
      </c>
      <c r="I37" s="70" t="s">
        <v>28</v>
      </c>
      <c r="J37" s="70" t="s">
        <v>122</v>
      </c>
      <c r="K37" s="71">
        <v>2.3500000015043557E-2</v>
      </c>
      <c r="L37" s="71">
        <v>2.3500000015043557E-2</v>
      </c>
      <c r="M37" s="72">
        <v>520.63563799999997</v>
      </c>
      <c r="N37" s="80">
        <v>114.91</v>
      </c>
      <c r="O37" s="72">
        <v>0.59826258600000004</v>
      </c>
      <c r="P37" s="73">
        <f t="shared" si="0"/>
        <v>7.6352634490942399E-4</v>
      </c>
      <c r="Q37" s="73">
        <f>O37/'סכום נכסי הקרן'!$C$41</f>
        <v>1.0951256132160361E-4</v>
      </c>
    </row>
    <row r="38" spans="1:17">
      <c r="A38" s="69" t="s">
        <v>1585</v>
      </c>
      <c r="B38" s="70" t="s">
        <v>1310</v>
      </c>
      <c r="C38" s="54">
        <v>9902</v>
      </c>
      <c r="D38" s="115" t="s">
        <v>1662</v>
      </c>
      <c r="E38" s="54" t="s">
        <v>623</v>
      </c>
      <c r="F38" s="79">
        <v>45286</v>
      </c>
      <c r="G38" s="115" t="s">
        <v>1662</v>
      </c>
      <c r="H38" s="72" t="s">
        <v>1533</v>
      </c>
      <c r="I38" s="70" t="s">
        <v>28</v>
      </c>
      <c r="J38" s="70" t="s">
        <v>122</v>
      </c>
      <c r="K38" s="96">
        <v>4.4699999999999997E-2</v>
      </c>
      <c r="L38" s="96">
        <v>4.4699999999999997E-2</v>
      </c>
      <c r="M38" s="72">
        <v>964.84280100000001</v>
      </c>
      <c r="N38" s="80">
        <v>104.551463</v>
      </c>
      <c r="O38" s="72">
        <v>1.0087572649999998</v>
      </c>
      <c r="P38" s="73">
        <f t="shared" si="0"/>
        <v>1.2874158696701068E-3</v>
      </c>
      <c r="Q38" s="73">
        <f>O38/'סכום נכסי הקרן'!$C$41</f>
        <v>1.8465402053727229E-4</v>
      </c>
    </row>
    <row r="39" spans="1:17">
      <c r="A39" s="69" t="s">
        <v>1585</v>
      </c>
      <c r="B39" s="70" t="s">
        <v>1310</v>
      </c>
      <c r="C39" s="54">
        <v>9903</v>
      </c>
      <c r="D39" s="115" t="s">
        <v>1662</v>
      </c>
      <c r="E39" s="54" t="s">
        <v>623</v>
      </c>
      <c r="F39" s="79">
        <v>45286</v>
      </c>
      <c r="G39" s="115" t="s">
        <v>1662</v>
      </c>
      <c r="H39" s="72" t="s">
        <v>1534</v>
      </c>
      <c r="I39" s="70" t="s">
        <v>28</v>
      </c>
      <c r="J39" s="70" t="s">
        <v>122</v>
      </c>
      <c r="K39" s="96">
        <v>7.9500000000000001E-2</v>
      </c>
      <c r="L39" s="96">
        <v>7.9500000000000001E-2</v>
      </c>
      <c r="M39" s="72">
        <v>9707.8477899999998</v>
      </c>
      <c r="N39" s="80">
        <v>103.45296500000001</v>
      </c>
      <c r="O39" s="72">
        <v>10.043056376000001</v>
      </c>
      <c r="P39" s="73">
        <f t="shared" si="0"/>
        <v>1.2817345269333901E-2</v>
      </c>
      <c r="Q39" s="73">
        <f>O39/'סכום נכסי הקרן'!$C$41</f>
        <v>1.838391457146916E-3</v>
      </c>
    </row>
    <row r="40" spans="1:17">
      <c r="A40" s="69" t="s">
        <v>1585</v>
      </c>
      <c r="B40" s="70" t="s">
        <v>1310</v>
      </c>
      <c r="C40" s="54">
        <v>9901</v>
      </c>
      <c r="D40" s="115" t="s">
        <v>1662</v>
      </c>
      <c r="E40" s="54" t="s">
        <v>623</v>
      </c>
      <c r="F40" s="79">
        <v>45286</v>
      </c>
      <c r="G40" s="115" t="s">
        <v>1662</v>
      </c>
      <c r="H40" s="72" t="s">
        <v>1535</v>
      </c>
      <c r="I40" s="70" t="s">
        <v>28</v>
      </c>
      <c r="J40" s="70" t="s">
        <v>122</v>
      </c>
      <c r="K40" s="96">
        <v>7.6600000000000001E-2</v>
      </c>
      <c r="L40" s="96">
        <v>7.6600000000000001E-2</v>
      </c>
      <c r="M40" s="72">
        <v>1946.7499309999998</v>
      </c>
      <c r="N40" s="80">
        <v>104.248654</v>
      </c>
      <c r="O40" s="72">
        <v>2.0294605999999997</v>
      </c>
      <c r="P40" s="73">
        <f t="shared" si="0"/>
        <v>2.5900777857696192E-3</v>
      </c>
      <c r="Q40" s="73">
        <f>O40/'סכום נכסי הקרן'!$C$41</f>
        <v>3.7149478106805501E-4</v>
      </c>
    </row>
    <row r="41" spans="1:17">
      <c r="A41" s="69" t="s">
        <v>1585</v>
      </c>
      <c r="B41" s="70" t="s">
        <v>1310</v>
      </c>
      <c r="C41" s="54">
        <v>9900</v>
      </c>
      <c r="D41" s="115" t="s">
        <v>1662</v>
      </c>
      <c r="E41" s="54" t="s">
        <v>623</v>
      </c>
      <c r="F41" s="79">
        <v>45286</v>
      </c>
      <c r="G41" s="115" t="s">
        <v>1662</v>
      </c>
      <c r="H41" s="72" t="s">
        <v>1536</v>
      </c>
      <c r="I41" s="70" t="s">
        <v>28</v>
      </c>
      <c r="J41" s="70" t="s">
        <v>122</v>
      </c>
      <c r="K41" s="96">
        <v>7.1099999999999997E-2</v>
      </c>
      <c r="L41" s="96">
        <v>7.1099999999999997E-2</v>
      </c>
      <c r="M41" s="72">
        <v>3573.7497320000002</v>
      </c>
      <c r="N41" s="80">
        <v>85.123093999999995</v>
      </c>
      <c r="O41" s="72">
        <v>3.0420863439999999</v>
      </c>
      <c r="P41" s="73">
        <f t="shared" si="0"/>
        <v>3.8824307611527499E-3</v>
      </c>
      <c r="Q41" s="73">
        <f>O41/'סכום נכסי הקרן'!$C$41</f>
        <v>5.5685693053336433E-4</v>
      </c>
    </row>
    <row r="42" spans="1:17">
      <c r="A42" s="69" t="s">
        <v>1585</v>
      </c>
      <c r="B42" s="70" t="s">
        <v>1310</v>
      </c>
      <c r="C42" s="54">
        <v>9897</v>
      </c>
      <c r="D42" s="115" t="s">
        <v>1662</v>
      </c>
      <c r="E42" s="54" t="s">
        <v>623</v>
      </c>
      <c r="F42" s="79">
        <v>45286</v>
      </c>
      <c r="G42" s="115" t="s">
        <v>1662</v>
      </c>
      <c r="H42" s="72" t="s">
        <v>1537</v>
      </c>
      <c r="I42" s="70" t="s">
        <v>28</v>
      </c>
      <c r="J42" s="70" t="s">
        <v>122</v>
      </c>
      <c r="K42" s="71">
        <v>4.6600000000000003E-2</v>
      </c>
      <c r="L42" s="71">
        <v>4.6600000000000003E-2</v>
      </c>
      <c r="M42" s="72">
        <v>569.278052</v>
      </c>
      <c r="N42" s="80">
        <v>139.14890399999999</v>
      </c>
      <c r="O42" s="72">
        <v>0.79214410199999996</v>
      </c>
      <c r="P42" s="73">
        <f t="shared" si="0"/>
        <v>1.0109655943646423E-3</v>
      </c>
      <c r="Q42" s="73">
        <f>O42/'סכום נכסי הקרן'!$C$41</f>
        <v>1.4500276563479038E-4</v>
      </c>
    </row>
    <row r="43" spans="1:17">
      <c r="A43" s="69" t="s">
        <v>1585</v>
      </c>
      <c r="B43" s="70" t="s">
        <v>1310</v>
      </c>
      <c r="C43" s="54">
        <v>9896</v>
      </c>
      <c r="D43" s="115" t="s">
        <v>1662</v>
      </c>
      <c r="E43" s="54" t="s">
        <v>623</v>
      </c>
      <c r="F43" s="79">
        <v>45286</v>
      </c>
      <c r="G43" s="115" t="s">
        <v>1662</v>
      </c>
      <c r="H43" s="72" t="s">
        <v>1538</v>
      </c>
      <c r="I43" s="70" t="s">
        <v>28</v>
      </c>
      <c r="J43" s="70" t="s">
        <v>122</v>
      </c>
      <c r="K43" s="71">
        <v>4.4600000000000001E-2</v>
      </c>
      <c r="L43" s="71">
        <v>4.4600000000000001E-2</v>
      </c>
      <c r="M43" s="72">
        <v>873.99931599999991</v>
      </c>
      <c r="N43" s="80">
        <v>105.39944300000001</v>
      </c>
      <c r="O43" s="72">
        <v>0.92119052400000001</v>
      </c>
      <c r="P43" s="73">
        <f t="shared" si="0"/>
        <v>1.1756597357316892E-3</v>
      </c>
      <c r="Q43" s="73">
        <f>O43/'סכום נכסי הקרן'!$C$41</f>
        <v>1.6862484151470932E-4</v>
      </c>
    </row>
    <row r="44" spans="1:17">
      <c r="A44" s="69" t="s">
        <v>1585</v>
      </c>
      <c r="B44" s="70" t="s">
        <v>1310</v>
      </c>
      <c r="C44" s="54">
        <v>9898</v>
      </c>
      <c r="D44" s="115" t="s">
        <v>1662</v>
      </c>
      <c r="E44" s="54" t="s">
        <v>623</v>
      </c>
      <c r="F44" s="79">
        <v>45286</v>
      </c>
      <c r="G44" s="115" t="s">
        <v>1662</v>
      </c>
      <c r="H44" s="72" t="s">
        <v>1539</v>
      </c>
      <c r="I44" s="70" t="s">
        <v>28</v>
      </c>
      <c r="J44" s="70" t="s">
        <v>122</v>
      </c>
      <c r="K44" s="71">
        <v>2.5899999999999999E-2</v>
      </c>
      <c r="L44" s="71">
        <v>2.5899999999999999E-2</v>
      </c>
      <c r="M44" s="72">
        <v>160.291741</v>
      </c>
      <c r="N44" s="80">
        <v>130.05219399999999</v>
      </c>
      <c r="O44" s="72">
        <v>0.20846289700000001</v>
      </c>
      <c r="P44" s="73">
        <f t="shared" si="0"/>
        <v>2.660485838832645E-4</v>
      </c>
      <c r="Q44" s="73">
        <f>O44/'סכום נכסי הקרן'!$C$41</f>
        <v>3.8159340605985411E-5</v>
      </c>
    </row>
    <row r="45" spans="1:17">
      <c r="A45" s="69" t="s">
        <v>1585</v>
      </c>
      <c r="B45" s="70" t="s">
        <v>1310</v>
      </c>
      <c r="C45" s="54">
        <v>9899</v>
      </c>
      <c r="D45" s="115" t="s">
        <v>1662</v>
      </c>
      <c r="E45" s="54" t="s">
        <v>623</v>
      </c>
      <c r="F45" s="79">
        <v>45286</v>
      </c>
      <c r="G45" s="115" t="s">
        <v>1662</v>
      </c>
      <c r="H45" s="72" t="s">
        <v>1540</v>
      </c>
      <c r="I45" s="70" t="s">
        <v>28</v>
      </c>
      <c r="J45" s="70" t="s">
        <v>122</v>
      </c>
      <c r="K45" s="71">
        <v>2.9899999999999999E-2</v>
      </c>
      <c r="L45" s="71">
        <v>2.9899999999999999E-2</v>
      </c>
      <c r="M45" s="72">
        <v>186.58137199999999</v>
      </c>
      <c r="N45" s="80">
        <v>125.826601</v>
      </c>
      <c r="O45" s="72">
        <v>0.23476900699999997</v>
      </c>
      <c r="P45" s="73">
        <f t="shared" si="0"/>
        <v>2.9962148061307139E-4</v>
      </c>
      <c r="Q45" s="73">
        <f>O45/'סכום נכסי הקרן'!$C$41</f>
        <v>4.2974700202127439E-5</v>
      </c>
    </row>
    <row r="46" spans="1:17">
      <c r="A46" s="116" t="s">
        <v>1662</v>
      </c>
      <c r="B46" s="115" t="s">
        <v>1662</v>
      </c>
      <c r="C46" s="115" t="s">
        <v>1662</v>
      </c>
      <c r="D46" s="115" t="s">
        <v>1662</v>
      </c>
      <c r="E46" s="115" t="s">
        <v>1662</v>
      </c>
      <c r="F46" s="115" t="s">
        <v>1662</v>
      </c>
      <c r="G46" s="115" t="s">
        <v>1662</v>
      </c>
      <c r="H46" s="115" t="s">
        <v>1662</v>
      </c>
      <c r="I46" s="115" t="s">
        <v>1662</v>
      </c>
      <c r="J46" s="115" t="s">
        <v>1662</v>
      </c>
      <c r="K46" s="115" t="s">
        <v>1662</v>
      </c>
      <c r="L46" s="115" t="s">
        <v>1662</v>
      </c>
      <c r="M46" s="115" t="s">
        <v>1662</v>
      </c>
      <c r="N46" s="115" t="s">
        <v>1662</v>
      </c>
      <c r="O46" s="115" t="s">
        <v>1662</v>
      </c>
      <c r="P46" s="115" t="s">
        <v>1662</v>
      </c>
      <c r="Q46" s="115" t="s">
        <v>1662</v>
      </c>
    </row>
    <row r="47" spans="1:17">
      <c r="A47" s="68" t="s">
        <v>37</v>
      </c>
      <c r="B47" s="114" t="s">
        <v>1662</v>
      </c>
      <c r="C47" s="114" t="s">
        <v>1662</v>
      </c>
      <c r="D47" s="114" t="s">
        <v>1662</v>
      </c>
      <c r="E47" s="114" t="s">
        <v>1662</v>
      </c>
      <c r="F47" s="114" t="s">
        <v>1662</v>
      </c>
      <c r="G47" s="114" t="s">
        <v>1662</v>
      </c>
      <c r="H47" s="66">
        <v>3.8771232619131637</v>
      </c>
      <c r="I47" s="114" t="s">
        <v>1662</v>
      </c>
      <c r="J47" s="114" t="s">
        <v>1662</v>
      </c>
      <c r="K47" s="114" t="s">
        <v>1662</v>
      </c>
      <c r="L47" s="65">
        <v>6.395831280360971E-2</v>
      </c>
      <c r="M47" s="114" t="s">
        <v>1662</v>
      </c>
      <c r="N47" s="114" t="s">
        <v>1662</v>
      </c>
      <c r="O47" s="66">
        <f>SUM(O48:O278)</f>
        <v>383.68276039099993</v>
      </c>
      <c r="P47" s="67">
        <f t="shared" si="0"/>
        <v>0.48967109510354456</v>
      </c>
      <c r="Q47" s="67">
        <f>O47/'סכום נכסי הקרן'!$C$41</f>
        <v>7.0233510850637629E-2</v>
      </c>
    </row>
    <row r="48" spans="1:17">
      <c r="A48" s="69" t="s">
        <v>1586</v>
      </c>
      <c r="B48" s="70" t="s">
        <v>1319</v>
      </c>
      <c r="C48" s="54" t="s">
        <v>1320</v>
      </c>
      <c r="D48" s="115" t="s">
        <v>1662</v>
      </c>
      <c r="E48" s="54" t="s">
        <v>317</v>
      </c>
      <c r="F48" s="79">
        <v>42368</v>
      </c>
      <c r="G48" s="54" t="s">
        <v>289</v>
      </c>
      <c r="H48" s="72">
        <v>6.8200000010618371</v>
      </c>
      <c r="I48" s="70" t="s">
        <v>118</v>
      </c>
      <c r="J48" s="70" t="s">
        <v>122</v>
      </c>
      <c r="K48" s="71">
        <v>3.1699999999999999E-2</v>
      </c>
      <c r="L48" s="71">
        <v>2.3900000009170409E-2</v>
      </c>
      <c r="M48" s="72">
        <v>174.60657499999996</v>
      </c>
      <c r="N48" s="80">
        <v>118.66</v>
      </c>
      <c r="O48" s="72">
        <v>0.207188179</v>
      </c>
      <c r="P48" s="73">
        <f t="shared" si="0"/>
        <v>2.6442173841756747E-4</v>
      </c>
      <c r="Q48" s="73">
        <f>O48/'סכום נכסי הקרן'!$C$41</f>
        <v>3.7926002208416361E-5</v>
      </c>
    </row>
    <row r="49" spans="1:17">
      <c r="A49" s="69" t="s">
        <v>1586</v>
      </c>
      <c r="B49" s="70" t="s">
        <v>1319</v>
      </c>
      <c r="C49" s="54" t="s">
        <v>1321</v>
      </c>
      <c r="D49" s="115" t="s">
        <v>1662</v>
      </c>
      <c r="E49" s="54" t="s">
        <v>317</v>
      </c>
      <c r="F49" s="79">
        <v>42388</v>
      </c>
      <c r="G49" s="54" t="s">
        <v>289</v>
      </c>
      <c r="H49" s="72">
        <v>6.8199999922197474</v>
      </c>
      <c r="I49" s="70" t="s">
        <v>118</v>
      </c>
      <c r="J49" s="70" t="s">
        <v>122</v>
      </c>
      <c r="K49" s="71">
        <v>3.1899999999999998E-2</v>
      </c>
      <c r="L49" s="71">
        <v>2.4099999961098736E-2</v>
      </c>
      <c r="M49" s="72">
        <v>244.449207</v>
      </c>
      <c r="N49" s="80">
        <v>118.83</v>
      </c>
      <c r="O49" s="72">
        <v>0.29047899300000002</v>
      </c>
      <c r="P49" s="73">
        <f t="shared" si="0"/>
        <v>3.7072076541029119E-4</v>
      </c>
      <c r="Q49" s="73">
        <f>O49/'סכום נכסי הקרן'!$C$41</f>
        <v>5.3172468541347442E-5</v>
      </c>
    </row>
    <row r="50" spans="1:17">
      <c r="A50" s="69" t="s">
        <v>1586</v>
      </c>
      <c r="B50" s="70" t="s">
        <v>1319</v>
      </c>
      <c r="C50" s="54" t="s">
        <v>1322</v>
      </c>
      <c r="D50" s="115" t="s">
        <v>1662</v>
      </c>
      <c r="E50" s="54" t="s">
        <v>317</v>
      </c>
      <c r="F50" s="79">
        <v>42509</v>
      </c>
      <c r="G50" s="54" t="s">
        <v>289</v>
      </c>
      <c r="H50" s="72">
        <v>6.8799999985717628</v>
      </c>
      <c r="I50" s="70" t="s">
        <v>118</v>
      </c>
      <c r="J50" s="70" t="s">
        <v>122</v>
      </c>
      <c r="K50" s="71">
        <v>2.7400000000000001E-2</v>
      </c>
      <c r="L50" s="71">
        <v>2.5899999983932328E-2</v>
      </c>
      <c r="M50" s="72">
        <v>244.449207</v>
      </c>
      <c r="N50" s="80">
        <v>114.57</v>
      </c>
      <c r="O50" s="72">
        <v>0.28006545499999996</v>
      </c>
      <c r="P50" s="73">
        <f t="shared" si="0"/>
        <v>3.5743059685758912E-4</v>
      </c>
      <c r="Q50" s="73">
        <f>O50/'סכום נכסי הקרן'!$C$41</f>
        <v>5.1266260054494384E-5</v>
      </c>
    </row>
    <row r="51" spans="1:17">
      <c r="A51" s="69" t="s">
        <v>1586</v>
      </c>
      <c r="B51" s="70" t="s">
        <v>1319</v>
      </c>
      <c r="C51" s="54" t="s">
        <v>1323</v>
      </c>
      <c r="D51" s="115" t="s">
        <v>1662</v>
      </c>
      <c r="E51" s="54" t="s">
        <v>317</v>
      </c>
      <c r="F51" s="79">
        <v>42723</v>
      </c>
      <c r="G51" s="54" t="s">
        <v>289</v>
      </c>
      <c r="H51" s="72">
        <v>6.7900000234436524</v>
      </c>
      <c r="I51" s="70" t="s">
        <v>118</v>
      </c>
      <c r="J51" s="70" t="s">
        <v>122</v>
      </c>
      <c r="K51" s="71">
        <v>3.15E-2</v>
      </c>
      <c r="L51" s="71">
        <v>2.7500000185081475E-2</v>
      </c>
      <c r="M51" s="72">
        <v>34.921315</v>
      </c>
      <c r="N51" s="80">
        <v>116.04</v>
      </c>
      <c r="O51" s="72">
        <v>4.0522694999999997E-2</v>
      </c>
      <c r="P51" s="73">
        <f t="shared" si="0"/>
        <v>5.1716664092428121E-5</v>
      </c>
      <c r="Q51" s="73">
        <f>O51/'סכום נכסי הקרן'!$C$41</f>
        <v>7.417719618361927E-6</v>
      </c>
    </row>
    <row r="52" spans="1:17">
      <c r="A52" s="69" t="s">
        <v>1586</v>
      </c>
      <c r="B52" s="70" t="s">
        <v>1319</v>
      </c>
      <c r="C52" s="54" t="s">
        <v>1324</v>
      </c>
      <c r="D52" s="115" t="s">
        <v>1662</v>
      </c>
      <c r="E52" s="54" t="s">
        <v>317</v>
      </c>
      <c r="F52" s="79">
        <v>42918</v>
      </c>
      <c r="G52" s="54" t="s">
        <v>289</v>
      </c>
      <c r="H52" s="72">
        <v>6.7600000036251027</v>
      </c>
      <c r="I52" s="70" t="s">
        <v>118</v>
      </c>
      <c r="J52" s="70" t="s">
        <v>122</v>
      </c>
      <c r="K52" s="71">
        <v>3.1899999999999998E-2</v>
      </c>
      <c r="L52" s="71">
        <v>2.990000003927196E-2</v>
      </c>
      <c r="M52" s="72">
        <v>174.60657499999996</v>
      </c>
      <c r="N52" s="80">
        <v>113.75</v>
      </c>
      <c r="O52" s="72">
        <v>0.198614978</v>
      </c>
      <c r="P52" s="73">
        <f t="shared" si="0"/>
        <v>2.5348028064152694E-4</v>
      </c>
      <c r="Q52" s="73">
        <f>O52/'סכום נכסי הקרן'!$C$41</f>
        <v>3.6356669239573592E-5</v>
      </c>
    </row>
    <row r="53" spans="1:17">
      <c r="A53" s="69" t="s">
        <v>1586</v>
      </c>
      <c r="B53" s="70" t="s">
        <v>1319</v>
      </c>
      <c r="C53" s="54" t="s">
        <v>1325</v>
      </c>
      <c r="D53" s="115" t="s">
        <v>1662</v>
      </c>
      <c r="E53" s="54" t="s">
        <v>317</v>
      </c>
      <c r="F53" s="79">
        <v>43915</v>
      </c>
      <c r="G53" s="54" t="s">
        <v>289</v>
      </c>
      <c r="H53" s="72">
        <v>6.79</v>
      </c>
      <c r="I53" s="70" t="s">
        <v>118</v>
      </c>
      <c r="J53" s="70" t="s">
        <v>122</v>
      </c>
      <c r="K53" s="71">
        <v>2.6600000000000002E-2</v>
      </c>
      <c r="L53" s="71">
        <v>3.56E-2</v>
      </c>
      <c r="M53" s="72">
        <v>367.59279199999997</v>
      </c>
      <c r="N53" s="80">
        <v>105.04</v>
      </c>
      <c r="O53" s="72">
        <v>0.3861195</v>
      </c>
      <c r="P53" s="73">
        <f t="shared" si="0"/>
        <v>4.9278095844899504E-4</v>
      </c>
      <c r="Q53" s="73">
        <f>O53/'סכום נכסי הקרן'!$C$41</f>
        <v>7.0679558459329974E-5</v>
      </c>
    </row>
    <row r="54" spans="1:17">
      <c r="A54" s="69" t="s">
        <v>1586</v>
      </c>
      <c r="B54" s="70" t="s">
        <v>1319</v>
      </c>
      <c r="C54" s="54" t="s">
        <v>1326</v>
      </c>
      <c r="D54" s="115" t="s">
        <v>1662</v>
      </c>
      <c r="E54" s="54" t="s">
        <v>317</v>
      </c>
      <c r="F54" s="79">
        <v>44168</v>
      </c>
      <c r="G54" s="54" t="s">
        <v>289</v>
      </c>
      <c r="H54" s="72">
        <v>6.9099999976356248</v>
      </c>
      <c r="I54" s="70" t="s">
        <v>118</v>
      </c>
      <c r="J54" s="70" t="s">
        <v>122</v>
      </c>
      <c r="K54" s="71">
        <v>1.89E-2</v>
      </c>
      <c r="L54" s="71">
        <v>3.8099999992851893E-2</v>
      </c>
      <c r="M54" s="72">
        <v>372.29547100000002</v>
      </c>
      <c r="N54" s="80">
        <v>97.7</v>
      </c>
      <c r="O54" s="72">
        <v>0.36373264600000005</v>
      </c>
      <c r="P54" s="73">
        <f t="shared" si="0"/>
        <v>4.6420997104541225E-4</v>
      </c>
      <c r="Q54" s="73">
        <f>O54/'סכום נכסי הקרן'!$C$41</f>
        <v>6.6581622571571178E-5</v>
      </c>
    </row>
    <row r="55" spans="1:17">
      <c r="A55" s="69" t="s">
        <v>1586</v>
      </c>
      <c r="B55" s="70" t="s">
        <v>1319</v>
      </c>
      <c r="C55" s="54" t="s">
        <v>1327</v>
      </c>
      <c r="D55" s="115" t="s">
        <v>1662</v>
      </c>
      <c r="E55" s="54" t="s">
        <v>317</v>
      </c>
      <c r="F55" s="79">
        <v>44277</v>
      </c>
      <c r="G55" s="54" t="s">
        <v>289</v>
      </c>
      <c r="H55" s="72">
        <v>6.8199999931821669</v>
      </c>
      <c r="I55" s="70" t="s">
        <v>118</v>
      </c>
      <c r="J55" s="70" t="s">
        <v>122</v>
      </c>
      <c r="K55" s="71">
        <v>1.9E-2</v>
      </c>
      <c r="L55" s="71">
        <v>4.6199999966101274E-2</v>
      </c>
      <c r="M55" s="72">
        <v>566.13858800000003</v>
      </c>
      <c r="N55" s="80">
        <v>92.75</v>
      </c>
      <c r="O55" s="72">
        <v>0.52509351900000001</v>
      </c>
      <c r="P55" s="73">
        <f t="shared" si="0"/>
        <v>6.701450912688315E-4</v>
      </c>
      <c r="Q55" s="73">
        <f>O55/'סכום נכסי הקרן'!$C$41</f>
        <v>9.6118890842798133E-5</v>
      </c>
    </row>
    <row r="56" spans="1:17">
      <c r="A56" s="69" t="s">
        <v>1587</v>
      </c>
      <c r="B56" s="70" t="s">
        <v>1310</v>
      </c>
      <c r="C56" s="54">
        <v>4069</v>
      </c>
      <c r="D56" s="115" t="s">
        <v>1662</v>
      </c>
      <c r="E56" s="54" t="s">
        <v>323</v>
      </c>
      <c r="F56" s="79">
        <v>42052</v>
      </c>
      <c r="G56" s="54" t="s">
        <v>120</v>
      </c>
      <c r="H56" s="72">
        <v>4.0099999978755223</v>
      </c>
      <c r="I56" s="70" t="s">
        <v>630</v>
      </c>
      <c r="J56" s="70" t="s">
        <v>122</v>
      </c>
      <c r="K56" s="71">
        <v>2.9779E-2</v>
      </c>
      <c r="L56" s="71">
        <v>2.029999998567213E-2</v>
      </c>
      <c r="M56" s="72">
        <v>516.37734599999999</v>
      </c>
      <c r="N56" s="80">
        <v>117.59</v>
      </c>
      <c r="O56" s="72">
        <v>0.60720812899999999</v>
      </c>
      <c r="P56" s="73">
        <f t="shared" si="0"/>
        <v>7.7494300025417271E-4</v>
      </c>
      <c r="Q56" s="73">
        <f>O56/'סכום נכסי הקרן'!$C$41</f>
        <v>1.111500518638294E-4</v>
      </c>
    </row>
    <row r="57" spans="1:17">
      <c r="A57" s="69" t="s">
        <v>1588</v>
      </c>
      <c r="B57" s="70" t="s">
        <v>1319</v>
      </c>
      <c r="C57" s="54" t="s">
        <v>1328</v>
      </c>
      <c r="D57" s="115" t="s">
        <v>1662</v>
      </c>
      <c r="E57" s="54" t="s">
        <v>323</v>
      </c>
      <c r="F57" s="79">
        <v>42122</v>
      </c>
      <c r="G57" s="54" t="s">
        <v>120</v>
      </c>
      <c r="H57" s="72">
        <v>4.1300000001281036</v>
      </c>
      <c r="I57" s="70" t="s">
        <v>293</v>
      </c>
      <c r="J57" s="70" t="s">
        <v>122</v>
      </c>
      <c r="K57" s="71">
        <v>2.98E-2</v>
      </c>
      <c r="L57" s="71">
        <v>2.6399999999267981E-2</v>
      </c>
      <c r="M57" s="72">
        <v>3337.7359689999998</v>
      </c>
      <c r="N57" s="80">
        <v>114.6</v>
      </c>
      <c r="O57" s="72">
        <v>3.8250455270000003</v>
      </c>
      <c r="P57" s="73">
        <f t="shared" si="0"/>
        <v>4.8816741990655782E-3</v>
      </c>
      <c r="Q57" s="73">
        <f>O57/'סכום נכסי הקרן'!$C$41</f>
        <v>7.0017838761107668E-4</v>
      </c>
    </row>
    <row r="58" spans="1:17">
      <c r="A58" s="69" t="s">
        <v>1589</v>
      </c>
      <c r="B58" s="70" t="s">
        <v>1310</v>
      </c>
      <c r="C58" s="54">
        <v>4099</v>
      </c>
      <c r="D58" s="115" t="s">
        <v>1662</v>
      </c>
      <c r="E58" s="54" t="s">
        <v>323</v>
      </c>
      <c r="F58" s="79">
        <v>42052</v>
      </c>
      <c r="G58" s="54" t="s">
        <v>120</v>
      </c>
      <c r="H58" s="72">
        <v>3.9400000019784889</v>
      </c>
      <c r="I58" s="70" t="s">
        <v>630</v>
      </c>
      <c r="J58" s="70" t="s">
        <v>122</v>
      </c>
      <c r="K58" s="71">
        <v>2.9779E-2</v>
      </c>
      <c r="L58" s="71">
        <v>2.9200000011042729E-2</v>
      </c>
      <c r="M58" s="72">
        <v>382.70393200000001</v>
      </c>
      <c r="N58" s="80">
        <v>113.58</v>
      </c>
      <c r="O58" s="72">
        <v>0.43467513100000005</v>
      </c>
      <c r="P58" s="73">
        <f t="shared" si="0"/>
        <v>5.5474957278283667E-4</v>
      </c>
      <c r="Q58" s="73">
        <f>O58/'סכום נכסי הקרן'!$C$41</f>
        <v>7.9567715001007246E-5</v>
      </c>
    </row>
    <row r="59" spans="1:17">
      <c r="A59" s="69" t="s">
        <v>1589</v>
      </c>
      <c r="B59" s="70" t="s">
        <v>1310</v>
      </c>
      <c r="C59" s="54" t="s">
        <v>1329</v>
      </c>
      <c r="D59" s="115" t="s">
        <v>1662</v>
      </c>
      <c r="E59" s="54" t="s">
        <v>323</v>
      </c>
      <c r="F59" s="79">
        <v>42054</v>
      </c>
      <c r="G59" s="54" t="s">
        <v>120</v>
      </c>
      <c r="H59" s="72">
        <v>3.9399999951191131</v>
      </c>
      <c r="I59" s="70" t="s">
        <v>630</v>
      </c>
      <c r="J59" s="70" t="s">
        <v>122</v>
      </c>
      <c r="K59" s="71">
        <v>2.9779E-2</v>
      </c>
      <c r="L59" s="71">
        <v>2.9199999934921516E-2</v>
      </c>
      <c r="M59" s="72">
        <v>10.823074999999999</v>
      </c>
      <c r="N59" s="80">
        <v>113.58</v>
      </c>
      <c r="O59" s="72">
        <v>1.2292849E-2</v>
      </c>
      <c r="P59" s="73">
        <f t="shared" si="0"/>
        <v>1.5688619487720175E-5</v>
      </c>
      <c r="Q59" s="73">
        <f>O59/'סכום נכסי הקרן'!$C$41</f>
        <v>2.2502182343217992E-6</v>
      </c>
    </row>
    <row r="60" spans="1:17">
      <c r="A60" s="69" t="s">
        <v>1590</v>
      </c>
      <c r="B60" s="70" t="s">
        <v>1319</v>
      </c>
      <c r="C60" s="54" t="s">
        <v>1330</v>
      </c>
      <c r="D60" s="115" t="s">
        <v>1662</v>
      </c>
      <c r="E60" s="54" t="s">
        <v>1032</v>
      </c>
      <c r="F60" s="79">
        <v>40742</v>
      </c>
      <c r="G60" s="54" t="s">
        <v>1309</v>
      </c>
      <c r="H60" s="72">
        <v>2.9599999993027257</v>
      </c>
      <c r="I60" s="70" t="s">
        <v>310</v>
      </c>
      <c r="J60" s="70" t="s">
        <v>122</v>
      </c>
      <c r="K60" s="71">
        <v>4.4999999999999998E-2</v>
      </c>
      <c r="L60" s="71">
        <v>1.6599999998837878E-2</v>
      </c>
      <c r="M60" s="72">
        <v>1228.6906160000001</v>
      </c>
      <c r="N60" s="80">
        <v>126.06</v>
      </c>
      <c r="O60" s="72">
        <v>1.5488874229999998</v>
      </c>
      <c r="P60" s="73">
        <f t="shared" si="0"/>
        <v>1.9767513136102525E-3</v>
      </c>
      <c r="Q60" s="73">
        <f>O60/'סכום נכסי הקרן'!$C$41</f>
        <v>2.8352538310250953E-4</v>
      </c>
    </row>
    <row r="61" spans="1:17">
      <c r="A61" s="69" t="s">
        <v>1591</v>
      </c>
      <c r="B61" s="70" t="s">
        <v>1319</v>
      </c>
      <c r="C61" s="54" t="s">
        <v>1331</v>
      </c>
      <c r="D61" s="115" t="s">
        <v>1662</v>
      </c>
      <c r="E61" s="54" t="s">
        <v>1032</v>
      </c>
      <c r="F61" s="79">
        <v>41534</v>
      </c>
      <c r="G61" s="54" t="s">
        <v>1309</v>
      </c>
      <c r="H61" s="72">
        <v>5.2700000003826108</v>
      </c>
      <c r="I61" s="70" t="s">
        <v>516</v>
      </c>
      <c r="J61" s="70" t="s">
        <v>122</v>
      </c>
      <c r="K61" s="71">
        <v>3.9842000000000002E-2</v>
      </c>
      <c r="L61" s="71">
        <v>3.3600000002782633E-2</v>
      </c>
      <c r="M61" s="72">
        <v>3714.762694</v>
      </c>
      <c r="N61" s="80">
        <v>116.09</v>
      </c>
      <c r="O61" s="72">
        <v>4.3124677050000004</v>
      </c>
      <c r="P61" s="73">
        <f t="shared" si="0"/>
        <v>5.5037416368513845E-3</v>
      </c>
      <c r="Q61" s="73">
        <f>O61/'סכום נכסי הקרן'!$C$41</f>
        <v>7.8940150202079951E-4</v>
      </c>
    </row>
    <row r="62" spans="1:17">
      <c r="A62" s="69" t="s">
        <v>1592</v>
      </c>
      <c r="B62" s="70" t="s">
        <v>1319</v>
      </c>
      <c r="C62" s="54" t="s">
        <v>1332</v>
      </c>
      <c r="D62" s="115" t="s">
        <v>1662</v>
      </c>
      <c r="E62" s="54" t="s">
        <v>430</v>
      </c>
      <c r="F62" s="79">
        <v>43431</v>
      </c>
      <c r="G62" s="54" t="s">
        <v>289</v>
      </c>
      <c r="H62" s="72">
        <v>7.6999999690757628</v>
      </c>
      <c r="I62" s="70" t="s">
        <v>293</v>
      </c>
      <c r="J62" s="70" t="s">
        <v>122</v>
      </c>
      <c r="K62" s="71">
        <v>3.6600000000000001E-2</v>
      </c>
      <c r="L62" s="71">
        <v>3.4199999847006404E-2</v>
      </c>
      <c r="M62" s="72">
        <v>108.561682</v>
      </c>
      <c r="N62" s="80">
        <v>113.19</v>
      </c>
      <c r="O62" s="72">
        <v>0.12288096400000001</v>
      </c>
      <c r="P62" s="73">
        <f t="shared" si="0"/>
        <v>1.5682554031862277E-4</v>
      </c>
      <c r="Q62" s="73">
        <f>O62/'סכום נכסי הקרן'!$C$41</f>
        <v>2.2493482661654804E-5</v>
      </c>
    </row>
    <row r="63" spans="1:17">
      <c r="A63" s="69" t="s">
        <v>1592</v>
      </c>
      <c r="B63" s="70" t="s">
        <v>1319</v>
      </c>
      <c r="C63" s="54" t="s">
        <v>1333</v>
      </c>
      <c r="D63" s="115" t="s">
        <v>1662</v>
      </c>
      <c r="E63" s="54" t="s">
        <v>430</v>
      </c>
      <c r="F63" s="79">
        <v>43276</v>
      </c>
      <c r="G63" s="54" t="s">
        <v>289</v>
      </c>
      <c r="H63" s="72">
        <v>7.7499999873559995</v>
      </c>
      <c r="I63" s="70" t="s">
        <v>293</v>
      </c>
      <c r="J63" s="70" t="s">
        <v>122</v>
      </c>
      <c r="K63" s="71">
        <v>3.2599999999999997E-2</v>
      </c>
      <c r="L63" s="71">
        <v>3.5099999961225065E-2</v>
      </c>
      <c r="M63" s="72">
        <v>108.163152</v>
      </c>
      <c r="N63" s="80">
        <v>109.68</v>
      </c>
      <c r="O63" s="72">
        <v>0.118633346</v>
      </c>
      <c r="P63" s="73">
        <f t="shared" si="0"/>
        <v>1.514045624369949E-4</v>
      </c>
      <c r="Q63" s="73">
        <f>O63/'סכום נכסי הקרן'!$C$41</f>
        <v>2.1715951962625351E-5</v>
      </c>
    </row>
    <row r="64" spans="1:17">
      <c r="A64" s="69" t="s">
        <v>1592</v>
      </c>
      <c r="B64" s="70" t="s">
        <v>1319</v>
      </c>
      <c r="C64" s="54" t="s">
        <v>1334</v>
      </c>
      <c r="D64" s="115" t="s">
        <v>1662</v>
      </c>
      <c r="E64" s="54" t="s">
        <v>430</v>
      </c>
      <c r="F64" s="79">
        <v>43222</v>
      </c>
      <c r="G64" s="54" t="s">
        <v>289</v>
      </c>
      <c r="H64" s="72">
        <v>7.7600000054043869</v>
      </c>
      <c r="I64" s="70" t="s">
        <v>293</v>
      </c>
      <c r="J64" s="70" t="s">
        <v>122</v>
      </c>
      <c r="K64" s="71">
        <v>3.2199999999999999E-2</v>
      </c>
      <c r="L64" s="71">
        <v>3.5100000032110473E-2</v>
      </c>
      <c r="M64" s="72">
        <v>516.87586899999997</v>
      </c>
      <c r="N64" s="80">
        <v>110.26</v>
      </c>
      <c r="O64" s="72">
        <v>0.569907367</v>
      </c>
      <c r="P64" s="73">
        <f t="shared" si="0"/>
        <v>7.2733829432961342E-4</v>
      </c>
      <c r="Q64" s="73">
        <f>O64/'סכום נכסי הקרן'!$C$41</f>
        <v>1.0432211028523377E-4</v>
      </c>
    </row>
    <row r="65" spans="1:17">
      <c r="A65" s="69" t="s">
        <v>1592</v>
      </c>
      <c r="B65" s="70" t="s">
        <v>1319</v>
      </c>
      <c r="C65" s="54" t="s">
        <v>1335</v>
      </c>
      <c r="D65" s="115" t="s">
        <v>1662</v>
      </c>
      <c r="E65" s="54" t="s">
        <v>430</v>
      </c>
      <c r="F65" s="79">
        <v>43922</v>
      </c>
      <c r="G65" s="54" t="s">
        <v>289</v>
      </c>
      <c r="H65" s="72">
        <v>7.8899999934837854</v>
      </c>
      <c r="I65" s="70" t="s">
        <v>293</v>
      </c>
      <c r="J65" s="70" t="s">
        <v>122</v>
      </c>
      <c r="K65" s="71">
        <v>2.7699999999999999E-2</v>
      </c>
      <c r="L65" s="71">
        <v>3.2599999956558566E-2</v>
      </c>
      <c r="M65" s="72">
        <v>124.36017799999999</v>
      </c>
      <c r="N65" s="80">
        <v>107.36</v>
      </c>
      <c r="O65" s="72">
        <v>0.133513083</v>
      </c>
      <c r="P65" s="73">
        <f t="shared" si="0"/>
        <v>1.7039467057794344E-4</v>
      </c>
      <c r="Q65" s="73">
        <f>O65/'סכום נכסי הקרן'!$C$41</f>
        <v>2.4439702617930137E-5</v>
      </c>
    </row>
    <row r="66" spans="1:17">
      <c r="A66" s="69" t="s">
        <v>1592</v>
      </c>
      <c r="B66" s="70" t="s">
        <v>1319</v>
      </c>
      <c r="C66" s="54" t="s">
        <v>1336</v>
      </c>
      <c r="D66" s="115" t="s">
        <v>1662</v>
      </c>
      <c r="E66" s="54" t="s">
        <v>430</v>
      </c>
      <c r="F66" s="79">
        <v>43978</v>
      </c>
      <c r="G66" s="54" t="s">
        <v>289</v>
      </c>
      <c r="H66" s="72">
        <v>7.9200000529055936</v>
      </c>
      <c r="I66" s="70" t="s">
        <v>293</v>
      </c>
      <c r="J66" s="70" t="s">
        <v>122</v>
      </c>
      <c r="K66" s="71">
        <v>2.3E-2</v>
      </c>
      <c r="L66" s="71">
        <v>3.6800000199354407E-2</v>
      </c>
      <c r="M66" s="72">
        <v>52.168393999999999</v>
      </c>
      <c r="N66" s="80">
        <v>100</v>
      </c>
      <c r="O66" s="72">
        <v>5.2168396999999998E-2</v>
      </c>
      <c r="P66" s="73">
        <f t="shared" si="0"/>
        <v>6.6579369015052795E-5</v>
      </c>
      <c r="Q66" s="73">
        <f>O66/'סכום נכסי הקרן'!$C$41</f>
        <v>9.5494769507653301E-6</v>
      </c>
    </row>
    <row r="67" spans="1:17">
      <c r="A67" s="69" t="s">
        <v>1592</v>
      </c>
      <c r="B67" s="70" t="s">
        <v>1319</v>
      </c>
      <c r="C67" s="54" t="s">
        <v>1337</v>
      </c>
      <c r="D67" s="115" t="s">
        <v>1662</v>
      </c>
      <c r="E67" s="54" t="s">
        <v>430</v>
      </c>
      <c r="F67" s="79">
        <v>44010</v>
      </c>
      <c r="G67" s="54" t="s">
        <v>289</v>
      </c>
      <c r="H67" s="72">
        <v>7.9799999667150701</v>
      </c>
      <c r="I67" s="70" t="s">
        <v>293</v>
      </c>
      <c r="J67" s="70" t="s">
        <v>122</v>
      </c>
      <c r="K67" s="71">
        <v>2.2000000000000002E-2</v>
      </c>
      <c r="L67" s="71">
        <v>3.4299999860106817E-2</v>
      </c>
      <c r="M67" s="72">
        <v>81.799753999999993</v>
      </c>
      <c r="N67" s="80">
        <v>101.37</v>
      </c>
      <c r="O67" s="72">
        <v>8.2920411999999999E-2</v>
      </c>
      <c r="P67" s="73">
        <f t="shared" si="0"/>
        <v>1.0582630532864968E-4</v>
      </c>
      <c r="Q67" s="73">
        <f>O67/'סכום נכסי הקרן'!$C$41</f>
        <v>1.5178663878477327E-5</v>
      </c>
    </row>
    <row r="68" spans="1:17">
      <c r="A68" s="69" t="s">
        <v>1592</v>
      </c>
      <c r="B68" s="70" t="s">
        <v>1319</v>
      </c>
      <c r="C68" s="54" t="s">
        <v>1338</v>
      </c>
      <c r="D68" s="115" t="s">
        <v>1662</v>
      </c>
      <c r="E68" s="54" t="s">
        <v>430</v>
      </c>
      <c r="F68" s="79">
        <v>44133</v>
      </c>
      <c r="G68" s="54" t="s">
        <v>289</v>
      </c>
      <c r="H68" s="72">
        <v>7.8899999700948271</v>
      </c>
      <c r="I68" s="70" t="s">
        <v>293</v>
      </c>
      <c r="J68" s="70" t="s">
        <v>122</v>
      </c>
      <c r="K68" s="71">
        <v>2.3799999999999998E-2</v>
      </c>
      <c r="L68" s="71">
        <v>3.6799999858392954E-2</v>
      </c>
      <c r="M68" s="72">
        <v>106.37130799999998</v>
      </c>
      <c r="N68" s="80">
        <v>100.91</v>
      </c>
      <c r="O68" s="72">
        <v>0.10733928899999999</v>
      </c>
      <c r="P68" s="73">
        <f t="shared" si="0"/>
        <v>1.3699064075410247E-4</v>
      </c>
      <c r="Q68" s="73">
        <f>O68/'סכום נכסי הקרן'!$C$41</f>
        <v>1.9648563597172413E-5</v>
      </c>
    </row>
    <row r="69" spans="1:17">
      <c r="A69" s="69" t="s">
        <v>1592</v>
      </c>
      <c r="B69" s="70" t="s">
        <v>1319</v>
      </c>
      <c r="C69" s="54" t="s">
        <v>1339</v>
      </c>
      <c r="D69" s="115" t="s">
        <v>1662</v>
      </c>
      <c r="E69" s="54" t="s">
        <v>430</v>
      </c>
      <c r="F69" s="79">
        <v>44251</v>
      </c>
      <c r="G69" s="54" t="s">
        <v>289</v>
      </c>
      <c r="H69" s="72">
        <v>7.8000000032729666</v>
      </c>
      <c r="I69" s="70" t="s">
        <v>293</v>
      </c>
      <c r="J69" s="70" t="s">
        <v>122</v>
      </c>
      <c r="K69" s="71">
        <v>2.3599999999999999E-2</v>
      </c>
      <c r="L69" s="71">
        <v>4.2300000014728355E-2</v>
      </c>
      <c r="M69" s="72">
        <v>315.82922400000001</v>
      </c>
      <c r="N69" s="80">
        <v>96.74</v>
      </c>
      <c r="O69" s="72">
        <v>0.30553318499999998</v>
      </c>
      <c r="P69" s="73">
        <f t="shared" si="0"/>
        <v>3.8993351991358665E-4</v>
      </c>
      <c r="Q69" s="73">
        <f>O69/'סכום נכסי הקרן'!$C$41</f>
        <v>5.592815335789251E-5</v>
      </c>
    </row>
    <row r="70" spans="1:17">
      <c r="A70" s="69" t="s">
        <v>1592</v>
      </c>
      <c r="B70" s="70" t="s">
        <v>1319</v>
      </c>
      <c r="C70" s="54" t="s">
        <v>1340</v>
      </c>
      <c r="D70" s="115" t="s">
        <v>1662</v>
      </c>
      <c r="E70" s="54" t="s">
        <v>430</v>
      </c>
      <c r="F70" s="79">
        <v>44294</v>
      </c>
      <c r="G70" s="54" t="s">
        <v>289</v>
      </c>
      <c r="H70" s="72">
        <v>7.7700000077132341</v>
      </c>
      <c r="I70" s="70" t="s">
        <v>293</v>
      </c>
      <c r="J70" s="70" t="s">
        <v>122</v>
      </c>
      <c r="K70" s="71">
        <v>2.3199999999999998E-2</v>
      </c>
      <c r="L70" s="71">
        <v>4.4300000043677353E-2</v>
      </c>
      <c r="M70" s="72">
        <v>227.23530299999999</v>
      </c>
      <c r="N70" s="80">
        <v>94.71</v>
      </c>
      <c r="O70" s="72">
        <v>0.21521454199999998</v>
      </c>
      <c r="P70" s="73">
        <f t="shared" si="0"/>
        <v>2.7466529993673327E-4</v>
      </c>
      <c r="Q70" s="73">
        <f>O70/'סכום נכסי הקרן'!$C$41</f>
        <v>3.9395235937545046E-5</v>
      </c>
    </row>
    <row r="71" spans="1:17">
      <c r="A71" s="69" t="s">
        <v>1592</v>
      </c>
      <c r="B71" s="70" t="s">
        <v>1319</v>
      </c>
      <c r="C71" s="54" t="s">
        <v>1341</v>
      </c>
      <c r="D71" s="115" t="s">
        <v>1662</v>
      </c>
      <c r="E71" s="54" t="s">
        <v>430</v>
      </c>
      <c r="F71" s="79">
        <v>44602</v>
      </c>
      <c r="G71" s="54" t="s">
        <v>289</v>
      </c>
      <c r="H71" s="72">
        <v>7.6299999917040919</v>
      </c>
      <c r="I71" s="70" t="s">
        <v>293</v>
      </c>
      <c r="J71" s="70" t="s">
        <v>122</v>
      </c>
      <c r="K71" s="71">
        <v>2.0899999999999998E-2</v>
      </c>
      <c r="L71" s="71">
        <v>5.369999993741683E-2</v>
      </c>
      <c r="M71" s="72">
        <v>325.55588899999998</v>
      </c>
      <c r="N71" s="80">
        <v>84.42</v>
      </c>
      <c r="O71" s="72">
        <v>0.274834256</v>
      </c>
      <c r="P71" s="73">
        <f t="shared" si="0"/>
        <v>3.5075433405020069E-4</v>
      </c>
      <c r="Q71" s="73">
        <f>O71/'סכום נכסי הקרן'!$C$41</f>
        <v>5.030868387527296E-5</v>
      </c>
    </row>
    <row r="72" spans="1:17">
      <c r="A72" s="69" t="s">
        <v>1592</v>
      </c>
      <c r="B72" s="70" t="s">
        <v>1319</v>
      </c>
      <c r="C72" s="54" t="s">
        <v>1342</v>
      </c>
      <c r="D72" s="115" t="s">
        <v>1662</v>
      </c>
      <c r="E72" s="54" t="s">
        <v>430</v>
      </c>
      <c r="F72" s="79">
        <v>43500</v>
      </c>
      <c r="G72" s="54" t="s">
        <v>289</v>
      </c>
      <c r="H72" s="72">
        <v>7.7599999885600637</v>
      </c>
      <c r="I72" s="70" t="s">
        <v>293</v>
      </c>
      <c r="J72" s="70" t="s">
        <v>122</v>
      </c>
      <c r="K72" s="71">
        <v>3.4500000000000003E-2</v>
      </c>
      <c r="L72" s="71">
        <v>3.269999996620019E-2</v>
      </c>
      <c r="M72" s="72">
        <v>203.77087199999997</v>
      </c>
      <c r="N72" s="80">
        <v>113.25</v>
      </c>
      <c r="O72" s="72">
        <v>0.23077051399999998</v>
      </c>
      <c r="P72" s="73">
        <f t="shared" si="0"/>
        <v>2.9451844589741574E-4</v>
      </c>
      <c r="Q72" s="73">
        <f>O72/'סכום נכסי הקרן'!$C$41</f>
        <v>4.2242772082095373E-5</v>
      </c>
    </row>
    <row r="73" spans="1:17">
      <c r="A73" s="69" t="s">
        <v>1592</v>
      </c>
      <c r="B73" s="70" t="s">
        <v>1319</v>
      </c>
      <c r="C73" s="54" t="s">
        <v>1343</v>
      </c>
      <c r="D73" s="115" t="s">
        <v>1662</v>
      </c>
      <c r="E73" s="54" t="s">
        <v>430</v>
      </c>
      <c r="F73" s="79">
        <v>43556</v>
      </c>
      <c r="G73" s="54" t="s">
        <v>289</v>
      </c>
      <c r="H73" s="72">
        <v>7.8400000014189244</v>
      </c>
      <c r="I73" s="70" t="s">
        <v>293</v>
      </c>
      <c r="J73" s="70" t="s">
        <v>122</v>
      </c>
      <c r="K73" s="71">
        <v>3.0499999999999999E-2</v>
      </c>
      <c r="L73" s="71">
        <v>3.2800000019510216E-2</v>
      </c>
      <c r="M73" s="72">
        <v>205.48781500000001</v>
      </c>
      <c r="N73" s="80">
        <v>109.75</v>
      </c>
      <c r="O73" s="72">
        <v>0.22552287699999998</v>
      </c>
      <c r="P73" s="73">
        <f t="shared" ref="P73:P136" si="1">IFERROR(O73/$O$8,0)</f>
        <v>2.8782120426509101E-4</v>
      </c>
      <c r="Q73" s="73">
        <f>O73/'סכום נכסי הקרן'!$C$41</f>
        <v>4.1282186910626844E-5</v>
      </c>
    </row>
    <row r="74" spans="1:17">
      <c r="A74" s="69" t="s">
        <v>1592</v>
      </c>
      <c r="B74" s="70" t="s">
        <v>1319</v>
      </c>
      <c r="C74" s="54" t="s">
        <v>1344</v>
      </c>
      <c r="D74" s="115" t="s">
        <v>1662</v>
      </c>
      <c r="E74" s="54" t="s">
        <v>430</v>
      </c>
      <c r="F74" s="79">
        <v>43647</v>
      </c>
      <c r="G74" s="54" t="s">
        <v>289</v>
      </c>
      <c r="H74" s="72">
        <v>7.8199999969045315</v>
      </c>
      <c r="I74" s="70" t="s">
        <v>293</v>
      </c>
      <c r="J74" s="70" t="s">
        <v>122</v>
      </c>
      <c r="K74" s="71">
        <v>2.8999999999999998E-2</v>
      </c>
      <c r="L74" s="71">
        <v>3.5099999979529971E-2</v>
      </c>
      <c r="M74" s="72">
        <v>190.75505400000003</v>
      </c>
      <c r="N74" s="80">
        <v>105</v>
      </c>
      <c r="O74" s="72">
        <v>0.200292791</v>
      </c>
      <c r="P74" s="73">
        <f t="shared" si="1"/>
        <v>2.5562157186934163E-4</v>
      </c>
      <c r="Q74" s="73">
        <f>O74/'סכום נכסי הקרן'!$C$41</f>
        <v>3.6663794577758595E-5</v>
      </c>
    </row>
    <row r="75" spans="1:17">
      <c r="A75" s="69" t="s">
        <v>1592</v>
      </c>
      <c r="B75" s="70" t="s">
        <v>1319</v>
      </c>
      <c r="C75" s="54" t="s">
        <v>1345</v>
      </c>
      <c r="D75" s="115" t="s">
        <v>1662</v>
      </c>
      <c r="E75" s="54" t="s">
        <v>430</v>
      </c>
      <c r="F75" s="79">
        <v>43703</v>
      </c>
      <c r="G75" s="54" t="s">
        <v>289</v>
      </c>
      <c r="H75" s="72">
        <v>7.9499998914353336</v>
      </c>
      <c r="I75" s="70" t="s">
        <v>293</v>
      </c>
      <c r="J75" s="70" t="s">
        <v>122</v>
      </c>
      <c r="K75" s="71">
        <v>2.3799999999999998E-2</v>
      </c>
      <c r="L75" s="71">
        <v>3.4499999638117777E-2</v>
      </c>
      <c r="M75" s="72">
        <v>13.545735000000001</v>
      </c>
      <c r="N75" s="80">
        <v>102</v>
      </c>
      <c r="O75" s="72">
        <v>1.381665E-2</v>
      </c>
      <c r="P75" s="73">
        <f t="shared" si="1"/>
        <v>1.7633354517330276E-5</v>
      </c>
      <c r="Q75" s="73">
        <f>O75/'סכום נכסי הקרן'!$C$41</f>
        <v>2.5291515227464592E-6</v>
      </c>
    </row>
    <row r="76" spans="1:17">
      <c r="A76" s="69" t="s">
        <v>1592</v>
      </c>
      <c r="B76" s="70" t="s">
        <v>1319</v>
      </c>
      <c r="C76" s="54" t="s">
        <v>1346</v>
      </c>
      <c r="D76" s="115" t="s">
        <v>1662</v>
      </c>
      <c r="E76" s="54" t="s">
        <v>430</v>
      </c>
      <c r="F76" s="79">
        <v>43740</v>
      </c>
      <c r="G76" s="54" t="s">
        <v>289</v>
      </c>
      <c r="H76" s="72">
        <v>7.8699999811045549</v>
      </c>
      <c r="I76" s="70" t="s">
        <v>293</v>
      </c>
      <c r="J76" s="70" t="s">
        <v>122</v>
      </c>
      <c r="K76" s="71">
        <v>2.4300000000000002E-2</v>
      </c>
      <c r="L76" s="71">
        <v>3.77999998807131E-2</v>
      </c>
      <c r="M76" s="72">
        <v>200.17956599999997</v>
      </c>
      <c r="N76" s="80">
        <v>99.67</v>
      </c>
      <c r="O76" s="72">
        <v>0.19951897099999999</v>
      </c>
      <c r="P76" s="73">
        <f t="shared" si="1"/>
        <v>2.5463399221779072E-4</v>
      </c>
      <c r="Q76" s="73">
        <f>O76/'סכום נכסי הקרן'!$C$41</f>
        <v>3.6522146057217678E-5</v>
      </c>
    </row>
    <row r="77" spans="1:17">
      <c r="A77" s="69" t="s">
        <v>1592</v>
      </c>
      <c r="B77" s="70" t="s">
        <v>1319</v>
      </c>
      <c r="C77" s="54" t="s">
        <v>1347</v>
      </c>
      <c r="D77" s="115" t="s">
        <v>1662</v>
      </c>
      <c r="E77" s="54" t="s">
        <v>430</v>
      </c>
      <c r="F77" s="79">
        <v>43831</v>
      </c>
      <c r="G77" s="54" t="s">
        <v>289</v>
      </c>
      <c r="H77" s="72">
        <v>7.8600000003912305</v>
      </c>
      <c r="I77" s="70" t="s">
        <v>293</v>
      </c>
      <c r="J77" s="70" t="s">
        <v>122</v>
      </c>
      <c r="K77" s="71">
        <v>2.3799999999999998E-2</v>
      </c>
      <c r="L77" s="71">
        <v>3.9199999988263096E-2</v>
      </c>
      <c r="M77" s="72">
        <v>207.76597099999998</v>
      </c>
      <c r="N77" s="80">
        <v>98.42</v>
      </c>
      <c r="O77" s="72">
        <v>0.20448327199999999</v>
      </c>
      <c r="P77" s="73">
        <f t="shared" si="1"/>
        <v>2.6096962925453531E-4</v>
      </c>
      <c r="Q77" s="73">
        <f>O77/'סכום נכסי הקרן'!$C$41</f>
        <v>3.7430866292116999E-5</v>
      </c>
    </row>
    <row r="78" spans="1:17">
      <c r="A78" s="69" t="s">
        <v>1593</v>
      </c>
      <c r="B78" s="70" t="s">
        <v>1319</v>
      </c>
      <c r="C78" s="54">
        <v>7936</v>
      </c>
      <c r="D78" s="115" t="s">
        <v>1662</v>
      </c>
      <c r="E78" s="54" t="s">
        <v>1348</v>
      </c>
      <c r="F78" s="79">
        <v>44087</v>
      </c>
      <c r="G78" s="54" t="s">
        <v>1309</v>
      </c>
      <c r="H78" s="72">
        <v>5.1599999982790532</v>
      </c>
      <c r="I78" s="70" t="s">
        <v>310</v>
      </c>
      <c r="J78" s="70" t="s">
        <v>122</v>
      </c>
      <c r="K78" s="71">
        <v>1.7947999999999999E-2</v>
      </c>
      <c r="L78" s="71">
        <v>2.8999999986310653E-2</v>
      </c>
      <c r="M78" s="72">
        <v>969.37711200000001</v>
      </c>
      <c r="N78" s="80">
        <v>105.5</v>
      </c>
      <c r="O78" s="72">
        <v>1.022692836</v>
      </c>
      <c r="P78" s="73">
        <f t="shared" si="1"/>
        <v>1.305200995865272E-3</v>
      </c>
      <c r="Q78" s="73">
        <f>O78/'סכום נכסי הקרן'!$C$41</f>
        <v>1.8720494066733217E-4</v>
      </c>
    </row>
    <row r="79" spans="1:17">
      <c r="A79" s="69" t="s">
        <v>1593</v>
      </c>
      <c r="B79" s="70" t="s">
        <v>1319</v>
      </c>
      <c r="C79" s="54">
        <v>7937</v>
      </c>
      <c r="D79" s="115" t="s">
        <v>1662</v>
      </c>
      <c r="E79" s="54" t="s">
        <v>1348</v>
      </c>
      <c r="F79" s="79">
        <v>44087</v>
      </c>
      <c r="G79" s="54" t="s">
        <v>1309</v>
      </c>
      <c r="H79" s="72">
        <v>6.5300000066871213</v>
      </c>
      <c r="I79" s="70" t="s">
        <v>310</v>
      </c>
      <c r="J79" s="70" t="s">
        <v>122</v>
      </c>
      <c r="K79" s="71">
        <v>7.5499999999999998E-2</v>
      </c>
      <c r="L79" s="71">
        <v>7.5700000068619475E-2</v>
      </c>
      <c r="M79" s="72">
        <v>224.68602300000003</v>
      </c>
      <c r="N79" s="80">
        <v>101.83</v>
      </c>
      <c r="O79" s="72">
        <v>0.228797999</v>
      </c>
      <c r="P79" s="73">
        <f t="shared" si="1"/>
        <v>2.9200104433583959E-4</v>
      </c>
      <c r="Q79" s="73">
        <f>O79/'סכום נכסי הקרן'!$C$41</f>
        <v>4.188170124973802E-5</v>
      </c>
    </row>
    <row r="80" spans="1:17">
      <c r="A80" s="69" t="s">
        <v>1594</v>
      </c>
      <c r="B80" s="70" t="s">
        <v>1310</v>
      </c>
      <c r="C80" s="54">
        <v>8063</v>
      </c>
      <c r="D80" s="115" t="s">
        <v>1662</v>
      </c>
      <c r="E80" s="54" t="s">
        <v>434</v>
      </c>
      <c r="F80" s="79">
        <v>44147</v>
      </c>
      <c r="G80" s="54" t="s">
        <v>120</v>
      </c>
      <c r="H80" s="72">
        <v>7.6100000014401061</v>
      </c>
      <c r="I80" s="70" t="s">
        <v>579</v>
      </c>
      <c r="J80" s="70" t="s">
        <v>122</v>
      </c>
      <c r="K80" s="71">
        <v>1.6250000000000001E-2</v>
      </c>
      <c r="L80" s="71">
        <v>3.1200000001556871E-2</v>
      </c>
      <c r="M80" s="72">
        <v>773.71793500000001</v>
      </c>
      <c r="N80" s="80">
        <v>99.62</v>
      </c>
      <c r="O80" s="72">
        <v>0.7707778489999999</v>
      </c>
      <c r="P80" s="73">
        <f t="shared" si="1"/>
        <v>9.836971382731893E-4</v>
      </c>
      <c r="Q80" s="73">
        <f>O80/'סכום נכסי הקרן'!$C$41</f>
        <v>1.4109165177503882E-4</v>
      </c>
    </row>
    <row r="81" spans="1:17">
      <c r="A81" s="69" t="s">
        <v>1594</v>
      </c>
      <c r="B81" s="70" t="s">
        <v>1310</v>
      </c>
      <c r="C81" s="54">
        <v>8145</v>
      </c>
      <c r="D81" s="115" t="s">
        <v>1662</v>
      </c>
      <c r="E81" s="54" t="s">
        <v>434</v>
      </c>
      <c r="F81" s="79">
        <v>44185</v>
      </c>
      <c r="G81" s="54" t="s">
        <v>120</v>
      </c>
      <c r="H81" s="72">
        <v>7.6199999942743224</v>
      </c>
      <c r="I81" s="70" t="s">
        <v>579</v>
      </c>
      <c r="J81" s="70" t="s">
        <v>122</v>
      </c>
      <c r="K81" s="71">
        <v>1.4990000000000002E-2</v>
      </c>
      <c r="L81" s="71">
        <v>3.1899999972494299E-2</v>
      </c>
      <c r="M81" s="72">
        <v>363.709431</v>
      </c>
      <c r="N81" s="80">
        <v>97.96</v>
      </c>
      <c r="O81" s="72">
        <v>0.35628974199999996</v>
      </c>
      <c r="P81" s="73">
        <f t="shared" si="1"/>
        <v>4.547110429499291E-4</v>
      </c>
      <c r="Q81" s="73">
        <f>O81/'סכום נכסי הקרן'!$C$41</f>
        <v>6.5219191592625052E-5</v>
      </c>
    </row>
    <row r="82" spans="1:17">
      <c r="A82" s="69" t="s">
        <v>1595</v>
      </c>
      <c r="B82" s="70" t="s">
        <v>1310</v>
      </c>
      <c r="C82" s="54" t="s">
        <v>1349</v>
      </c>
      <c r="D82" s="115" t="s">
        <v>1662</v>
      </c>
      <c r="E82" s="54" t="s">
        <v>430</v>
      </c>
      <c r="F82" s="79">
        <v>42901</v>
      </c>
      <c r="G82" s="54" t="s">
        <v>289</v>
      </c>
      <c r="H82" s="72">
        <v>0.46000000006468467</v>
      </c>
      <c r="I82" s="70" t="s">
        <v>143</v>
      </c>
      <c r="J82" s="70" t="s">
        <v>122</v>
      </c>
      <c r="K82" s="71">
        <v>0.04</v>
      </c>
      <c r="L82" s="71">
        <v>5.4799999994933041E-2</v>
      </c>
      <c r="M82" s="72">
        <v>3727.4583470000002</v>
      </c>
      <c r="N82" s="80">
        <v>99.54</v>
      </c>
      <c r="O82" s="72">
        <v>3.7103119559999995</v>
      </c>
      <c r="P82" s="73">
        <f t="shared" si="1"/>
        <v>4.7352466835330655E-3</v>
      </c>
      <c r="Q82" s="73">
        <f>O82/'סכום נכסי הקרן'!$C$41</f>
        <v>6.7917629334041118E-4</v>
      </c>
    </row>
    <row r="83" spans="1:17">
      <c r="A83" s="69" t="s">
        <v>1596</v>
      </c>
      <c r="B83" s="70" t="s">
        <v>1310</v>
      </c>
      <c r="C83" s="54">
        <v>8224</v>
      </c>
      <c r="D83" s="115" t="s">
        <v>1662</v>
      </c>
      <c r="E83" s="54" t="s">
        <v>434</v>
      </c>
      <c r="F83" s="79">
        <v>44223</v>
      </c>
      <c r="G83" s="54" t="s">
        <v>120</v>
      </c>
      <c r="H83" s="72">
        <v>12.249999999834728</v>
      </c>
      <c r="I83" s="70" t="s">
        <v>310</v>
      </c>
      <c r="J83" s="70" t="s">
        <v>122</v>
      </c>
      <c r="K83" s="71">
        <v>2.1537000000000001E-2</v>
      </c>
      <c r="L83" s="71">
        <v>4.0700000002181581E-2</v>
      </c>
      <c r="M83" s="72">
        <v>1707.2929779999999</v>
      </c>
      <c r="N83" s="80">
        <v>88.6</v>
      </c>
      <c r="O83" s="72">
        <v>1.5126615810000001</v>
      </c>
      <c r="P83" s="73">
        <f t="shared" si="1"/>
        <v>1.930518463051341E-3</v>
      </c>
      <c r="Q83" s="73">
        <f>O83/'סכום נכסי הקרן'!$C$41</f>
        <v>2.7689420669888985E-4</v>
      </c>
    </row>
    <row r="84" spans="1:17">
      <c r="A84" s="69" t="s">
        <v>1596</v>
      </c>
      <c r="B84" s="70" t="s">
        <v>1310</v>
      </c>
      <c r="C84" s="54">
        <v>2963</v>
      </c>
      <c r="D84" s="115" t="s">
        <v>1662</v>
      </c>
      <c r="E84" s="54" t="s">
        <v>434</v>
      </c>
      <c r="F84" s="79">
        <v>41423</v>
      </c>
      <c r="G84" s="54" t="s">
        <v>120</v>
      </c>
      <c r="H84" s="72">
        <v>2.839999998472019</v>
      </c>
      <c r="I84" s="70" t="s">
        <v>310</v>
      </c>
      <c r="J84" s="70" t="s">
        <v>122</v>
      </c>
      <c r="K84" s="71">
        <v>0.05</v>
      </c>
      <c r="L84" s="71">
        <v>2.0399999990177262E-2</v>
      </c>
      <c r="M84" s="72">
        <v>299.59672799999998</v>
      </c>
      <c r="N84" s="80">
        <v>122.33</v>
      </c>
      <c r="O84" s="72">
        <v>0.36649668400000002</v>
      </c>
      <c r="P84" s="73">
        <f t="shared" si="1"/>
        <v>4.6773754552644576E-4</v>
      </c>
      <c r="Q84" s="73">
        <f>O84/'סכום נכסי הקרן'!$C$41</f>
        <v>6.7087582476224551E-5</v>
      </c>
    </row>
    <row r="85" spans="1:17">
      <c r="A85" s="69" t="s">
        <v>1596</v>
      </c>
      <c r="B85" s="70" t="s">
        <v>1310</v>
      </c>
      <c r="C85" s="54">
        <v>2968</v>
      </c>
      <c r="D85" s="115" t="s">
        <v>1662</v>
      </c>
      <c r="E85" s="54" t="s">
        <v>434</v>
      </c>
      <c r="F85" s="79">
        <v>41423</v>
      </c>
      <c r="G85" s="54" t="s">
        <v>120</v>
      </c>
      <c r="H85" s="72">
        <v>2.839999998981952</v>
      </c>
      <c r="I85" s="70" t="s">
        <v>310</v>
      </c>
      <c r="J85" s="70" t="s">
        <v>122</v>
      </c>
      <c r="K85" s="71">
        <v>0.05</v>
      </c>
      <c r="L85" s="71">
        <v>2.0400000023754458E-2</v>
      </c>
      <c r="M85" s="72">
        <v>96.356262999999998</v>
      </c>
      <c r="N85" s="80">
        <v>122.33</v>
      </c>
      <c r="O85" s="72">
        <v>0.117872618</v>
      </c>
      <c r="P85" s="73">
        <f t="shared" si="1"/>
        <v>1.5043369131300611E-4</v>
      </c>
      <c r="Q85" s="73">
        <f>O85/'סכום נכסי הקרן'!$C$41</f>
        <v>2.1576699945704036E-5</v>
      </c>
    </row>
    <row r="86" spans="1:17">
      <c r="A86" s="69" t="s">
        <v>1596</v>
      </c>
      <c r="B86" s="70" t="s">
        <v>1310</v>
      </c>
      <c r="C86" s="54">
        <v>4605</v>
      </c>
      <c r="D86" s="115" t="s">
        <v>1662</v>
      </c>
      <c r="E86" s="54" t="s">
        <v>434</v>
      </c>
      <c r="F86" s="79">
        <v>42352</v>
      </c>
      <c r="G86" s="54" t="s">
        <v>120</v>
      </c>
      <c r="H86" s="72">
        <v>5.1099999981400446</v>
      </c>
      <c r="I86" s="70" t="s">
        <v>310</v>
      </c>
      <c r="J86" s="70" t="s">
        <v>122</v>
      </c>
      <c r="K86" s="71">
        <v>0.05</v>
      </c>
      <c r="L86" s="71">
        <v>2.6100000002066616E-2</v>
      </c>
      <c r="M86" s="72">
        <v>384.24712299999999</v>
      </c>
      <c r="N86" s="80">
        <v>125.93</v>
      </c>
      <c r="O86" s="72">
        <v>0.48388239</v>
      </c>
      <c r="P86" s="73">
        <f t="shared" si="1"/>
        <v>6.1754982051098284E-4</v>
      </c>
      <c r="Q86" s="73">
        <f>O86/'סכום נכסי הקרן'!$C$41</f>
        <v>8.8575152696109119E-5</v>
      </c>
    </row>
    <row r="87" spans="1:17">
      <c r="A87" s="69" t="s">
        <v>1596</v>
      </c>
      <c r="B87" s="70" t="s">
        <v>1310</v>
      </c>
      <c r="C87" s="54">
        <v>4606</v>
      </c>
      <c r="D87" s="115" t="s">
        <v>1662</v>
      </c>
      <c r="E87" s="54" t="s">
        <v>434</v>
      </c>
      <c r="F87" s="79">
        <v>42352</v>
      </c>
      <c r="G87" s="54" t="s">
        <v>120</v>
      </c>
      <c r="H87" s="72">
        <v>6.8200000022310077</v>
      </c>
      <c r="I87" s="70" t="s">
        <v>310</v>
      </c>
      <c r="J87" s="70" t="s">
        <v>122</v>
      </c>
      <c r="K87" s="71">
        <v>4.0999999999999995E-2</v>
      </c>
      <c r="L87" s="71">
        <v>2.7100000009114486E-2</v>
      </c>
      <c r="M87" s="72">
        <v>1196.9289610000001</v>
      </c>
      <c r="N87" s="80">
        <v>122.83</v>
      </c>
      <c r="O87" s="72">
        <v>1.470187846</v>
      </c>
      <c r="P87" s="73">
        <f t="shared" si="1"/>
        <v>1.876311804640645E-3</v>
      </c>
      <c r="Q87" s="73">
        <f>O87/'סכום נכסי הקרן'!$C$41</f>
        <v>2.6911934726827681E-4</v>
      </c>
    </row>
    <row r="88" spans="1:17">
      <c r="A88" s="69" t="s">
        <v>1596</v>
      </c>
      <c r="B88" s="70" t="s">
        <v>1310</v>
      </c>
      <c r="C88" s="54">
        <v>5150</v>
      </c>
      <c r="D88" s="115" t="s">
        <v>1662</v>
      </c>
      <c r="E88" s="54" t="s">
        <v>434</v>
      </c>
      <c r="F88" s="79">
        <v>42631</v>
      </c>
      <c r="G88" s="54" t="s">
        <v>120</v>
      </c>
      <c r="H88" s="72">
        <v>6.7799999932723676</v>
      </c>
      <c r="I88" s="70" t="s">
        <v>310</v>
      </c>
      <c r="J88" s="70" t="s">
        <v>122</v>
      </c>
      <c r="K88" s="71">
        <v>4.0999999999999995E-2</v>
      </c>
      <c r="L88" s="71">
        <v>2.9499999971001584E-2</v>
      </c>
      <c r="M88" s="72">
        <v>355.18956300000008</v>
      </c>
      <c r="N88" s="80">
        <v>121.36</v>
      </c>
      <c r="O88" s="72">
        <v>0.43105805500000005</v>
      </c>
      <c r="P88" s="73">
        <f t="shared" si="1"/>
        <v>5.5013331750937118E-4</v>
      </c>
      <c r="Q88" s="73">
        <f>O88/'סכום נכסי הקרן'!$C$41</f>
        <v>7.8905605642133007E-5</v>
      </c>
    </row>
    <row r="89" spans="1:17">
      <c r="A89" s="69" t="s">
        <v>1597</v>
      </c>
      <c r="B89" s="70" t="s">
        <v>1319</v>
      </c>
      <c r="C89" s="54" t="s">
        <v>1350</v>
      </c>
      <c r="D89" s="115" t="s">
        <v>1662</v>
      </c>
      <c r="E89" s="54" t="s">
        <v>430</v>
      </c>
      <c r="F89" s="79">
        <v>42033</v>
      </c>
      <c r="G89" s="54" t="s">
        <v>289</v>
      </c>
      <c r="H89" s="72">
        <v>3.7000000140672387</v>
      </c>
      <c r="I89" s="70" t="s">
        <v>293</v>
      </c>
      <c r="J89" s="70" t="s">
        <v>122</v>
      </c>
      <c r="K89" s="71">
        <v>5.0999999999999997E-2</v>
      </c>
      <c r="L89" s="71">
        <v>2.5500000102799049E-2</v>
      </c>
      <c r="M89" s="72">
        <v>75.328747000000007</v>
      </c>
      <c r="N89" s="80">
        <v>122.68</v>
      </c>
      <c r="O89" s="72">
        <v>9.2413310999999998E-2</v>
      </c>
      <c r="P89" s="73">
        <f t="shared" si="1"/>
        <v>1.1794151802233521E-4</v>
      </c>
      <c r="Q89" s="73">
        <f>O89/'סכום נכסי הקרן'!$C$41</f>
        <v>1.6916348480832338E-5</v>
      </c>
    </row>
    <row r="90" spans="1:17">
      <c r="A90" s="69" t="s">
        <v>1597</v>
      </c>
      <c r="B90" s="70" t="s">
        <v>1319</v>
      </c>
      <c r="C90" s="54" t="s">
        <v>1351</v>
      </c>
      <c r="D90" s="115" t="s">
        <v>1662</v>
      </c>
      <c r="E90" s="54" t="s">
        <v>430</v>
      </c>
      <c r="F90" s="79">
        <v>42054</v>
      </c>
      <c r="G90" s="54" t="s">
        <v>289</v>
      </c>
      <c r="H90" s="72">
        <v>3.7</v>
      </c>
      <c r="I90" s="70" t="s">
        <v>293</v>
      </c>
      <c r="J90" s="70" t="s">
        <v>122</v>
      </c>
      <c r="K90" s="71">
        <v>5.0999999999999997E-2</v>
      </c>
      <c r="L90" s="71">
        <v>2.5600000000000001E-2</v>
      </c>
      <c r="M90" s="72">
        <v>147.147977</v>
      </c>
      <c r="N90" s="80">
        <v>123.76</v>
      </c>
      <c r="O90" s="72">
        <v>0.18211035</v>
      </c>
      <c r="P90" s="73">
        <f t="shared" si="1"/>
        <v>2.3241642241969635E-4</v>
      </c>
      <c r="Q90" s="73">
        <f>O90/'סכום נכסי הקרן'!$C$41</f>
        <v>3.3335480670813162E-5</v>
      </c>
    </row>
    <row r="91" spans="1:17">
      <c r="A91" s="69" t="s">
        <v>1597</v>
      </c>
      <c r="B91" s="70" t="s">
        <v>1319</v>
      </c>
      <c r="C91" s="54" t="s">
        <v>1352</v>
      </c>
      <c r="D91" s="115" t="s">
        <v>1662</v>
      </c>
      <c r="E91" s="54" t="s">
        <v>430</v>
      </c>
      <c r="F91" s="79">
        <v>42565</v>
      </c>
      <c r="G91" s="54" t="s">
        <v>289</v>
      </c>
      <c r="H91" s="72">
        <v>3.7000000013442071</v>
      </c>
      <c r="I91" s="70" t="s">
        <v>293</v>
      </c>
      <c r="J91" s="70" t="s">
        <v>122</v>
      </c>
      <c r="K91" s="71">
        <v>5.0999999999999997E-2</v>
      </c>
      <c r="L91" s="71">
        <v>2.5599999992830896E-2</v>
      </c>
      <c r="M91" s="72">
        <v>179.607193</v>
      </c>
      <c r="N91" s="80">
        <v>124.26</v>
      </c>
      <c r="O91" s="72">
        <v>0.22317991100000001</v>
      </c>
      <c r="P91" s="73">
        <f t="shared" si="1"/>
        <v>2.8483101850370528E-4</v>
      </c>
      <c r="Q91" s="73">
        <f>O91/'סכום נכסי הקרן'!$C$41</f>
        <v>4.0853304654317022E-5</v>
      </c>
    </row>
    <row r="92" spans="1:17">
      <c r="A92" s="69" t="s">
        <v>1597</v>
      </c>
      <c r="B92" s="70" t="s">
        <v>1319</v>
      </c>
      <c r="C92" s="54" t="s">
        <v>1353</v>
      </c>
      <c r="D92" s="115" t="s">
        <v>1662</v>
      </c>
      <c r="E92" s="54" t="s">
        <v>430</v>
      </c>
      <c r="F92" s="79">
        <v>40570</v>
      </c>
      <c r="G92" s="54" t="s">
        <v>289</v>
      </c>
      <c r="H92" s="72">
        <v>3.7200000008056766</v>
      </c>
      <c r="I92" s="70" t="s">
        <v>293</v>
      </c>
      <c r="J92" s="70" t="s">
        <v>122</v>
      </c>
      <c r="K92" s="71">
        <v>5.0999999999999997E-2</v>
      </c>
      <c r="L92" s="71">
        <v>2.2600000001510637E-2</v>
      </c>
      <c r="M92" s="72">
        <v>910.68813899999998</v>
      </c>
      <c r="N92" s="80">
        <v>130.84</v>
      </c>
      <c r="O92" s="72">
        <v>1.1915444070000001</v>
      </c>
      <c r="P92" s="73">
        <f t="shared" si="1"/>
        <v>1.52069604077494E-3</v>
      </c>
      <c r="Q92" s="73">
        <f>O92/'סכום נכסי הקרן'!$C$41</f>
        <v>2.1811338865673495E-4</v>
      </c>
    </row>
    <row r="93" spans="1:17">
      <c r="A93" s="69" t="s">
        <v>1597</v>
      </c>
      <c r="B93" s="70" t="s">
        <v>1319</v>
      </c>
      <c r="C93" s="54" t="s">
        <v>1354</v>
      </c>
      <c r="D93" s="115" t="s">
        <v>1662</v>
      </c>
      <c r="E93" s="54" t="s">
        <v>430</v>
      </c>
      <c r="F93" s="79">
        <v>41207</v>
      </c>
      <c r="G93" s="54" t="s">
        <v>289</v>
      </c>
      <c r="H93" s="72">
        <v>3.7200001379592127</v>
      </c>
      <c r="I93" s="70" t="s">
        <v>293</v>
      </c>
      <c r="J93" s="70" t="s">
        <v>122</v>
      </c>
      <c r="K93" s="71">
        <v>5.0999999999999997E-2</v>
      </c>
      <c r="L93" s="71">
        <v>2.2500000769861681E-2</v>
      </c>
      <c r="M93" s="72">
        <v>12.944815999999998</v>
      </c>
      <c r="N93" s="80">
        <v>125.43</v>
      </c>
      <c r="O93" s="72">
        <v>1.6236682999999998E-2</v>
      </c>
      <c r="P93" s="73">
        <f t="shared" si="1"/>
        <v>2.0721896228427996E-5</v>
      </c>
      <c r="Q93" s="73">
        <f>O93/'סכום נכסי הקרן'!$C$41</f>
        <v>2.9721409700471201E-6</v>
      </c>
    </row>
    <row r="94" spans="1:17">
      <c r="A94" s="69" t="s">
        <v>1597</v>
      </c>
      <c r="B94" s="70" t="s">
        <v>1319</v>
      </c>
      <c r="C94" s="54" t="s">
        <v>1355</v>
      </c>
      <c r="D94" s="115" t="s">
        <v>1662</v>
      </c>
      <c r="E94" s="54" t="s">
        <v>430</v>
      </c>
      <c r="F94" s="79">
        <v>41239</v>
      </c>
      <c r="G94" s="54" t="s">
        <v>289</v>
      </c>
      <c r="H94" s="72">
        <v>3.7000000056383215</v>
      </c>
      <c r="I94" s="70" t="s">
        <v>293</v>
      </c>
      <c r="J94" s="70" t="s">
        <v>122</v>
      </c>
      <c r="K94" s="71">
        <v>5.0999999999999997E-2</v>
      </c>
      <c r="L94" s="71">
        <v>2.5500000049335309E-2</v>
      </c>
      <c r="M94" s="72">
        <v>114.157374</v>
      </c>
      <c r="N94" s="80">
        <v>124.29</v>
      </c>
      <c r="O94" s="72">
        <v>0.14188620599999999</v>
      </c>
      <c r="P94" s="73">
        <f t="shared" si="1"/>
        <v>1.810807809068735E-4</v>
      </c>
      <c r="Q94" s="73">
        <f>O94/'סכום נכסי הקרן'!$C$41</f>
        <v>2.5972411109901297E-5</v>
      </c>
    </row>
    <row r="95" spans="1:17">
      <c r="A95" s="69" t="s">
        <v>1597</v>
      </c>
      <c r="B95" s="70" t="s">
        <v>1319</v>
      </c>
      <c r="C95" s="54" t="s">
        <v>1356</v>
      </c>
      <c r="D95" s="115" t="s">
        <v>1662</v>
      </c>
      <c r="E95" s="54" t="s">
        <v>430</v>
      </c>
      <c r="F95" s="79">
        <v>41269</v>
      </c>
      <c r="G95" s="54" t="s">
        <v>289</v>
      </c>
      <c r="H95" s="72">
        <v>3.7200000122338763</v>
      </c>
      <c r="I95" s="70" t="s">
        <v>293</v>
      </c>
      <c r="J95" s="70" t="s">
        <v>122</v>
      </c>
      <c r="K95" s="71">
        <v>5.0999999999999997E-2</v>
      </c>
      <c r="L95" s="71">
        <v>2.2599999959220414E-2</v>
      </c>
      <c r="M95" s="72">
        <v>31.079937999999999</v>
      </c>
      <c r="N95" s="80">
        <v>126.24</v>
      </c>
      <c r="O95" s="72">
        <v>3.9235315999999999E-2</v>
      </c>
      <c r="P95" s="73">
        <f t="shared" si="1"/>
        <v>5.0073660158394462E-5</v>
      </c>
      <c r="Q95" s="73">
        <f>O95/'סכום נכסי הקרן'!$C$41</f>
        <v>7.1820636121518975E-6</v>
      </c>
    </row>
    <row r="96" spans="1:17">
      <c r="A96" s="69" t="s">
        <v>1597</v>
      </c>
      <c r="B96" s="70" t="s">
        <v>1319</v>
      </c>
      <c r="C96" s="54" t="s">
        <v>1357</v>
      </c>
      <c r="D96" s="115" t="s">
        <v>1662</v>
      </c>
      <c r="E96" s="54" t="s">
        <v>430</v>
      </c>
      <c r="F96" s="79">
        <v>41298</v>
      </c>
      <c r="G96" s="54" t="s">
        <v>289</v>
      </c>
      <c r="H96" s="72">
        <v>3.7000000089308851</v>
      </c>
      <c r="I96" s="70" t="s">
        <v>293</v>
      </c>
      <c r="J96" s="70" t="s">
        <v>122</v>
      </c>
      <c r="K96" s="71">
        <v>5.0999999999999997E-2</v>
      </c>
      <c r="L96" s="71">
        <v>2.5600000147997525E-2</v>
      </c>
      <c r="M96" s="72">
        <v>62.889901999999999</v>
      </c>
      <c r="N96" s="80">
        <v>124.63</v>
      </c>
      <c r="O96" s="72">
        <v>7.8379689000000002E-2</v>
      </c>
      <c r="P96" s="73">
        <f t="shared" si="1"/>
        <v>1.0003125526774523E-4</v>
      </c>
      <c r="Q96" s="73">
        <f>O96/'סכום נכסי הקרן'!$C$41</f>
        <v>1.4347480017713693E-5</v>
      </c>
    </row>
    <row r="97" spans="1:17">
      <c r="A97" s="69" t="s">
        <v>1597</v>
      </c>
      <c r="B97" s="70" t="s">
        <v>1319</v>
      </c>
      <c r="C97" s="54" t="s">
        <v>1358</v>
      </c>
      <c r="D97" s="115" t="s">
        <v>1662</v>
      </c>
      <c r="E97" s="54" t="s">
        <v>430</v>
      </c>
      <c r="F97" s="79">
        <v>41330</v>
      </c>
      <c r="G97" s="54" t="s">
        <v>289</v>
      </c>
      <c r="H97" s="72">
        <v>3.7000000156088126</v>
      </c>
      <c r="I97" s="70" t="s">
        <v>293</v>
      </c>
      <c r="J97" s="70" t="s">
        <v>122</v>
      </c>
      <c r="K97" s="71">
        <v>5.0999999999999997E-2</v>
      </c>
      <c r="L97" s="71">
        <v>2.5500000110904725E-2</v>
      </c>
      <c r="M97" s="72">
        <v>97.490070000000003</v>
      </c>
      <c r="N97" s="80">
        <v>124.86</v>
      </c>
      <c r="O97" s="72">
        <v>0.121726103</v>
      </c>
      <c r="P97" s="73">
        <f t="shared" si="1"/>
        <v>1.5535166109093451E-4</v>
      </c>
      <c r="Q97" s="73">
        <f>O97/'סכום נכסי הקרן'!$C$41</f>
        <v>2.2282084207129972E-5</v>
      </c>
    </row>
    <row r="98" spans="1:17">
      <c r="A98" s="69" t="s">
        <v>1597</v>
      </c>
      <c r="B98" s="70" t="s">
        <v>1319</v>
      </c>
      <c r="C98" s="54" t="s">
        <v>1359</v>
      </c>
      <c r="D98" s="115" t="s">
        <v>1662</v>
      </c>
      <c r="E98" s="54" t="s">
        <v>430</v>
      </c>
      <c r="F98" s="79">
        <v>41389</v>
      </c>
      <c r="G98" s="54" t="s">
        <v>289</v>
      </c>
      <c r="H98" s="72">
        <v>3.7199999985117662</v>
      </c>
      <c r="I98" s="70" t="s">
        <v>293</v>
      </c>
      <c r="J98" s="70" t="s">
        <v>122</v>
      </c>
      <c r="K98" s="71">
        <v>5.0999999999999997E-2</v>
      </c>
      <c r="L98" s="71">
        <v>2.2600000066970497E-2</v>
      </c>
      <c r="M98" s="72">
        <v>42.672866999999997</v>
      </c>
      <c r="N98" s="80">
        <v>125.97</v>
      </c>
      <c r="O98" s="72">
        <v>5.3755014000000004E-2</v>
      </c>
      <c r="P98" s="73">
        <f t="shared" si="1"/>
        <v>6.8604272305229725E-5</v>
      </c>
      <c r="Q98" s="73">
        <f>O98/'סכום נכסי הקרן'!$C$41</f>
        <v>9.8399087704586301E-6</v>
      </c>
    </row>
    <row r="99" spans="1:17">
      <c r="A99" s="69" t="s">
        <v>1597</v>
      </c>
      <c r="B99" s="70" t="s">
        <v>1319</v>
      </c>
      <c r="C99" s="54" t="s">
        <v>1360</v>
      </c>
      <c r="D99" s="115" t="s">
        <v>1662</v>
      </c>
      <c r="E99" s="54" t="s">
        <v>430</v>
      </c>
      <c r="F99" s="79">
        <v>41422</v>
      </c>
      <c r="G99" s="54" t="s">
        <v>289</v>
      </c>
      <c r="H99" s="72">
        <v>3.7199999714338521</v>
      </c>
      <c r="I99" s="70" t="s">
        <v>293</v>
      </c>
      <c r="J99" s="70" t="s">
        <v>122</v>
      </c>
      <c r="K99" s="71">
        <v>5.0999999999999997E-2</v>
      </c>
      <c r="L99" s="71">
        <v>2.2600000010202195E-2</v>
      </c>
      <c r="M99" s="72">
        <v>15.629134000000001</v>
      </c>
      <c r="N99" s="80">
        <v>125.43</v>
      </c>
      <c r="O99" s="72">
        <v>1.9603623000000001E-2</v>
      </c>
      <c r="P99" s="73">
        <f t="shared" si="1"/>
        <v>2.5018918057784609E-5</v>
      </c>
      <c r="Q99" s="73">
        <f>O99/'סכום נכסי הקרן'!$C$41</f>
        <v>3.5884626853685598E-6</v>
      </c>
    </row>
    <row r="100" spans="1:17">
      <c r="A100" s="69" t="s">
        <v>1597</v>
      </c>
      <c r="B100" s="70" t="s">
        <v>1319</v>
      </c>
      <c r="C100" s="54" t="s">
        <v>1361</v>
      </c>
      <c r="D100" s="115" t="s">
        <v>1662</v>
      </c>
      <c r="E100" s="54" t="s">
        <v>430</v>
      </c>
      <c r="F100" s="79">
        <v>41450</v>
      </c>
      <c r="G100" s="54" t="s">
        <v>289</v>
      </c>
      <c r="H100" s="72">
        <v>3.7199999925603122</v>
      </c>
      <c r="I100" s="70" t="s">
        <v>293</v>
      </c>
      <c r="J100" s="70" t="s">
        <v>122</v>
      </c>
      <c r="K100" s="71">
        <v>5.0999999999999997E-2</v>
      </c>
      <c r="L100" s="71">
        <v>2.2700000127094673E-2</v>
      </c>
      <c r="M100" s="72">
        <v>25.747797000000002</v>
      </c>
      <c r="N100" s="80">
        <v>125.29</v>
      </c>
      <c r="O100" s="72">
        <v>3.2259416999999999E-2</v>
      </c>
      <c r="P100" s="73">
        <f t="shared" si="1"/>
        <v>4.1170742291611289E-5</v>
      </c>
      <c r="Q100" s="73">
        <f>O100/'סכום נכסי הקרן'!$C$41</f>
        <v>5.9051183628783392E-6</v>
      </c>
    </row>
    <row r="101" spans="1:17">
      <c r="A101" s="69" t="s">
        <v>1597</v>
      </c>
      <c r="B101" s="70" t="s">
        <v>1319</v>
      </c>
      <c r="C101" s="54" t="s">
        <v>1362</v>
      </c>
      <c r="D101" s="115" t="s">
        <v>1662</v>
      </c>
      <c r="E101" s="54" t="s">
        <v>430</v>
      </c>
      <c r="F101" s="79">
        <v>41480</v>
      </c>
      <c r="G101" s="54" t="s">
        <v>289</v>
      </c>
      <c r="H101" s="72">
        <v>3.7100000039209733</v>
      </c>
      <c r="I101" s="70" t="s">
        <v>293</v>
      </c>
      <c r="J101" s="70" t="s">
        <v>122</v>
      </c>
      <c r="K101" s="71">
        <v>5.0999999999999997E-2</v>
      </c>
      <c r="L101" s="71">
        <v>2.3200000042774255E-2</v>
      </c>
      <c r="M101" s="72">
        <v>22.611635999999997</v>
      </c>
      <c r="N101" s="80">
        <v>124.07</v>
      </c>
      <c r="O101" s="72">
        <v>2.8054258999999998E-2</v>
      </c>
      <c r="P101" s="73">
        <f t="shared" si="1"/>
        <v>3.5803953539244576E-5</v>
      </c>
      <c r="Q101" s="73">
        <f>O101/'סכום נכסי הקרן'!$C$41</f>
        <v>5.1353600090740918E-6</v>
      </c>
    </row>
    <row r="102" spans="1:17">
      <c r="A102" s="69" t="s">
        <v>1597</v>
      </c>
      <c r="B102" s="70" t="s">
        <v>1319</v>
      </c>
      <c r="C102" s="54" t="s">
        <v>1363</v>
      </c>
      <c r="D102" s="115" t="s">
        <v>1662</v>
      </c>
      <c r="E102" s="54" t="s">
        <v>430</v>
      </c>
      <c r="F102" s="79">
        <v>41512</v>
      </c>
      <c r="G102" s="54" t="s">
        <v>289</v>
      </c>
      <c r="H102" s="72">
        <v>3.6700000172961684</v>
      </c>
      <c r="I102" s="70" t="s">
        <v>293</v>
      </c>
      <c r="J102" s="70" t="s">
        <v>122</v>
      </c>
      <c r="K102" s="71">
        <v>5.0999999999999997E-2</v>
      </c>
      <c r="L102" s="71">
        <v>3.2300000087665509E-2</v>
      </c>
      <c r="M102" s="72">
        <v>70.495873000000003</v>
      </c>
      <c r="N102" s="80">
        <v>119.74</v>
      </c>
      <c r="O102" s="72">
        <v>8.4411762000000001E-2</v>
      </c>
      <c r="P102" s="73">
        <f t="shared" si="1"/>
        <v>1.0772962511017563E-4</v>
      </c>
      <c r="Q102" s="73">
        <f>O102/'סכום נכסי הקרן'!$C$41</f>
        <v>1.5451656979080436E-5</v>
      </c>
    </row>
    <row r="103" spans="1:17">
      <c r="A103" s="69" t="s">
        <v>1597</v>
      </c>
      <c r="B103" s="70" t="s">
        <v>1319</v>
      </c>
      <c r="C103" s="54" t="s">
        <v>1364</v>
      </c>
      <c r="D103" s="115" t="s">
        <v>1662</v>
      </c>
      <c r="E103" s="54" t="s">
        <v>430</v>
      </c>
      <c r="F103" s="79">
        <v>40871</v>
      </c>
      <c r="G103" s="54" t="s">
        <v>289</v>
      </c>
      <c r="H103" s="72">
        <v>3.7000000333017593</v>
      </c>
      <c r="I103" s="70" t="s">
        <v>293</v>
      </c>
      <c r="J103" s="70" t="s">
        <v>122</v>
      </c>
      <c r="K103" s="71">
        <v>5.1879999999999996E-2</v>
      </c>
      <c r="L103" s="71">
        <v>2.5500000277514662E-2</v>
      </c>
      <c r="M103" s="72">
        <v>35.477837999999998</v>
      </c>
      <c r="N103" s="80">
        <v>126.96</v>
      </c>
      <c r="O103" s="72">
        <v>4.5042665000000003E-2</v>
      </c>
      <c r="P103" s="73">
        <f t="shared" si="1"/>
        <v>5.7485228354944535E-5</v>
      </c>
      <c r="Q103" s="73">
        <f>O103/'סכום נכסי הקרן'!$C$41</f>
        <v>8.2451046218373232E-6</v>
      </c>
    </row>
    <row r="104" spans="1:17">
      <c r="A104" s="69" t="s">
        <v>1597</v>
      </c>
      <c r="B104" s="70" t="s">
        <v>1319</v>
      </c>
      <c r="C104" s="54" t="s">
        <v>1365</v>
      </c>
      <c r="D104" s="115" t="s">
        <v>1662</v>
      </c>
      <c r="E104" s="54" t="s">
        <v>430</v>
      </c>
      <c r="F104" s="79">
        <v>41547</v>
      </c>
      <c r="G104" s="54" t="s">
        <v>289</v>
      </c>
      <c r="H104" s="72">
        <v>3.6700000038935108</v>
      </c>
      <c r="I104" s="70" t="s">
        <v>293</v>
      </c>
      <c r="J104" s="70" t="s">
        <v>122</v>
      </c>
      <c r="K104" s="71">
        <v>5.0999999999999997E-2</v>
      </c>
      <c r="L104" s="71">
        <v>3.2299999928618969E-2</v>
      </c>
      <c r="M104" s="72">
        <v>51.582450000000001</v>
      </c>
      <c r="N104" s="80">
        <v>119.5</v>
      </c>
      <c r="O104" s="72">
        <v>6.1641028E-2</v>
      </c>
      <c r="P104" s="73">
        <f t="shared" si="1"/>
        <v>7.8668714886508822E-5</v>
      </c>
      <c r="Q104" s="73">
        <f>O104/'סכום נכסי הקרן'!$C$41</f>
        <v>1.1283451475564419E-5</v>
      </c>
    </row>
    <row r="105" spans="1:17">
      <c r="A105" s="69" t="s">
        <v>1597</v>
      </c>
      <c r="B105" s="70" t="s">
        <v>1319</v>
      </c>
      <c r="C105" s="54" t="s">
        <v>1366</v>
      </c>
      <c r="D105" s="115" t="s">
        <v>1662</v>
      </c>
      <c r="E105" s="54" t="s">
        <v>430</v>
      </c>
      <c r="F105" s="79">
        <v>41571</v>
      </c>
      <c r="G105" s="54" t="s">
        <v>289</v>
      </c>
      <c r="H105" s="72">
        <v>3.7100000203232053</v>
      </c>
      <c r="I105" s="70" t="s">
        <v>293</v>
      </c>
      <c r="J105" s="70" t="s">
        <v>122</v>
      </c>
      <c r="K105" s="71">
        <v>5.0999999999999997E-2</v>
      </c>
      <c r="L105" s="71">
        <v>2.3700000196780244E-2</v>
      </c>
      <c r="M105" s="72">
        <v>25.151357000000004</v>
      </c>
      <c r="N105" s="80">
        <v>123.25</v>
      </c>
      <c r="O105" s="72">
        <v>3.0999047000000002E-2</v>
      </c>
      <c r="P105" s="73">
        <f t="shared" si="1"/>
        <v>3.9562208310291107E-5</v>
      </c>
      <c r="Q105" s="73">
        <f>O105/'סכום נכסי הקרן'!$C$41</f>
        <v>5.6744063809779547E-6</v>
      </c>
    </row>
    <row r="106" spans="1:17">
      <c r="A106" s="69" t="s">
        <v>1597</v>
      </c>
      <c r="B106" s="70" t="s">
        <v>1319</v>
      </c>
      <c r="C106" s="54" t="s">
        <v>1367</v>
      </c>
      <c r="D106" s="115" t="s">
        <v>1662</v>
      </c>
      <c r="E106" s="54" t="s">
        <v>430</v>
      </c>
      <c r="F106" s="79">
        <v>41597</v>
      </c>
      <c r="G106" s="54" t="s">
        <v>289</v>
      </c>
      <c r="H106" s="72">
        <v>3.709999938575085</v>
      </c>
      <c r="I106" s="70" t="s">
        <v>293</v>
      </c>
      <c r="J106" s="70" t="s">
        <v>122</v>
      </c>
      <c r="K106" s="71">
        <v>5.0999999999999997E-2</v>
      </c>
      <c r="L106" s="71">
        <v>2.3799999724214666E-2</v>
      </c>
      <c r="M106" s="72">
        <v>6.4955769999999999</v>
      </c>
      <c r="N106" s="80">
        <v>122.81</v>
      </c>
      <c r="O106" s="72">
        <v>7.9772190000000007E-3</v>
      </c>
      <c r="P106" s="73">
        <f t="shared" si="1"/>
        <v>1.0180842005072353E-5</v>
      </c>
      <c r="Q106" s="73">
        <f>O106/'סכום נכסי הקרן'!$C$41</f>
        <v>1.4602378710564419E-6</v>
      </c>
    </row>
    <row r="107" spans="1:17">
      <c r="A107" s="69" t="s">
        <v>1597</v>
      </c>
      <c r="B107" s="70" t="s">
        <v>1319</v>
      </c>
      <c r="C107" s="54" t="s">
        <v>1368</v>
      </c>
      <c r="D107" s="115" t="s">
        <v>1662</v>
      </c>
      <c r="E107" s="54" t="s">
        <v>430</v>
      </c>
      <c r="F107" s="79">
        <v>41630</v>
      </c>
      <c r="G107" s="54" t="s">
        <v>289</v>
      </c>
      <c r="H107" s="72">
        <v>3.7000000143570131</v>
      </c>
      <c r="I107" s="70" t="s">
        <v>293</v>
      </c>
      <c r="J107" s="70" t="s">
        <v>122</v>
      </c>
      <c r="K107" s="71">
        <v>5.0999999999999997E-2</v>
      </c>
      <c r="L107" s="71">
        <v>2.5600000181119246E-2</v>
      </c>
      <c r="M107" s="72">
        <v>73.898698999999993</v>
      </c>
      <c r="N107" s="80">
        <v>122.53</v>
      </c>
      <c r="O107" s="72">
        <v>9.0548081000000002E-2</v>
      </c>
      <c r="P107" s="73">
        <f t="shared" si="1"/>
        <v>1.1556103781574679E-4</v>
      </c>
      <c r="Q107" s="73">
        <f>O107/'סכום נכסי הקרן'!$C$41</f>
        <v>1.6574916274416716E-5</v>
      </c>
    </row>
    <row r="108" spans="1:17">
      <c r="A108" s="69" t="s">
        <v>1597</v>
      </c>
      <c r="B108" s="70" t="s">
        <v>1319</v>
      </c>
      <c r="C108" s="54" t="s">
        <v>1369</v>
      </c>
      <c r="D108" s="115" t="s">
        <v>1662</v>
      </c>
      <c r="E108" s="54" t="s">
        <v>430</v>
      </c>
      <c r="F108" s="79">
        <v>41666</v>
      </c>
      <c r="G108" s="54" t="s">
        <v>289</v>
      </c>
      <c r="H108" s="72">
        <v>3.7000001028601051</v>
      </c>
      <c r="I108" s="70" t="s">
        <v>293</v>
      </c>
      <c r="J108" s="70" t="s">
        <v>122</v>
      </c>
      <c r="K108" s="71">
        <v>5.0999999999999997E-2</v>
      </c>
      <c r="L108" s="71">
        <v>2.5500000685734037E-2</v>
      </c>
      <c r="M108" s="72">
        <v>14.293471</v>
      </c>
      <c r="N108" s="80">
        <v>122.43</v>
      </c>
      <c r="O108" s="72">
        <v>1.7499496E-2</v>
      </c>
      <c r="P108" s="73">
        <f t="shared" si="1"/>
        <v>2.2333548062851929E-5</v>
      </c>
      <c r="Q108" s="73">
        <f>O108/'סכום נכסי הקרן'!$C$41</f>
        <v>3.2033001455269963E-6</v>
      </c>
    </row>
    <row r="109" spans="1:17">
      <c r="A109" s="69" t="s">
        <v>1597</v>
      </c>
      <c r="B109" s="70" t="s">
        <v>1319</v>
      </c>
      <c r="C109" s="54" t="s">
        <v>1370</v>
      </c>
      <c r="D109" s="115" t="s">
        <v>1662</v>
      </c>
      <c r="E109" s="54" t="s">
        <v>430</v>
      </c>
      <c r="F109" s="79">
        <v>41696</v>
      </c>
      <c r="G109" s="54" t="s">
        <v>289</v>
      </c>
      <c r="H109" s="72">
        <v>3.7000000236076107</v>
      </c>
      <c r="I109" s="70" t="s">
        <v>293</v>
      </c>
      <c r="J109" s="70" t="s">
        <v>122</v>
      </c>
      <c r="K109" s="71">
        <v>5.0999999999999997E-2</v>
      </c>
      <c r="L109" s="71">
        <v>2.5500000354114163E-2</v>
      </c>
      <c r="M109" s="72">
        <v>13.757460000000002</v>
      </c>
      <c r="N109" s="80">
        <v>123.16</v>
      </c>
      <c r="O109" s="72">
        <v>1.6943688000000002E-2</v>
      </c>
      <c r="P109" s="73">
        <f t="shared" si="1"/>
        <v>2.1624203937642976E-5</v>
      </c>
      <c r="Q109" s="73">
        <f>O109/'סכום נכסי הקרן'!$C$41</f>
        <v>3.1015589383925129E-6</v>
      </c>
    </row>
    <row r="110" spans="1:17">
      <c r="A110" s="69" t="s">
        <v>1597</v>
      </c>
      <c r="B110" s="70" t="s">
        <v>1319</v>
      </c>
      <c r="C110" s="54" t="s">
        <v>1371</v>
      </c>
      <c r="D110" s="115" t="s">
        <v>1662</v>
      </c>
      <c r="E110" s="54" t="s">
        <v>430</v>
      </c>
      <c r="F110" s="79">
        <v>41725</v>
      </c>
      <c r="G110" s="54" t="s">
        <v>289</v>
      </c>
      <c r="H110" s="72">
        <v>3.7000000088739302</v>
      </c>
      <c r="I110" s="70" t="s">
        <v>293</v>
      </c>
      <c r="J110" s="70" t="s">
        <v>122</v>
      </c>
      <c r="K110" s="71">
        <v>5.0999999999999997E-2</v>
      </c>
      <c r="L110" s="71">
        <v>2.5499999985210114E-2</v>
      </c>
      <c r="M110" s="72">
        <v>27.398402999999998</v>
      </c>
      <c r="N110" s="80">
        <v>123.39</v>
      </c>
      <c r="O110" s="72">
        <v>3.3806890999999999E-2</v>
      </c>
      <c r="P110" s="73">
        <f t="shared" si="1"/>
        <v>4.3145689738955696E-5</v>
      </c>
      <c r="Q110" s="73">
        <f>O110/'סכום נכסי הקרן'!$C$41</f>
        <v>6.1883850174950917E-6</v>
      </c>
    </row>
    <row r="111" spans="1:17">
      <c r="A111" s="69" t="s">
        <v>1597</v>
      </c>
      <c r="B111" s="70" t="s">
        <v>1319</v>
      </c>
      <c r="C111" s="54" t="s">
        <v>1372</v>
      </c>
      <c r="D111" s="115" t="s">
        <v>1662</v>
      </c>
      <c r="E111" s="54" t="s">
        <v>430</v>
      </c>
      <c r="F111" s="79">
        <v>41787</v>
      </c>
      <c r="G111" s="54" t="s">
        <v>289</v>
      </c>
      <c r="H111" s="72">
        <v>3.7000000518845728</v>
      </c>
      <c r="I111" s="70" t="s">
        <v>293</v>
      </c>
      <c r="J111" s="70" t="s">
        <v>122</v>
      </c>
      <c r="K111" s="71">
        <v>5.0999999999999997E-2</v>
      </c>
      <c r="L111" s="71">
        <v>2.550000054242962E-2</v>
      </c>
      <c r="M111" s="72">
        <v>17.249130999999998</v>
      </c>
      <c r="N111" s="80">
        <v>122.91</v>
      </c>
      <c r="O111" s="72">
        <v>2.1200907000000001E-2</v>
      </c>
      <c r="P111" s="73">
        <f t="shared" si="1"/>
        <v>2.7057434994730928E-5</v>
      </c>
      <c r="Q111" s="73">
        <f>O111/'סכום נכסי הקרן'!$C$41</f>
        <v>3.8808471100198724E-6</v>
      </c>
    </row>
    <row r="112" spans="1:17">
      <c r="A112" s="69" t="s">
        <v>1597</v>
      </c>
      <c r="B112" s="70" t="s">
        <v>1319</v>
      </c>
      <c r="C112" s="54" t="s">
        <v>1373</v>
      </c>
      <c r="D112" s="115" t="s">
        <v>1662</v>
      </c>
      <c r="E112" s="54" t="s">
        <v>430</v>
      </c>
      <c r="F112" s="79">
        <v>41815</v>
      </c>
      <c r="G112" s="54" t="s">
        <v>289</v>
      </c>
      <c r="H112" s="72">
        <v>3.6999999328274331</v>
      </c>
      <c r="I112" s="70" t="s">
        <v>293</v>
      </c>
      <c r="J112" s="70" t="s">
        <v>122</v>
      </c>
      <c r="K112" s="71">
        <v>5.0999999999999997E-2</v>
      </c>
      <c r="L112" s="71">
        <v>2.5499999832068587E-2</v>
      </c>
      <c r="M112" s="72">
        <v>9.6983899999999998</v>
      </c>
      <c r="N112" s="80">
        <v>122.8</v>
      </c>
      <c r="O112" s="72">
        <v>1.1909624000000001E-2</v>
      </c>
      <c r="P112" s="73">
        <f t="shared" si="1"/>
        <v>1.5199532604510145E-5</v>
      </c>
      <c r="Q112" s="73">
        <f>O112/'סכום נכסי הקרן'!$C$41</f>
        <v>2.1800685169659634E-6</v>
      </c>
    </row>
    <row r="113" spans="1:17">
      <c r="A113" s="69" t="s">
        <v>1597</v>
      </c>
      <c r="B113" s="70" t="s">
        <v>1319</v>
      </c>
      <c r="C113" s="54" t="s">
        <v>1374</v>
      </c>
      <c r="D113" s="115" t="s">
        <v>1662</v>
      </c>
      <c r="E113" s="54" t="s">
        <v>430</v>
      </c>
      <c r="F113" s="79">
        <v>41836</v>
      </c>
      <c r="G113" s="54" t="s">
        <v>289</v>
      </c>
      <c r="H113" s="72">
        <v>3.7000000396576773</v>
      </c>
      <c r="I113" s="70" t="s">
        <v>293</v>
      </c>
      <c r="J113" s="70" t="s">
        <v>122</v>
      </c>
      <c r="K113" s="71">
        <v>5.0999999999999997E-2</v>
      </c>
      <c r="L113" s="71">
        <v>2.5500000311596039E-2</v>
      </c>
      <c r="M113" s="72">
        <v>28.832177999999999</v>
      </c>
      <c r="N113" s="80">
        <v>122.44</v>
      </c>
      <c r="O113" s="72">
        <v>3.5302118E-2</v>
      </c>
      <c r="P113" s="73">
        <f t="shared" si="1"/>
        <v>4.5053957501031469E-5</v>
      </c>
      <c r="Q113" s="73">
        <f>O113/'סכום נכסי הקרן'!$C$41</f>
        <v>6.462087806803761E-6</v>
      </c>
    </row>
    <row r="114" spans="1:17">
      <c r="A114" s="69" t="s">
        <v>1597</v>
      </c>
      <c r="B114" s="70" t="s">
        <v>1319</v>
      </c>
      <c r="C114" s="54" t="s">
        <v>1375</v>
      </c>
      <c r="D114" s="115" t="s">
        <v>1662</v>
      </c>
      <c r="E114" s="54" t="s">
        <v>430</v>
      </c>
      <c r="F114" s="79">
        <v>40903</v>
      </c>
      <c r="G114" s="54" t="s">
        <v>289</v>
      </c>
      <c r="H114" s="72">
        <v>3.6700000004414579</v>
      </c>
      <c r="I114" s="70" t="s">
        <v>293</v>
      </c>
      <c r="J114" s="70" t="s">
        <v>122</v>
      </c>
      <c r="K114" s="71">
        <v>5.2619999999999993E-2</v>
      </c>
      <c r="L114" s="71">
        <v>3.2100000057389576E-2</v>
      </c>
      <c r="M114" s="72">
        <v>36.400767000000002</v>
      </c>
      <c r="N114" s="80">
        <v>124.46</v>
      </c>
      <c r="O114" s="72">
        <v>4.5304394000000005E-2</v>
      </c>
      <c r="P114" s="73">
        <f t="shared" si="1"/>
        <v>5.7819257243601796E-5</v>
      </c>
      <c r="Q114" s="73">
        <f>O114/'סכום נכסי הקרן'!$C$41</f>
        <v>8.2930143755690098E-6</v>
      </c>
    </row>
    <row r="115" spans="1:17">
      <c r="A115" s="69" t="s">
        <v>1597</v>
      </c>
      <c r="B115" s="70" t="s">
        <v>1319</v>
      </c>
      <c r="C115" s="54" t="s">
        <v>1376</v>
      </c>
      <c r="D115" s="115" t="s">
        <v>1662</v>
      </c>
      <c r="E115" s="54" t="s">
        <v>430</v>
      </c>
      <c r="F115" s="79">
        <v>41911</v>
      </c>
      <c r="G115" s="54" t="s">
        <v>289</v>
      </c>
      <c r="H115" s="72">
        <v>3.7000000649536555</v>
      </c>
      <c r="I115" s="70" t="s">
        <v>293</v>
      </c>
      <c r="J115" s="70" t="s">
        <v>122</v>
      </c>
      <c r="K115" s="71">
        <v>5.0999999999999997E-2</v>
      </c>
      <c r="L115" s="71">
        <v>2.5500000613451194E-2</v>
      </c>
      <c r="M115" s="72">
        <v>11.316589999999998</v>
      </c>
      <c r="N115" s="80">
        <v>122.44</v>
      </c>
      <c r="O115" s="72">
        <v>1.3856033E-2</v>
      </c>
      <c r="P115" s="73">
        <f t="shared" si="1"/>
        <v>1.7683616657643307E-5</v>
      </c>
      <c r="Q115" s="73">
        <f>O115/'סכום נכסי הקרן'!$C$41</f>
        <v>2.5363606200616782E-6</v>
      </c>
    </row>
    <row r="116" spans="1:17">
      <c r="A116" s="69" t="s">
        <v>1597</v>
      </c>
      <c r="B116" s="70" t="s">
        <v>1319</v>
      </c>
      <c r="C116" s="54" t="s">
        <v>1377</v>
      </c>
      <c r="D116" s="115" t="s">
        <v>1662</v>
      </c>
      <c r="E116" s="54" t="s">
        <v>430</v>
      </c>
      <c r="F116" s="79">
        <v>40933</v>
      </c>
      <c r="G116" s="54" t="s">
        <v>289</v>
      </c>
      <c r="H116" s="72">
        <v>3.6999999876657128</v>
      </c>
      <c r="I116" s="70" t="s">
        <v>293</v>
      </c>
      <c r="J116" s="70" t="s">
        <v>122</v>
      </c>
      <c r="K116" s="71">
        <v>5.1330999999999995E-2</v>
      </c>
      <c r="L116" s="71">
        <v>2.5499999961822443E-2</v>
      </c>
      <c r="M116" s="72">
        <v>134.22981799999999</v>
      </c>
      <c r="N116" s="80">
        <v>126.84</v>
      </c>
      <c r="O116" s="72">
        <v>0.17025710299999999</v>
      </c>
      <c r="P116" s="73">
        <f t="shared" si="1"/>
        <v>2.1728884036959872E-4</v>
      </c>
      <c r="Q116" s="73">
        <f>O116/'סכום נכסי הקרן'!$C$41</f>
        <v>3.1165732019762437E-5</v>
      </c>
    </row>
    <row r="117" spans="1:17">
      <c r="A117" s="69" t="s">
        <v>1597</v>
      </c>
      <c r="B117" s="70" t="s">
        <v>1319</v>
      </c>
      <c r="C117" s="54" t="s">
        <v>1378</v>
      </c>
      <c r="D117" s="115" t="s">
        <v>1662</v>
      </c>
      <c r="E117" s="54" t="s">
        <v>430</v>
      </c>
      <c r="F117" s="79">
        <v>40993</v>
      </c>
      <c r="G117" s="54" t="s">
        <v>289</v>
      </c>
      <c r="H117" s="72">
        <v>3.7000000060525311</v>
      </c>
      <c r="I117" s="70" t="s">
        <v>293</v>
      </c>
      <c r="J117" s="70" t="s">
        <v>122</v>
      </c>
      <c r="K117" s="71">
        <v>5.1451999999999998E-2</v>
      </c>
      <c r="L117" s="71">
        <v>2.5500000090787966E-2</v>
      </c>
      <c r="M117" s="72">
        <v>78.118266000000006</v>
      </c>
      <c r="N117" s="80">
        <v>126.9</v>
      </c>
      <c r="O117" s="72">
        <v>9.9132081999999996E-2</v>
      </c>
      <c r="P117" s="73">
        <f t="shared" si="1"/>
        <v>1.2651627897841049E-4</v>
      </c>
      <c r="Q117" s="73">
        <f>O117/'סכום נכסי הקרן'!$C$41</f>
        <v>1.8146226193999764E-5</v>
      </c>
    </row>
    <row r="118" spans="1:17">
      <c r="A118" s="69" t="s">
        <v>1597</v>
      </c>
      <c r="B118" s="70" t="s">
        <v>1319</v>
      </c>
      <c r="C118" s="54" t="s">
        <v>1379</v>
      </c>
      <c r="D118" s="115" t="s">
        <v>1662</v>
      </c>
      <c r="E118" s="54" t="s">
        <v>430</v>
      </c>
      <c r="F118" s="79">
        <v>41053</v>
      </c>
      <c r="G118" s="54" t="s">
        <v>289</v>
      </c>
      <c r="H118" s="72">
        <v>3.7700000124980413</v>
      </c>
      <c r="I118" s="70" t="s">
        <v>293</v>
      </c>
      <c r="J118" s="70" t="s">
        <v>122</v>
      </c>
      <c r="K118" s="71">
        <v>5.0999999999999997E-2</v>
      </c>
      <c r="L118" s="71">
        <v>2.6000000116260844E-2</v>
      </c>
      <c r="M118" s="72">
        <v>55.000226000000005</v>
      </c>
      <c r="N118" s="80">
        <v>125.11</v>
      </c>
      <c r="O118" s="72">
        <v>6.8810782000000001E-2</v>
      </c>
      <c r="P118" s="73">
        <f t="shared" si="1"/>
        <v>8.7819038161980568E-5</v>
      </c>
      <c r="Q118" s="73">
        <f>O118/'סכום נכסי הקרן'!$C$41</f>
        <v>1.2595882075370994E-5</v>
      </c>
    </row>
    <row r="119" spans="1:17">
      <c r="A119" s="69" t="s">
        <v>1597</v>
      </c>
      <c r="B119" s="70" t="s">
        <v>1319</v>
      </c>
      <c r="C119" s="54" t="s">
        <v>1380</v>
      </c>
      <c r="D119" s="115" t="s">
        <v>1662</v>
      </c>
      <c r="E119" s="54" t="s">
        <v>430</v>
      </c>
      <c r="F119" s="79">
        <v>41085</v>
      </c>
      <c r="G119" s="54" t="s">
        <v>289</v>
      </c>
      <c r="H119" s="72">
        <v>3.6999999897373459</v>
      </c>
      <c r="I119" s="70" t="s">
        <v>293</v>
      </c>
      <c r="J119" s="70" t="s">
        <v>122</v>
      </c>
      <c r="K119" s="71">
        <v>5.0999999999999997E-2</v>
      </c>
      <c r="L119" s="71">
        <v>2.5599999902110069E-2</v>
      </c>
      <c r="M119" s="72">
        <v>101.24920400000001</v>
      </c>
      <c r="N119" s="80">
        <v>125.11</v>
      </c>
      <c r="O119" s="72">
        <v>0.12667287899999999</v>
      </c>
      <c r="P119" s="73">
        <f t="shared" si="1"/>
        <v>1.61664932030404E-4</v>
      </c>
      <c r="Q119" s="73">
        <f>O119/'סכום נכסי הקרן'!$C$41</f>
        <v>2.3187596473351207E-5</v>
      </c>
    </row>
    <row r="120" spans="1:17">
      <c r="A120" s="69" t="s">
        <v>1597</v>
      </c>
      <c r="B120" s="70" t="s">
        <v>1319</v>
      </c>
      <c r="C120" s="54" t="s">
        <v>1381</v>
      </c>
      <c r="D120" s="115" t="s">
        <v>1662</v>
      </c>
      <c r="E120" s="54" t="s">
        <v>430</v>
      </c>
      <c r="F120" s="79">
        <v>41115</v>
      </c>
      <c r="G120" s="54" t="s">
        <v>289</v>
      </c>
      <c r="H120" s="72">
        <v>3.7000000071038079</v>
      </c>
      <c r="I120" s="70" t="s">
        <v>293</v>
      </c>
      <c r="J120" s="70" t="s">
        <v>122</v>
      </c>
      <c r="K120" s="71">
        <v>5.0999999999999997E-2</v>
      </c>
      <c r="L120" s="71">
        <v>2.5700000007103808E-2</v>
      </c>
      <c r="M120" s="72">
        <v>44.898992999999997</v>
      </c>
      <c r="N120" s="80">
        <v>125.41</v>
      </c>
      <c r="O120" s="72">
        <v>5.6307827999999997E-2</v>
      </c>
      <c r="P120" s="73">
        <f t="shared" si="1"/>
        <v>7.1862274373661931E-5</v>
      </c>
      <c r="Q120" s="73">
        <f>O120/'סכום נכסי הקרן'!$C$41</f>
        <v>1.0307203911856037E-5</v>
      </c>
    </row>
    <row r="121" spans="1:17">
      <c r="A121" s="69" t="s">
        <v>1597</v>
      </c>
      <c r="B121" s="70" t="s">
        <v>1319</v>
      </c>
      <c r="C121" s="54" t="s">
        <v>1382</v>
      </c>
      <c r="D121" s="115" t="s">
        <v>1662</v>
      </c>
      <c r="E121" s="54" t="s">
        <v>430</v>
      </c>
      <c r="F121" s="79">
        <v>41179</v>
      </c>
      <c r="G121" s="54" t="s">
        <v>289</v>
      </c>
      <c r="H121" s="72">
        <v>3.6999999914571511</v>
      </c>
      <c r="I121" s="70" t="s">
        <v>293</v>
      </c>
      <c r="J121" s="70" t="s">
        <v>122</v>
      </c>
      <c r="K121" s="71">
        <v>5.0999999999999997E-2</v>
      </c>
      <c r="L121" s="71">
        <v>2.5599999903181049E-2</v>
      </c>
      <c r="M121" s="72">
        <v>56.617633999999995</v>
      </c>
      <c r="N121" s="80">
        <v>124.05</v>
      </c>
      <c r="O121" s="72">
        <v>7.0234177999999994E-2</v>
      </c>
      <c r="P121" s="73">
        <f t="shared" si="1"/>
        <v>8.9635632364377664E-5</v>
      </c>
      <c r="Q121" s="73">
        <f>O121/'סכום נכסי הקרן'!$C$41</f>
        <v>1.2856436128695873E-5</v>
      </c>
    </row>
    <row r="122" spans="1:17">
      <c r="A122" s="69" t="s">
        <v>1598</v>
      </c>
      <c r="B122" s="70" t="s">
        <v>1310</v>
      </c>
      <c r="C122" s="54">
        <v>9079</v>
      </c>
      <c r="D122" s="115" t="s">
        <v>1662</v>
      </c>
      <c r="E122" s="54" t="s">
        <v>1348</v>
      </c>
      <c r="F122" s="79">
        <v>44705</v>
      </c>
      <c r="G122" s="54" t="s">
        <v>1309</v>
      </c>
      <c r="H122" s="72">
        <v>7.4000000007985625</v>
      </c>
      <c r="I122" s="70" t="s">
        <v>310</v>
      </c>
      <c r="J122" s="70" t="s">
        <v>122</v>
      </c>
      <c r="K122" s="71">
        <v>2.3671999999999999E-2</v>
      </c>
      <c r="L122" s="71">
        <v>2.6000000003422414E-2</v>
      </c>
      <c r="M122" s="72">
        <v>1678.1355160000001</v>
      </c>
      <c r="N122" s="80">
        <v>104.47</v>
      </c>
      <c r="O122" s="72">
        <v>1.7531480240000001</v>
      </c>
      <c r="P122" s="73">
        <f t="shared" si="1"/>
        <v>2.2374367613386061E-3</v>
      </c>
      <c r="Q122" s="73">
        <f>O122/'סכום נכסי הקרן'!$C$41</f>
        <v>3.2091548924663692E-4</v>
      </c>
    </row>
    <row r="123" spans="1:17">
      <c r="A123" s="69" t="s">
        <v>1598</v>
      </c>
      <c r="B123" s="70" t="s">
        <v>1310</v>
      </c>
      <c r="C123" s="54">
        <v>9017</v>
      </c>
      <c r="D123" s="115" t="s">
        <v>1662</v>
      </c>
      <c r="E123" s="54" t="s">
        <v>1348</v>
      </c>
      <c r="F123" s="79">
        <v>44651</v>
      </c>
      <c r="G123" s="54" t="s">
        <v>1309</v>
      </c>
      <c r="H123" s="72">
        <v>7.5000000002612373</v>
      </c>
      <c r="I123" s="70" t="s">
        <v>310</v>
      </c>
      <c r="J123" s="70" t="s">
        <v>122</v>
      </c>
      <c r="K123" s="71">
        <v>1.797E-2</v>
      </c>
      <c r="L123" s="71">
        <v>3.7700000002142152E-2</v>
      </c>
      <c r="M123" s="72">
        <v>4111.6194850000002</v>
      </c>
      <c r="N123" s="80">
        <v>93.1</v>
      </c>
      <c r="O123" s="72">
        <v>3.8279179340000002</v>
      </c>
      <c r="P123" s="73">
        <f t="shared" si="1"/>
        <v>4.8853400783452202E-3</v>
      </c>
      <c r="Q123" s="73">
        <f>O123/'סכום נכסי הקרן'!$C$41</f>
        <v>7.0070418456894977E-4</v>
      </c>
    </row>
    <row r="124" spans="1:17">
      <c r="A124" s="69" t="s">
        <v>1598</v>
      </c>
      <c r="B124" s="70" t="s">
        <v>1310</v>
      </c>
      <c r="C124" s="54">
        <v>9080</v>
      </c>
      <c r="D124" s="115" t="s">
        <v>1662</v>
      </c>
      <c r="E124" s="54" t="s">
        <v>1348</v>
      </c>
      <c r="F124" s="79">
        <v>44705</v>
      </c>
      <c r="G124" s="54" t="s">
        <v>1309</v>
      </c>
      <c r="H124" s="72">
        <v>7.0300000032425638</v>
      </c>
      <c r="I124" s="70" t="s">
        <v>310</v>
      </c>
      <c r="J124" s="70" t="s">
        <v>122</v>
      </c>
      <c r="K124" s="71">
        <v>2.3184999999999997E-2</v>
      </c>
      <c r="L124" s="71">
        <v>2.7400000011539954E-2</v>
      </c>
      <c r="M124" s="72">
        <v>1192.583611</v>
      </c>
      <c r="N124" s="80">
        <v>103.18</v>
      </c>
      <c r="O124" s="72">
        <v>1.230507767</v>
      </c>
      <c r="P124" s="73">
        <f t="shared" si="1"/>
        <v>1.5704226199432887E-3</v>
      </c>
      <c r="Q124" s="73">
        <f>O124/'סכום נכסי הקרן'!$C$41</f>
        <v>2.2524567045263468E-4</v>
      </c>
    </row>
    <row r="125" spans="1:17">
      <c r="A125" s="69" t="s">
        <v>1598</v>
      </c>
      <c r="B125" s="70" t="s">
        <v>1310</v>
      </c>
      <c r="C125" s="54">
        <v>9019</v>
      </c>
      <c r="D125" s="115" t="s">
        <v>1662</v>
      </c>
      <c r="E125" s="54" t="s">
        <v>1348</v>
      </c>
      <c r="F125" s="79">
        <v>44651</v>
      </c>
      <c r="G125" s="54" t="s">
        <v>1309</v>
      </c>
      <c r="H125" s="72">
        <v>7.0899999987749807</v>
      </c>
      <c r="I125" s="70" t="s">
        <v>310</v>
      </c>
      <c r="J125" s="70" t="s">
        <v>122</v>
      </c>
      <c r="K125" s="71">
        <v>1.8769999999999998E-2</v>
      </c>
      <c r="L125" s="71">
        <v>3.8999999995369343E-2</v>
      </c>
      <c r="M125" s="72">
        <v>2539.7988740000001</v>
      </c>
      <c r="N125" s="80">
        <v>93.53</v>
      </c>
      <c r="O125" s="72">
        <v>2.3754738990000002</v>
      </c>
      <c r="P125" s="73">
        <f t="shared" si="1"/>
        <v>3.0316736262213937E-3</v>
      </c>
      <c r="Q125" s="73">
        <f>O125/'סכום נכסי הקרן'!$C$41</f>
        <v>4.3483285954991395E-4</v>
      </c>
    </row>
    <row r="126" spans="1:17">
      <c r="A126" s="69" t="s">
        <v>1599</v>
      </c>
      <c r="B126" s="70" t="s">
        <v>1310</v>
      </c>
      <c r="C126" s="54">
        <v>4100</v>
      </c>
      <c r="D126" s="115" t="s">
        <v>1662</v>
      </c>
      <c r="E126" s="54" t="s">
        <v>434</v>
      </c>
      <c r="F126" s="79">
        <v>42052</v>
      </c>
      <c r="G126" s="54" t="s">
        <v>120</v>
      </c>
      <c r="H126" s="72">
        <v>3.9700000006071967</v>
      </c>
      <c r="I126" s="70" t="s">
        <v>630</v>
      </c>
      <c r="J126" s="70" t="s">
        <v>122</v>
      </c>
      <c r="K126" s="71">
        <v>2.9779E-2</v>
      </c>
      <c r="L126" s="71">
        <v>0.02</v>
      </c>
      <c r="M126" s="72">
        <v>433.91362400000003</v>
      </c>
      <c r="N126" s="80">
        <v>117.66</v>
      </c>
      <c r="O126" s="72">
        <v>0.51054277699999995</v>
      </c>
      <c r="P126" s="73">
        <f t="shared" si="1"/>
        <v>6.5157485954289154E-4</v>
      </c>
      <c r="Q126" s="73">
        <f>O126/'סכום נכסי הקרן'!$C$41</f>
        <v>9.3455363049419052E-5</v>
      </c>
    </row>
    <row r="127" spans="1:17">
      <c r="A127" s="69" t="s">
        <v>1600</v>
      </c>
      <c r="B127" s="70" t="s">
        <v>1319</v>
      </c>
      <c r="C127" s="54" t="s">
        <v>1383</v>
      </c>
      <c r="D127" s="115" t="s">
        <v>1662</v>
      </c>
      <c r="E127" s="54" t="s">
        <v>434</v>
      </c>
      <c r="F127" s="79">
        <v>41767</v>
      </c>
      <c r="G127" s="54" t="s">
        <v>120</v>
      </c>
      <c r="H127" s="72">
        <v>4.2499999559409591</v>
      </c>
      <c r="I127" s="70" t="s">
        <v>630</v>
      </c>
      <c r="J127" s="70" t="s">
        <v>122</v>
      </c>
      <c r="K127" s="71">
        <v>5.3499999999999999E-2</v>
      </c>
      <c r="L127" s="71">
        <v>2.5099999923630999E-2</v>
      </c>
      <c r="M127" s="72">
        <v>26.737788000000002</v>
      </c>
      <c r="N127" s="80">
        <v>127.33</v>
      </c>
      <c r="O127" s="72">
        <v>3.4045225999999998E-2</v>
      </c>
      <c r="P127" s="73">
        <f t="shared" si="1"/>
        <v>4.3449862280699748E-5</v>
      </c>
      <c r="Q127" s="73">
        <f>O127/'סכום נכסי הקרן'!$C$41</f>
        <v>6.2320124762621429E-6</v>
      </c>
    </row>
    <row r="128" spans="1:17">
      <c r="A128" s="69" t="s">
        <v>1600</v>
      </c>
      <c r="B128" s="70" t="s">
        <v>1319</v>
      </c>
      <c r="C128" s="54" t="s">
        <v>1384</v>
      </c>
      <c r="D128" s="115" t="s">
        <v>1662</v>
      </c>
      <c r="E128" s="54" t="s">
        <v>434</v>
      </c>
      <c r="F128" s="79">
        <v>41269</v>
      </c>
      <c r="G128" s="54" t="s">
        <v>120</v>
      </c>
      <c r="H128" s="72">
        <v>4.2900000116578711</v>
      </c>
      <c r="I128" s="70" t="s">
        <v>630</v>
      </c>
      <c r="J128" s="70" t="s">
        <v>122</v>
      </c>
      <c r="K128" s="71">
        <v>5.3499999999999999E-2</v>
      </c>
      <c r="L128" s="71">
        <v>1.9300000048337519E-2</v>
      </c>
      <c r="M128" s="72">
        <v>132.79478900000001</v>
      </c>
      <c r="N128" s="80">
        <v>132.41999999999999</v>
      </c>
      <c r="O128" s="72">
        <v>0.175846855</v>
      </c>
      <c r="P128" s="73">
        <f t="shared" si="1"/>
        <v>2.2442270267920025E-4</v>
      </c>
      <c r="Q128" s="73">
        <f>O128/'סכום נכסי הקרן'!$C$41</f>
        <v>3.2188941682204135E-5</v>
      </c>
    </row>
    <row r="129" spans="1:17">
      <c r="A129" s="69" t="s">
        <v>1600</v>
      </c>
      <c r="B129" s="70" t="s">
        <v>1319</v>
      </c>
      <c r="C129" s="54" t="s">
        <v>1385</v>
      </c>
      <c r="D129" s="115" t="s">
        <v>1662</v>
      </c>
      <c r="E129" s="54" t="s">
        <v>434</v>
      </c>
      <c r="F129" s="79">
        <v>41767</v>
      </c>
      <c r="G129" s="54" t="s">
        <v>120</v>
      </c>
      <c r="H129" s="72">
        <v>4.2500000469147174</v>
      </c>
      <c r="I129" s="70" t="s">
        <v>630</v>
      </c>
      <c r="J129" s="70" t="s">
        <v>122</v>
      </c>
      <c r="K129" s="71">
        <v>5.3499999999999999E-2</v>
      </c>
      <c r="L129" s="71">
        <v>2.510000022143747E-2</v>
      </c>
      <c r="M129" s="72">
        <v>20.925225999999999</v>
      </c>
      <c r="N129" s="80">
        <v>127.33</v>
      </c>
      <c r="O129" s="72">
        <v>2.6644090999999998E-2</v>
      </c>
      <c r="P129" s="73">
        <f t="shared" si="1"/>
        <v>3.4004241432981871E-5</v>
      </c>
      <c r="Q129" s="73">
        <f>O129/'סכום נכסי הקרן'!$C$41</f>
        <v>4.8772273543040624E-6</v>
      </c>
    </row>
    <row r="130" spans="1:17">
      <c r="A130" s="69" t="s">
        <v>1600</v>
      </c>
      <c r="B130" s="70" t="s">
        <v>1319</v>
      </c>
      <c r="C130" s="54" t="s">
        <v>1386</v>
      </c>
      <c r="D130" s="115" t="s">
        <v>1662</v>
      </c>
      <c r="E130" s="54" t="s">
        <v>434</v>
      </c>
      <c r="F130" s="79">
        <v>41767</v>
      </c>
      <c r="G130" s="54" t="s">
        <v>120</v>
      </c>
      <c r="H130" s="72">
        <v>4.2500000293726963</v>
      </c>
      <c r="I130" s="70" t="s">
        <v>630</v>
      </c>
      <c r="J130" s="70" t="s">
        <v>122</v>
      </c>
      <c r="K130" s="71">
        <v>5.3499999999999999E-2</v>
      </c>
      <c r="L130" s="71">
        <v>2.5100000223232489E-2</v>
      </c>
      <c r="M130" s="72">
        <v>26.737786</v>
      </c>
      <c r="N130" s="80">
        <v>127.33</v>
      </c>
      <c r="O130" s="72">
        <v>3.4045223999999999E-2</v>
      </c>
      <c r="P130" s="73">
        <f t="shared" si="1"/>
        <v>4.344985972822074E-5</v>
      </c>
      <c r="Q130" s="73">
        <f>O130/'סכום נכסי הקרן'!$C$41</f>
        <v>6.2320121101601543E-6</v>
      </c>
    </row>
    <row r="131" spans="1:17">
      <c r="A131" s="69" t="s">
        <v>1600</v>
      </c>
      <c r="B131" s="70" t="s">
        <v>1319</v>
      </c>
      <c r="C131" s="54" t="s">
        <v>1387</v>
      </c>
      <c r="D131" s="115" t="s">
        <v>1662</v>
      </c>
      <c r="E131" s="54" t="s">
        <v>434</v>
      </c>
      <c r="F131" s="79">
        <v>41269</v>
      </c>
      <c r="G131" s="54" t="s">
        <v>120</v>
      </c>
      <c r="H131" s="72">
        <v>4.2900000097946194</v>
      </c>
      <c r="I131" s="70" t="s">
        <v>630</v>
      </c>
      <c r="J131" s="70" t="s">
        <v>122</v>
      </c>
      <c r="K131" s="71">
        <v>5.3499999999999999E-2</v>
      </c>
      <c r="L131" s="71">
        <v>1.9300000059409989E-2</v>
      </c>
      <c r="M131" s="72">
        <v>141.09445600000001</v>
      </c>
      <c r="N131" s="80">
        <v>132.41999999999999</v>
      </c>
      <c r="O131" s="72">
        <v>0.186837273</v>
      </c>
      <c r="P131" s="73">
        <f t="shared" si="1"/>
        <v>2.3844910827590046E-4</v>
      </c>
      <c r="Q131" s="73">
        <f>O131/'סכום נכסי הקרן'!$C$41</f>
        <v>3.4200748626747139E-5</v>
      </c>
    </row>
    <row r="132" spans="1:17">
      <c r="A132" s="69" t="s">
        <v>1600</v>
      </c>
      <c r="B132" s="70" t="s">
        <v>1319</v>
      </c>
      <c r="C132" s="54" t="s">
        <v>1388</v>
      </c>
      <c r="D132" s="115" t="s">
        <v>1662</v>
      </c>
      <c r="E132" s="54" t="s">
        <v>434</v>
      </c>
      <c r="F132" s="79">
        <v>41281</v>
      </c>
      <c r="G132" s="54" t="s">
        <v>120</v>
      </c>
      <c r="H132" s="72">
        <v>4.2799999947305105</v>
      </c>
      <c r="I132" s="70" t="s">
        <v>630</v>
      </c>
      <c r="J132" s="70" t="s">
        <v>122</v>
      </c>
      <c r="K132" s="71">
        <v>5.3499999999999999E-2</v>
      </c>
      <c r="L132" s="71">
        <v>1.9399999977902139E-2</v>
      </c>
      <c r="M132" s="72">
        <v>177.75865999999999</v>
      </c>
      <c r="N132" s="80">
        <v>132.38</v>
      </c>
      <c r="O132" s="72">
        <v>0.23531690800000002</v>
      </c>
      <c r="P132" s="73">
        <f t="shared" si="1"/>
        <v>3.0032073351253692E-4</v>
      </c>
      <c r="Q132" s="73">
        <f>O132/'סכום נכסי הקרן'!$C$41</f>
        <v>4.3074994025048655E-5</v>
      </c>
    </row>
    <row r="133" spans="1:17">
      <c r="A133" s="69" t="s">
        <v>1600</v>
      </c>
      <c r="B133" s="70" t="s">
        <v>1319</v>
      </c>
      <c r="C133" s="54" t="s">
        <v>1389</v>
      </c>
      <c r="D133" s="115" t="s">
        <v>1662</v>
      </c>
      <c r="E133" s="54" t="s">
        <v>434</v>
      </c>
      <c r="F133" s="79">
        <v>41767</v>
      </c>
      <c r="G133" s="54" t="s">
        <v>120</v>
      </c>
      <c r="H133" s="72">
        <v>4.2499999937447051</v>
      </c>
      <c r="I133" s="70" t="s">
        <v>630</v>
      </c>
      <c r="J133" s="70" t="s">
        <v>122</v>
      </c>
      <c r="K133" s="71">
        <v>5.3499999999999999E-2</v>
      </c>
      <c r="L133" s="71">
        <v>2.5100000042536017E-2</v>
      </c>
      <c r="M133" s="72">
        <v>31.387837000000001</v>
      </c>
      <c r="N133" s="80">
        <v>127.33</v>
      </c>
      <c r="O133" s="72">
        <v>3.9966133000000001E-2</v>
      </c>
      <c r="P133" s="73">
        <f t="shared" si="1"/>
        <v>5.1006357682634548E-5</v>
      </c>
      <c r="Q133" s="73">
        <f>O133/'סכום נכסי הקרן'!$C$41</f>
        <v>7.3158403907776132E-6</v>
      </c>
    </row>
    <row r="134" spans="1:17">
      <c r="A134" s="69" t="s">
        <v>1600</v>
      </c>
      <c r="B134" s="70" t="s">
        <v>1319</v>
      </c>
      <c r="C134" s="54" t="s">
        <v>1390</v>
      </c>
      <c r="D134" s="115" t="s">
        <v>1662</v>
      </c>
      <c r="E134" s="54" t="s">
        <v>434</v>
      </c>
      <c r="F134" s="79">
        <v>41281</v>
      </c>
      <c r="G134" s="54" t="s">
        <v>120</v>
      </c>
      <c r="H134" s="72">
        <v>4.2799999879651658</v>
      </c>
      <c r="I134" s="70" t="s">
        <v>630</v>
      </c>
      <c r="J134" s="70" t="s">
        <v>122</v>
      </c>
      <c r="K134" s="71">
        <v>5.3499999999999999E-2</v>
      </c>
      <c r="L134" s="71">
        <v>1.93999999752224E-2</v>
      </c>
      <c r="M134" s="72">
        <v>128.046493</v>
      </c>
      <c r="N134" s="80">
        <v>132.38</v>
      </c>
      <c r="O134" s="72">
        <v>0.16950794300000002</v>
      </c>
      <c r="P134" s="73">
        <f t="shared" si="1"/>
        <v>2.1633273278417079E-4</v>
      </c>
      <c r="Q134" s="73">
        <f>O134/'סכום נכסי הקרן'!$C$41</f>
        <v>3.1028597536745163E-5</v>
      </c>
    </row>
    <row r="135" spans="1:17">
      <c r="A135" s="69" t="s">
        <v>1600</v>
      </c>
      <c r="B135" s="70" t="s">
        <v>1319</v>
      </c>
      <c r="C135" s="54" t="s">
        <v>1391</v>
      </c>
      <c r="D135" s="115" t="s">
        <v>1662</v>
      </c>
      <c r="E135" s="54" t="s">
        <v>434</v>
      </c>
      <c r="F135" s="79">
        <v>41767</v>
      </c>
      <c r="G135" s="54" t="s">
        <v>120</v>
      </c>
      <c r="H135" s="72">
        <v>4.2500000460722855</v>
      </c>
      <c r="I135" s="70" t="s">
        <v>630</v>
      </c>
      <c r="J135" s="70" t="s">
        <v>122</v>
      </c>
      <c r="K135" s="71">
        <v>5.3499999999999999E-2</v>
      </c>
      <c r="L135" s="71">
        <v>2.5100000202718058E-2</v>
      </c>
      <c r="M135" s="72">
        <v>25.569413000000001</v>
      </c>
      <c r="N135" s="80">
        <v>127.33</v>
      </c>
      <c r="O135" s="72">
        <v>3.2557533999999999E-2</v>
      </c>
      <c r="P135" s="73">
        <f t="shared" si="1"/>
        <v>4.1551210983272651E-5</v>
      </c>
      <c r="Q135" s="73">
        <f>O135/'סכום נכסי הקרן'!$C$41</f>
        <v>5.959688976196807E-6</v>
      </c>
    </row>
    <row r="136" spans="1:17">
      <c r="A136" s="69" t="s">
        <v>1600</v>
      </c>
      <c r="B136" s="70" t="s">
        <v>1319</v>
      </c>
      <c r="C136" s="54" t="s">
        <v>1392</v>
      </c>
      <c r="D136" s="115" t="s">
        <v>1662</v>
      </c>
      <c r="E136" s="54" t="s">
        <v>434</v>
      </c>
      <c r="F136" s="79">
        <v>41281</v>
      </c>
      <c r="G136" s="54" t="s">
        <v>120</v>
      </c>
      <c r="H136" s="72">
        <v>4.2799999956772847</v>
      </c>
      <c r="I136" s="70" t="s">
        <v>630</v>
      </c>
      <c r="J136" s="70" t="s">
        <v>122</v>
      </c>
      <c r="K136" s="71">
        <v>5.3499999999999999E-2</v>
      </c>
      <c r="L136" s="71">
        <v>1.9400000012771659E-2</v>
      </c>
      <c r="M136" s="72">
        <v>153.78133099999999</v>
      </c>
      <c r="N136" s="80">
        <v>132.38</v>
      </c>
      <c r="O136" s="72">
        <v>0.20357572099999999</v>
      </c>
      <c r="P136" s="73">
        <f t="shared" si="1"/>
        <v>2.5981137681812291E-4</v>
      </c>
      <c r="Q136" s="73">
        <f>O136/'סכום נכסי הקרן'!$C$41</f>
        <v>3.7264738179034589E-5</v>
      </c>
    </row>
    <row r="137" spans="1:17">
      <c r="A137" s="69" t="s">
        <v>1602</v>
      </c>
      <c r="B137" s="70" t="s">
        <v>1319</v>
      </c>
      <c r="C137" s="54">
        <v>7127</v>
      </c>
      <c r="D137" s="115" t="s">
        <v>1662</v>
      </c>
      <c r="E137" s="54" t="s">
        <v>1348</v>
      </c>
      <c r="F137" s="79">
        <v>43631</v>
      </c>
      <c r="G137" s="54" t="s">
        <v>1309</v>
      </c>
      <c r="H137" s="72">
        <v>4.7199999984899756</v>
      </c>
      <c r="I137" s="70" t="s">
        <v>310</v>
      </c>
      <c r="J137" s="70" t="s">
        <v>122</v>
      </c>
      <c r="K137" s="71">
        <v>3.1E-2</v>
      </c>
      <c r="L137" s="71">
        <v>2.669999999568564E-2</v>
      </c>
      <c r="M137" s="72">
        <v>815.20957099999998</v>
      </c>
      <c r="N137" s="80">
        <v>113.73</v>
      </c>
      <c r="O137" s="72">
        <v>0.92713782</v>
      </c>
      <c r="P137" s="73">
        <f t="shared" ref="P137:P199" si="2">IFERROR(O137/$O$8,0)</f>
        <v>1.1832499098178462E-3</v>
      </c>
      <c r="Q137" s="73">
        <f>O137/'סכום נכסי הקרן'!$C$41</f>
        <v>1.6971349996191786E-4</v>
      </c>
    </row>
    <row r="138" spans="1:17">
      <c r="A138" s="69" t="s">
        <v>1602</v>
      </c>
      <c r="B138" s="70" t="s">
        <v>1319</v>
      </c>
      <c r="C138" s="54">
        <v>7128</v>
      </c>
      <c r="D138" s="115" t="s">
        <v>1662</v>
      </c>
      <c r="E138" s="54" t="s">
        <v>1348</v>
      </c>
      <c r="F138" s="79">
        <v>43634</v>
      </c>
      <c r="G138" s="54" t="s">
        <v>1309</v>
      </c>
      <c r="H138" s="72">
        <v>4.7400000062327132</v>
      </c>
      <c r="I138" s="70" t="s">
        <v>310</v>
      </c>
      <c r="J138" s="70" t="s">
        <v>122</v>
      </c>
      <c r="K138" s="71">
        <v>2.4900000000000002E-2</v>
      </c>
      <c r="L138" s="71">
        <v>2.6800000020775712E-2</v>
      </c>
      <c r="M138" s="72">
        <v>342.46270100000004</v>
      </c>
      <c r="N138" s="80">
        <v>112.44</v>
      </c>
      <c r="O138" s="72">
        <v>0.38506504000000003</v>
      </c>
      <c r="P138" s="73">
        <f t="shared" si="2"/>
        <v>4.9143521494356189E-4</v>
      </c>
      <c r="Q138" s="73">
        <f>O138/'סכום נכסי הקרן'!$C$41</f>
        <v>7.0486538507700944E-5</v>
      </c>
    </row>
    <row r="139" spans="1:17">
      <c r="A139" s="69" t="s">
        <v>1602</v>
      </c>
      <c r="B139" s="70" t="s">
        <v>1319</v>
      </c>
      <c r="C139" s="54">
        <v>7130</v>
      </c>
      <c r="D139" s="115" t="s">
        <v>1662</v>
      </c>
      <c r="E139" s="54" t="s">
        <v>1348</v>
      </c>
      <c r="F139" s="79">
        <v>43634</v>
      </c>
      <c r="G139" s="54" t="s">
        <v>1309</v>
      </c>
      <c r="H139" s="72">
        <v>4.9899999913418958</v>
      </c>
      <c r="I139" s="70" t="s">
        <v>310</v>
      </c>
      <c r="J139" s="70" t="s">
        <v>122</v>
      </c>
      <c r="K139" s="71">
        <v>3.6000000000000004E-2</v>
      </c>
      <c r="L139" s="71">
        <v>2.7099999973649248E-2</v>
      </c>
      <c r="M139" s="72">
        <v>227.86675900000003</v>
      </c>
      <c r="N139" s="80">
        <v>116.58</v>
      </c>
      <c r="O139" s="72">
        <v>0.26564706999999999</v>
      </c>
      <c r="P139" s="73">
        <f t="shared" si="2"/>
        <v>3.3902928436343484E-4</v>
      </c>
      <c r="Q139" s="73">
        <f>O139/'סכום נכסי הקרן'!$C$41</f>
        <v>4.8626960341590415E-5</v>
      </c>
    </row>
    <row r="140" spans="1:17">
      <c r="A140" s="69" t="s">
        <v>1603</v>
      </c>
      <c r="B140" s="70" t="s">
        <v>1319</v>
      </c>
      <c r="C140" s="54" t="s">
        <v>1394</v>
      </c>
      <c r="D140" s="115" t="s">
        <v>1662</v>
      </c>
      <c r="E140" s="54" t="s">
        <v>1348</v>
      </c>
      <c r="F140" s="79">
        <v>45273</v>
      </c>
      <c r="G140" s="54" t="s">
        <v>1309</v>
      </c>
      <c r="H140" s="72">
        <v>3.530000000449359</v>
      </c>
      <c r="I140" s="70" t="s">
        <v>118</v>
      </c>
      <c r="J140" s="70" t="s">
        <v>122</v>
      </c>
      <c r="K140" s="71">
        <v>6.9500000000000006E-2</v>
      </c>
      <c r="L140" s="71">
        <v>7.0800000010241199E-2</v>
      </c>
      <c r="M140" s="72">
        <v>1909.828616</v>
      </c>
      <c r="N140" s="80">
        <v>100.21</v>
      </c>
      <c r="O140" s="72">
        <v>1.9138393380000001</v>
      </c>
      <c r="P140" s="73">
        <f t="shared" si="2"/>
        <v>2.4425173639172075E-3</v>
      </c>
      <c r="Q140" s="73">
        <f>O140/'סכום נכסי הקרן'!$C$41</f>
        <v>3.5033019407705742E-4</v>
      </c>
    </row>
    <row r="141" spans="1:17">
      <c r="A141" s="69" t="s">
        <v>1603</v>
      </c>
      <c r="B141" s="70" t="s">
        <v>1319</v>
      </c>
      <c r="C141" s="54" t="s">
        <v>1395</v>
      </c>
      <c r="D141" s="115" t="s">
        <v>1662</v>
      </c>
      <c r="E141" s="54" t="s">
        <v>1348</v>
      </c>
      <c r="F141" s="79">
        <v>45273</v>
      </c>
      <c r="G141" s="54" t="s">
        <v>1309</v>
      </c>
      <c r="H141" s="72">
        <v>4.7299999986630947</v>
      </c>
      <c r="I141" s="70" t="s">
        <v>118</v>
      </c>
      <c r="J141" s="70" t="s">
        <v>122</v>
      </c>
      <c r="K141" s="71">
        <v>6.9500000000000006E-2</v>
      </c>
      <c r="L141" s="71">
        <v>7.0499999984271713E-2</v>
      </c>
      <c r="M141" s="72">
        <v>1519.6813890000003</v>
      </c>
      <c r="N141" s="80">
        <v>100.41</v>
      </c>
      <c r="O141" s="72">
        <v>1.525912148</v>
      </c>
      <c r="P141" s="73">
        <f t="shared" si="2"/>
        <v>1.9474293600825776E-3</v>
      </c>
      <c r="Q141" s="73">
        <f>O141/'סכום נכסי הקרן'!$C$41</f>
        <v>2.7931973616553363E-4</v>
      </c>
    </row>
    <row r="142" spans="1:17">
      <c r="A142" s="69" t="s">
        <v>1596</v>
      </c>
      <c r="B142" s="70" t="s">
        <v>1310</v>
      </c>
      <c r="C142" s="54">
        <v>2378</v>
      </c>
      <c r="D142" s="115" t="s">
        <v>1662</v>
      </c>
      <c r="E142" s="54" t="s">
        <v>434</v>
      </c>
      <c r="F142" s="79">
        <v>40489</v>
      </c>
      <c r="G142" s="54" t="s">
        <v>120</v>
      </c>
      <c r="H142" s="72">
        <v>1.6100000003644435</v>
      </c>
      <c r="I142" s="70" t="s">
        <v>310</v>
      </c>
      <c r="J142" s="70" t="s">
        <v>122</v>
      </c>
      <c r="K142" s="71">
        <v>5.7000000000000002E-2</v>
      </c>
      <c r="L142" s="71">
        <v>2.0200000015387611E-2</v>
      </c>
      <c r="M142" s="72">
        <v>196.71174899999997</v>
      </c>
      <c r="N142" s="80">
        <v>125.54</v>
      </c>
      <c r="O142" s="72">
        <v>0.24695193100000001</v>
      </c>
      <c r="P142" s="73">
        <f t="shared" si="2"/>
        <v>3.1516980947351818E-4</v>
      </c>
      <c r="Q142" s="73">
        <f>O142/'סכום נכסי הקרן'!$C$41</f>
        <v>4.5204796555882109E-5</v>
      </c>
    </row>
    <row r="143" spans="1:17">
      <c r="A143" s="69" t="s">
        <v>1604</v>
      </c>
      <c r="B143" s="70" t="s">
        <v>1319</v>
      </c>
      <c r="C143" s="54" t="s">
        <v>1396</v>
      </c>
      <c r="D143" s="115" t="s">
        <v>1662</v>
      </c>
      <c r="E143" s="54" t="s">
        <v>503</v>
      </c>
      <c r="F143" s="79">
        <v>43801</v>
      </c>
      <c r="G143" s="54" t="s">
        <v>289</v>
      </c>
      <c r="H143" s="72">
        <v>4.5700000001250869</v>
      </c>
      <c r="I143" s="70" t="s">
        <v>293</v>
      </c>
      <c r="J143" s="70" t="s">
        <v>123</v>
      </c>
      <c r="K143" s="71">
        <v>2.3629999999999998E-2</v>
      </c>
      <c r="L143" s="71">
        <v>5.4200000001583953E-2</v>
      </c>
      <c r="M143" s="72">
        <v>3857.3821760000005</v>
      </c>
      <c r="N143" s="80">
        <v>87.31</v>
      </c>
      <c r="O143" s="72">
        <v>13.510589183</v>
      </c>
      <c r="P143" s="73">
        <f t="shared" si="2"/>
        <v>1.7242747612615694E-2</v>
      </c>
      <c r="Q143" s="73">
        <f>O143/'סכום נכסי הקרן'!$C$41</f>
        <v>2.4731267858262526E-3</v>
      </c>
    </row>
    <row r="144" spans="1:17">
      <c r="A144" s="69" t="s">
        <v>1605</v>
      </c>
      <c r="B144" s="70" t="s">
        <v>1319</v>
      </c>
      <c r="C144" s="54">
        <v>9365</v>
      </c>
      <c r="D144" s="115" t="s">
        <v>1662</v>
      </c>
      <c r="E144" s="54" t="s">
        <v>274</v>
      </c>
      <c r="F144" s="79">
        <v>44906</v>
      </c>
      <c r="G144" s="54" t="s">
        <v>1309</v>
      </c>
      <c r="H144" s="72">
        <v>1.760000005266682</v>
      </c>
      <c r="I144" s="70" t="s">
        <v>310</v>
      </c>
      <c r="J144" s="70" t="s">
        <v>122</v>
      </c>
      <c r="K144" s="71">
        <v>7.6799999999999993E-2</v>
      </c>
      <c r="L144" s="71">
        <v>7.6799999960499882E-2</v>
      </c>
      <c r="M144" s="72">
        <v>30.186465999999999</v>
      </c>
      <c r="N144" s="80">
        <v>100.64</v>
      </c>
      <c r="O144" s="72">
        <v>3.0379659E-2</v>
      </c>
      <c r="P144" s="73">
        <f t="shared" si="2"/>
        <v>3.8771720877535683E-5</v>
      </c>
      <c r="Q144" s="73">
        <f>O144/'סכום נכסי הקרן'!$C$41</f>
        <v>5.561026791615057E-6</v>
      </c>
    </row>
    <row r="145" spans="1:17">
      <c r="A145" s="69" t="s">
        <v>1605</v>
      </c>
      <c r="B145" s="70" t="s">
        <v>1319</v>
      </c>
      <c r="C145" s="54">
        <v>9509</v>
      </c>
      <c r="D145" s="115" t="s">
        <v>1662</v>
      </c>
      <c r="E145" s="54" t="s">
        <v>274</v>
      </c>
      <c r="F145" s="79">
        <v>44991</v>
      </c>
      <c r="G145" s="54" t="s">
        <v>1309</v>
      </c>
      <c r="H145" s="72">
        <v>1.7699999997817033</v>
      </c>
      <c r="I145" s="70" t="s">
        <v>310</v>
      </c>
      <c r="J145" s="70" t="s">
        <v>122</v>
      </c>
      <c r="K145" s="71">
        <v>7.6799999999999993E-2</v>
      </c>
      <c r="L145" s="71">
        <v>7.3099999980220987E-2</v>
      </c>
      <c r="M145" s="72">
        <v>1492.8942859999997</v>
      </c>
      <c r="N145" s="80">
        <v>101.26</v>
      </c>
      <c r="O145" s="72">
        <v>1.5117049290000002</v>
      </c>
      <c r="P145" s="73">
        <f t="shared" si="2"/>
        <v>1.9292975459791338E-3</v>
      </c>
      <c r="Q145" s="73">
        <f>O145/'סכום נכסי הקרן'!$C$41</f>
        <v>2.7671909059892797E-4</v>
      </c>
    </row>
    <row r="146" spans="1:17">
      <c r="A146" s="69" t="s">
        <v>1605</v>
      </c>
      <c r="B146" s="70" t="s">
        <v>1319</v>
      </c>
      <c r="C146" s="54">
        <v>9316</v>
      </c>
      <c r="D146" s="115" t="s">
        <v>1662</v>
      </c>
      <c r="E146" s="54" t="s">
        <v>274</v>
      </c>
      <c r="F146" s="79">
        <v>44885</v>
      </c>
      <c r="G146" s="54" t="s">
        <v>1309</v>
      </c>
      <c r="H146" s="72">
        <v>1.7599999999999998</v>
      </c>
      <c r="I146" s="70" t="s">
        <v>310</v>
      </c>
      <c r="J146" s="70" t="s">
        <v>122</v>
      </c>
      <c r="K146" s="71">
        <v>7.6799999999999993E-2</v>
      </c>
      <c r="L146" s="71">
        <v>8.0899999998287023E-2</v>
      </c>
      <c r="M146" s="72">
        <v>11679.079411000002</v>
      </c>
      <c r="N146" s="80">
        <v>99.97</v>
      </c>
      <c r="O146" s="72">
        <v>11.6755771</v>
      </c>
      <c r="P146" s="73">
        <f t="shared" si="2"/>
        <v>1.4900832705375249E-2</v>
      </c>
      <c r="Q146" s="73">
        <f>O146/'סכום נכסי הקרן'!$C$41</f>
        <v>2.1372259991682997E-3</v>
      </c>
    </row>
    <row r="147" spans="1:17">
      <c r="A147" s="69" t="s">
        <v>1606</v>
      </c>
      <c r="B147" s="70" t="s">
        <v>1319</v>
      </c>
      <c r="C147" s="54" t="s">
        <v>1397</v>
      </c>
      <c r="D147" s="115" t="s">
        <v>1662</v>
      </c>
      <c r="E147" s="54" t="s">
        <v>520</v>
      </c>
      <c r="F147" s="79">
        <v>45015</v>
      </c>
      <c r="G147" s="54" t="s">
        <v>120</v>
      </c>
      <c r="H147" s="72">
        <v>4.9700000023167741</v>
      </c>
      <c r="I147" s="70" t="s">
        <v>293</v>
      </c>
      <c r="J147" s="70" t="s">
        <v>122</v>
      </c>
      <c r="K147" s="71">
        <v>4.4999999999999998E-2</v>
      </c>
      <c r="L147" s="71">
        <v>3.7100000020110074E-2</v>
      </c>
      <c r="M147" s="72">
        <v>798.49755400000004</v>
      </c>
      <c r="N147" s="80">
        <v>106.49</v>
      </c>
      <c r="O147" s="72">
        <v>0.8503199990000001</v>
      </c>
      <c r="P147" s="73">
        <f t="shared" si="2"/>
        <v>1.0852119721888394E-3</v>
      </c>
      <c r="Q147" s="73">
        <f>O147/'סכום נכסי הקרן'!$C$41</f>
        <v>1.5565192143483537E-4</v>
      </c>
    </row>
    <row r="148" spans="1:17">
      <c r="A148" s="69" t="s">
        <v>1607</v>
      </c>
      <c r="B148" s="70" t="s">
        <v>1319</v>
      </c>
      <c r="C148" s="54" t="s">
        <v>1398</v>
      </c>
      <c r="D148" s="115" t="s">
        <v>1662</v>
      </c>
      <c r="E148" s="54" t="s">
        <v>520</v>
      </c>
      <c r="F148" s="79">
        <v>44074</v>
      </c>
      <c r="G148" s="54" t="s">
        <v>120</v>
      </c>
      <c r="H148" s="72">
        <v>8.5999999991568981</v>
      </c>
      <c r="I148" s="70" t="s">
        <v>630</v>
      </c>
      <c r="J148" s="70" t="s">
        <v>122</v>
      </c>
      <c r="K148" s="71">
        <v>2.35E-2</v>
      </c>
      <c r="L148" s="71">
        <v>4.0899999999789237E-2</v>
      </c>
      <c r="M148" s="72">
        <v>986.56331</v>
      </c>
      <c r="N148" s="80">
        <v>96.18</v>
      </c>
      <c r="O148" s="72">
        <v>0.94887657800000003</v>
      </c>
      <c r="P148" s="73">
        <f t="shared" si="2"/>
        <v>1.2109937715050461E-3</v>
      </c>
      <c r="Q148" s="73">
        <f>O148/'סכום נכסי הקרן'!$C$41</f>
        <v>1.7369280123236453E-4</v>
      </c>
    </row>
    <row r="149" spans="1:17">
      <c r="A149" s="69" t="s">
        <v>1607</v>
      </c>
      <c r="B149" s="70" t="s">
        <v>1319</v>
      </c>
      <c r="C149" s="54" t="s">
        <v>1399</v>
      </c>
      <c r="D149" s="115" t="s">
        <v>1662</v>
      </c>
      <c r="E149" s="54" t="s">
        <v>520</v>
      </c>
      <c r="F149" s="79">
        <v>44189</v>
      </c>
      <c r="G149" s="54" t="s">
        <v>120</v>
      </c>
      <c r="H149" s="72">
        <v>8.4999999915045397</v>
      </c>
      <c r="I149" s="70" t="s">
        <v>630</v>
      </c>
      <c r="J149" s="70" t="s">
        <v>122</v>
      </c>
      <c r="K149" s="71">
        <v>2.4700000000000003E-2</v>
      </c>
      <c r="L149" s="71">
        <v>4.3299999896355384E-2</v>
      </c>
      <c r="M149" s="72">
        <v>123.42447900000001</v>
      </c>
      <c r="N149" s="80">
        <v>95.37</v>
      </c>
      <c r="O149" s="72">
        <v>0.11770993400000002</v>
      </c>
      <c r="P149" s="73">
        <f t="shared" si="2"/>
        <v>1.5022606756583896E-4</v>
      </c>
      <c r="Q149" s="73">
        <f>O149/'סכום נכסי הקרן'!$C$41</f>
        <v>2.1546920477719654E-5</v>
      </c>
    </row>
    <row r="150" spans="1:17">
      <c r="A150" s="69" t="s">
        <v>1607</v>
      </c>
      <c r="B150" s="70" t="s">
        <v>1319</v>
      </c>
      <c r="C150" s="54" t="s">
        <v>1400</v>
      </c>
      <c r="D150" s="115" t="s">
        <v>1662</v>
      </c>
      <c r="E150" s="54" t="s">
        <v>520</v>
      </c>
      <c r="F150" s="79">
        <v>44322</v>
      </c>
      <c r="G150" s="54" t="s">
        <v>120</v>
      </c>
      <c r="H150" s="72">
        <v>8.4100000040847736</v>
      </c>
      <c r="I150" s="70" t="s">
        <v>630</v>
      </c>
      <c r="J150" s="70" t="s">
        <v>122</v>
      </c>
      <c r="K150" s="71">
        <v>2.5600000000000001E-2</v>
      </c>
      <c r="L150" s="71">
        <v>4.5900000034447636E-2</v>
      </c>
      <c r="M150" s="72">
        <v>568.17237899999998</v>
      </c>
      <c r="N150" s="80">
        <v>93.5</v>
      </c>
      <c r="O150" s="72">
        <v>0.53124116300000002</v>
      </c>
      <c r="P150" s="73">
        <f t="shared" si="2"/>
        <v>6.7799095738676454E-4</v>
      </c>
      <c r="Q150" s="73">
        <f>O150/'סכום נכסי הקרן'!$C$41</f>
        <v>9.7244223190646784E-5</v>
      </c>
    </row>
    <row r="151" spans="1:17">
      <c r="A151" s="69" t="s">
        <v>1607</v>
      </c>
      <c r="B151" s="70" t="s">
        <v>1319</v>
      </c>
      <c r="C151" s="54" t="s">
        <v>1401</v>
      </c>
      <c r="D151" s="115" t="s">
        <v>1662</v>
      </c>
      <c r="E151" s="54" t="s">
        <v>520</v>
      </c>
      <c r="F151" s="79">
        <v>44418</v>
      </c>
      <c r="G151" s="54" t="s">
        <v>120</v>
      </c>
      <c r="H151" s="72">
        <v>8.5299999918521276</v>
      </c>
      <c r="I151" s="70" t="s">
        <v>630</v>
      </c>
      <c r="J151" s="70" t="s">
        <v>122</v>
      </c>
      <c r="K151" s="71">
        <v>2.2700000000000001E-2</v>
      </c>
      <c r="L151" s="71">
        <v>4.4299999964859893E-2</v>
      </c>
      <c r="M151" s="72">
        <v>566.22562600000003</v>
      </c>
      <c r="N151" s="80">
        <v>91.47</v>
      </c>
      <c r="O151" s="72">
        <v>0.51792657399999997</v>
      </c>
      <c r="P151" s="73">
        <f t="shared" si="2"/>
        <v>6.6099835295012127E-4</v>
      </c>
      <c r="Q151" s="73">
        <f>O151/'סכום נכסי הקרן'!$C$41</f>
        <v>9.4806974433235016E-5</v>
      </c>
    </row>
    <row r="152" spans="1:17">
      <c r="A152" s="69" t="s">
        <v>1607</v>
      </c>
      <c r="B152" s="70" t="s">
        <v>1319</v>
      </c>
      <c r="C152" s="54" t="s">
        <v>1402</v>
      </c>
      <c r="D152" s="115" t="s">
        <v>1662</v>
      </c>
      <c r="E152" s="54" t="s">
        <v>520</v>
      </c>
      <c r="F152" s="79">
        <v>44530</v>
      </c>
      <c r="G152" s="54" t="s">
        <v>120</v>
      </c>
      <c r="H152" s="72">
        <v>8.5700000012186326</v>
      </c>
      <c r="I152" s="70" t="s">
        <v>630</v>
      </c>
      <c r="J152" s="70" t="s">
        <v>122</v>
      </c>
      <c r="K152" s="71">
        <v>1.7899999999999999E-2</v>
      </c>
      <c r="L152" s="71">
        <v>4.7100000011170803E-2</v>
      </c>
      <c r="M152" s="72">
        <v>466.57643300000001</v>
      </c>
      <c r="N152" s="80">
        <v>84.42</v>
      </c>
      <c r="O152" s="72">
        <v>0.39388383600000004</v>
      </c>
      <c r="P152" s="73">
        <f t="shared" si="2"/>
        <v>5.0269011076013205E-4</v>
      </c>
      <c r="Q152" s="73">
        <f>O152/'סכום נכסי הקרן'!$C$41</f>
        <v>7.2100827885530628E-5</v>
      </c>
    </row>
    <row r="153" spans="1:17">
      <c r="A153" s="69" t="s">
        <v>1607</v>
      </c>
      <c r="B153" s="70" t="s">
        <v>1319</v>
      </c>
      <c r="C153" s="54" t="s">
        <v>1403</v>
      </c>
      <c r="D153" s="115" t="s">
        <v>1662</v>
      </c>
      <c r="E153" s="54" t="s">
        <v>520</v>
      </c>
      <c r="F153" s="79">
        <v>44612</v>
      </c>
      <c r="G153" s="54" t="s">
        <v>120</v>
      </c>
      <c r="H153" s="72">
        <v>8.4100000084941566</v>
      </c>
      <c r="I153" s="70" t="s">
        <v>630</v>
      </c>
      <c r="J153" s="70" t="s">
        <v>122</v>
      </c>
      <c r="K153" s="71">
        <v>2.3599999999999999E-2</v>
      </c>
      <c r="L153" s="71">
        <v>4.7800000049187573E-2</v>
      </c>
      <c r="M153" s="72">
        <v>547.16964399999995</v>
      </c>
      <c r="N153" s="80">
        <v>88.43</v>
      </c>
      <c r="O153" s="72">
        <v>0.48386212899999997</v>
      </c>
      <c r="P153" s="73">
        <f t="shared" si="2"/>
        <v>6.1752396262242982E-4</v>
      </c>
      <c r="Q153" s="73">
        <f>O153/'סכום נכסי הקרן'!$C$41</f>
        <v>8.8571443899910146E-5</v>
      </c>
    </row>
    <row r="154" spans="1:17">
      <c r="A154" s="69" t="s">
        <v>1607</v>
      </c>
      <c r="B154" s="70" t="s">
        <v>1319</v>
      </c>
      <c r="C154" s="54" t="s">
        <v>1404</v>
      </c>
      <c r="D154" s="115" t="s">
        <v>1662</v>
      </c>
      <c r="E154" s="54" t="s">
        <v>520</v>
      </c>
      <c r="F154" s="79">
        <v>44662</v>
      </c>
      <c r="G154" s="54" t="s">
        <v>120</v>
      </c>
      <c r="H154" s="72">
        <v>8.4500000007158089</v>
      </c>
      <c r="I154" s="70" t="s">
        <v>630</v>
      </c>
      <c r="J154" s="70" t="s">
        <v>122</v>
      </c>
      <c r="K154" s="71">
        <v>2.4E-2</v>
      </c>
      <c r="L154" s="71">
        <v>4.570000001145294E-2</v>
      </c>
      <c r="M154" s="72">
        <v>623.183356</v>
      </c>
      <c r="N154" s="80">
        <v>89.67</v>
      </c>
      <c r="O154" s="72">
        <v>0.55880854800000002</v>
      </c>
      <c r="P154" s="73">
        <f t="shared" si="2"/>
        <v>7.1317354309464109E-4</v>
      </c>
      <c r="Q154" s="73">
        <f>O154/'סכום נכסי הקרן'!$C$41</f>
        <v>1.0229046042983921E-4</v>
      </c>
    </row>
    <row r="155" spans="1:17">
      <c r="A155" s="69" t="s">
        <v>1607</v>
      </c>
      <c r="B155" s="70" t="s">
        <v>1319</v>
      </c>
      <c r="C155" s="54" t="s">
        <v>1405</v>
      </c>
      <c r="D155" s="115" t="s">
        <v>1662</v>
      </c>
      <c r="E155" s="54" t="s">
        <v>520</v>
      </c>
      <c r="F155" s="79">
        <v>45197</v>
      </c>
      <c r="G155" s="54" t="s">
        <v>120</v>
      </c>
      <c r="H155" s="72">
        <v>8.1999998966483574</v>
      </c>
      <c r="I155" s="70" t="s">
        <v>630</v>
      </c>
      <c r="J155" s="70" t="s">
        <v>122</v>
      </c>
      <c r="K155" s="71">
        <v>4.1200000000000001E-2</v>
      </c>
      <c r="L155" s="71">
        <v>4.13999992765385E-2</v>
      </c>
      <c r="M155" s="72">
        <v>9.6285249999999998</v>
      </c>
      <c r="N155" s="80">
        <v>100.49</v>
      </c>
      <c r="O155" s="72">
        <v>9.6757050000000015E-3</v>
      </c>
      <c r="P155" s="73">
        <f t="shared" si="2"/>
        <v>1.2348516932114889E-5</v>
      </c>
      <c r="Q155" s="73">
        <f>O155/'סכום נכסי הקרן'!$C$41</f>
        <v>1.771147422450126E-6</v>
      </c>
    </row>
    <row r="156" spans="1:17">
      <c r="A156" s="69" t="s">
        <v>1607</v>
      </c>
      <c r="B156" s="70" t="s">
        <v>1319</v>
      </c>
      <c r="C156" s="54" t="s">
        <v>1406</v>
      </c>
      <c r="D156" s="115" t="s">
        <v>1662</v>
      </c>
      <c r="E156" s="54" t="s">
        <v>520</v>
      </c>
      <c r="F156" s="79">
        <v>45197</v>
      </c>
      <c r="G156" s="54" t="s">
        <v>120</v>
      </c>
      <c r="H156" s="72">
        <v>8.1999999918451305</v>
      </c>
      <c r="I156" s="70" t="s">
        <v>630</v>
      </c>
      <c r="J156" s="70" t="s">
        <v>122</v>
      </c>
      <c r="K156" s="71">
        <v>4.1200000000000001E-2</v>
      </c>
      <c r="L156" s="71">
        <v>4.1399999959905225E-2</v>
      </c>
      <c r="M156" s="72">
        <v>292.86763400000001</v>
      </c>
      <c r="N156" s="80">
        <v>100.49</v>
      </c>
      <c r="O156" s="72">
        <v>0.29430268700000001</v>
      </c>
      <c r="P156" s="73">
        <f t="shared" si="2"/>
        <v>3.7560071473721117E-4</v>
      </c>
      <c r="Q156" s="73">
        <f>O156/'סכום נכסי הקרן'!$C$41</f>
        <v>5.3872399530597112E-5</v>
      </c>
    </row>
    <row r="157" spans="1:17">
      <c r="A157" s="69" t="s">
        <v>1608</v>
      </c>
      <c r="B157" s="70" t="s">
        <v>1310</v>
      </c>
      <c r="C157" s="54">
        <v>7490</v>
      </c>
      <c r="D157" s="115" t="s">
        <v>1662</v>
      </c>
      <c r="E157" s="54" t="s">
        <v>274</v>
      </c>
      <c r="F157" s="79">
        <v>43899</v>
      </c>
      <c r="G157" s="54" t="s">
        <v>1309</v>
      </c>
      <c r="H157" s="72">
        <v>3.2799999996270737</v>
      </c>
      <c r="I157" s="70" t="s">
        <v>118</v>
      </c>
      <c r="J157" s="70" t="s">
        <v>122</v>
      </c>
      <c r="K157" s="71">
        <v>2.3889999999999998E-2</v>
      </c>
      <c r="L157" s="71">
        <v>4.7399999994225651E-2</v>
      </c>
      <c r="M157" s="72">
        <v>3584.1900179999998</v>
      </c>
      <c r="N157" s="80">
        <v>92.77</v>
      </c>
      <c r="O157" s="72">
        <v>3.325052908</v>
      </c>
      <c r="P157" s="73">
        <f t="shared" si="2"/>
        <v>4.2435638679161718E-3</v>
      </c>
      <c r="Q157" s="73">
        <f>O157/'סכום נכסי הקרן'!$C$41</f>
        <v>6.086542414753751E-4</v>
      </c>
    </row>
    <row r="158" spans="1:17">
      <c r="A158" s="69" t="s">
        <v>1608</v>
      </c>
      <c r="B158" s="70" t="s">
        <v>1310</v>
      </c>
      <c r="C158" s="54">
        <v>7491</v>
      </c>
      <c r="D158" s="115" t="s">
        <v>1662</v>
      </c>
      <c r="E158" s="54" t="s">
        <v>274</v>
      </c>
      <c r="F158" s="79">
        <v>43899</v>
      </c>
      <c r="G158" s="54" t="s">
        <v>1309</v>
      </c>
      <c r="H158" s="72">
        <v>3.3900000022295083</v>
      </c>
      <c r="I158" s="70" t="s">
        <v>118</v>
      </c>
      <c r="J158" s="70" t="s">
        <v>122</v>
      </c>
      <c r="K158" s="71">
        <v>1.2969999999999999E-2</v>
      </c>
      <c r="L158" s="71">
        <v>2.120000000872416E-2</v>
      </c>
      <c r="M158" s="72">
        <v>762.96000400000003</v>
      </c>
      <c r="N158" s="80">
        <v>108.17</v>
      </c>
      <c r="O158" s="72">
        <v>0.82529384400000017</v>
      </c>
      <c r="P158" s="73">
        <f t="shared" si="2"/>
        <v>1.0532726045910023E-3</v>
      </c>
      <c r="Q158" s="73">
        <f>O158/'סכום נכסי הקרן'!$C$41</f>
        <v>1.5107085887432041E-4</v>
      </c>
    </row>
    <row r="159" spans="1:17">
      <c r="A159" s="69" t="s">
        <v>1609</v>
      </c>
      <c r="B159" s="70" t="s">
        <v>1319</v>
      </c>
      <c r="C159" s="54" t="s">
        <v>1407</v>
      </c>
      <c r="D159" s="115" t="s">
        <v>1662</v>
      </c>
      <c r="E159" s="54" t="s">
        <v>520</v>
      </c>
      <c r="F159" s="79">
        <v>43924</v>
      </c>
      <c r="G159" s="54" t="s">
        <v>120</v>
      </c>
      <c r="H159" s="72">
        <v>7.7999999872616188</v>
      </c>
      <c r="I159" s="70" t="s">
        <v>630</v>
      </c>
      <c r="J159" s="70" t="s">
        <v>122</v>
      </c>
      <c r="K159" s="71">
        <v>2.7900000000000001E-2</v>
      </c>
      <c r="L159" s="71">
        <v>3.1899999940554216E-2</v>
      </c>
      <c r="M159" s="72">
        <v>130.536022</v>
      </c>
      <c r="N159" s="80">
        <v>108.25</v>
      </c>
      <c r="O159" s="72">
        <v>0.141305236</v>
      </c>
      <c r="P159" s="73">
        <f t="shared" si="2"/>
        <v>1.8033932404331156E-4</v>
      </c>
      <c r="Q159" s="73">
        <f>O159/'סכום נכסי הקרן'!$C$41</f>
        <v>2.5866063973643958E-5</v>
      </c>
    </row>
    <row r="160" spans="1:17">
      <c r="A160" s="69" t="s">
        <v>1609</v>
      </c>
      <c r="B160" s="70" t="s">
        <v>1319</v>
      </c>
      <c r="C160" s="54" t="s">
        <v>1408</v>
      </c>
      <c r="D160" s="115" t="s">
        <v>1662</v>
      </c>
      <c r="E160" s="54" t="s">
        <v>520</v>
      </c>
      <c r="F160" s="79">
        <v>44015</v>
      </c>
      <c r="G160" s="54" t="s">
        <v>120</v>
      </c>
      <c r="H160" s="72">
        <v>7.5800000208970086</v>
      </c>
      <c r="I160" s="70" t="s">
        <v>630</v>
      </c>
      <c r="J160" s="70" t="s">
        <v>122</v>
      </c>
      <c r="K160" s="71">
        <v>2.75E-2</v>
      </c>
      <c r="L160" s="71">
        <v>4.1700000091539992E-2</v>
      </c>
      <c r="M160" s="72">
        <v>107.61139999999999</v>
      </c>
      <c r="N160" s="80">
        <v>100.5</v>
      </c>
      <c r="O160" s="72">
        <v>0.10814945299999999</v>
      </c>
      <c r="P160" s="73">
        <f t="shared" si="2"/>
        <v>1.3802460405411935E-4</v>
      </c>
      <c r="Q160" s="73">
        <f>O160/'סכום נכסי הקרן'!$C$41</f>
        <v>1.9796864923056355E-5</v>
      </c>
    </row>
    <row r="161" spans="1:17">
      <c r="A161" s="69" t="s">
        <v>1609</v>
      </c>
      <c r="B161" s="70" t="s">
        <v>1319</v>
      </c>
      <c r="C161" s="54" t="s">
        <v>1409</v>
      </c>
      <c r="D161" s="115" t="s">
        <v>1662</v>
      </c>
      <c r="E161" s="54" t="s">
        <v>520</v>
      </c>
      <c r="F161" s="79">
        <v>44108</v>
      </c>
      <c r="G161" s="54" t="s">
        <v>120</v>
      </c>
      <c r="H161" s="72">
        <v>7.4899999875274368</v>
      </c>
      <c r="I161" s="70" t="s">
        <v>630</v>
      </c>
      <c r="J161" s="70" t="s">
        <v>122</v>
      </c>
      <c r="K161" s="71">
        <v>2.75E-2</v>
      </c>
      <c r="L161" s="71">
        <v>4.5999999952933732E-2</v>
      </c>
      <c r="M161" s="72">
        <v>174.546201</v>
      </c>
      <c r="N161" s="80">
        <v>97.38</v>
      </c>
      <c r="O161" s="72">
        <v>0.16997308799999999</v>
      </c>
      <c r="P161" s="73">
        <f t="shared" si="2"/>
        <v>2.1692636920739661E-4</v>
      </c>
      <c r="Q161" s="73">
        <f>O161/'סכום נכסי הקרן'!$C$41</f>
        <v>3.1113742791567991E-5</v>
      </c>
    </row>
    <row r="162" spans="1:17">
      <c r="A162" s="69" t="s">
        <v>1609</v>
      </c>
      <c r="B162" s="70" t="s">
        <v>1319</v>
      </c>
      <c r="C162" s="54" t="s">
        <v>1410</v>
      </c>
      <c r="D162" s="115" t="s">
        <v>1662</v>
      </c>
      <c r="E162" s="54" t="s">
        <v>520</v>
      </c>
      <c r="F162" s="79">
        <v>44200</v>
      </c>
      <c r="G162" s="54" t="s">
        <v>120</v>
      </c>
      <c r="H162" s="72">
        <v>7.3600000297337358</v>
      </c>
      <c r="I162" s="70" t="s">
        <v>630</v>
      </c>
      <c r="J162" s="70" t="s">
        <v>122</v>
      </c>
      <c r="K162" s="71">
        <v>2.75E-2</v>
      </c>
      <c r="L162" s="71">
        <v>5.1600000250140943E-2</v>
      </c>
      <c r="M162" s="72">
        <v>90.55691800000001</v>
      </c>
      <c r="N162" s="80">
        <v>93.59</v>
      </c>
      <c r="O162" s="72">
        <v>8.4752218000000004E-2</v>
      </c>
      <c r="P162" s="73">
        <f t="shared" si="2"/>
        <v>1.0816412850611837E-4</v>
      </c>
      <c r="Q162" s="73">
        <f>O162/'סכום נכסי הקרן'!$C$41</f>
        <v>1.5513977788453776E-5</v>
      </c>
    </row>
    <row r="163" spans="1:17">
      <c r="A163" s="69" t="s">
        <v>1609</v>
      </c>
      <c r="B163" s="70" t="s">
        <v>1319</v>
      </c>
      <c r="C163" s="54" t="s">
        <v>1411</v>
      </c>
      <c r="D163" s="115" t="s">
        <v>1662</v>
      </c>
      <c r="E163" s="54" t="s">
        <v>520</v>
      </c>
      <c r="F163" s="79">
        <v>44290</v>
      </c>
      <c r="G163" s="54" t="s">
        <v>120</v>
      </c>
      <c r="H163" s="72">
        <v>7.2699999954536727</v>
      </c>
      <c r="I163" s="70" t="s">
        <v>630</v>
      </c>
      <c r="J163" s="70" t="s">
        <v>122</v>
      </c>
      <c r="K163" s="71">
        <v>2.75E-2</v>
      </c>
      <c r="L163" s="71">
        <v>5.5399999972216889E-2</v>
      </c>
      <c r="M163" s="72">
        <v>173.93699899999999</v>
      </c>
      <c r="N163" s="80">
        <v>91.05</v>
      </c>
      <c r="O163" s="72">
        <v>0.15836963600000001</v>
      </c>
      <c r="P163" s="73">
        <f t="shared" si="2"/>
        <v>2.0211758540373764E-4</v>
      </c>
      <c r="Q163" s="73">
        <f>O163/'סכום נכסי הקרן'!$C$41</f>
        <v>2.8989719363680955E-5</v>
      </c>
    </row>
    <row r="164" spans="1:17">
      <c r="A164" s="69" t="s">
        <v>1609</v>
      </c>
      <c r="B164" s="70" t="s">
        <v>1319</v>
      </c>
      <c r="C164" s="54" t="s">
        <v>1412</v>
      </c>
      <c r="D164" s="115" t="s">
        <v>1662</v>
      </c>
      <c r="E164" s="54" t="s">
        <v>520</v>
      </c>
      <c r="F164" s="79">
        <v>44496</v>
      </c>
      <c r="G164" s="54" t="s">
        <v>120</v>
      </c>
      <c r="H164" s="72">
        <v>6.7100000019168045</v>
      </c>
      <c r="I164" s="70" t="s">
        <v>630</v>
      </c>
      <c r="J164" s="70" t="s">
        <v>122</v>
      </c>
      <c r="K164" s="71">
        <v>2.75E-2</v>
      </c>
      <c r="L164" s="71">
        <v>8.1600000060242414E-2</v>
      </c>
      <c r="M164" s="72">
        <v>194.84664699999996</v>
      </c>
      <c r="N164" s="80">
        <v>74.97</v>
      </c>
      <c r="O164" s="72">
        <v>0.14607653199999998</v>
      </c>
      <c r="P164" s="73">
        <f t="shared" si="2"/>
        <v>1.8642864047494439E-4</v>
      </c>
      <c r="Q164" s="73">
        <f>O164/'סכום נכסי הקרן'!$C$41</f>
        <v>2.6739454451355561E-5</v>
      </c>
    </row>
    <row r="165" spans="1:17">
      <c r="A165" s="69" t="s">
        <v>1609</v>
      </c>
      <c r="B165" s="70" t="s">
        <v>1319</v>
      </c>
      <c r="C165" s="54" t="s">
        <v>1413</v>
      </c>
      <c r="D165" s="115" t="s">
        <v>1662</v>
      </c>
      <c r="E165" s="54" t="s">
        <v>520</v>
      </c>
      <c r="F165" s="79">
        <v>44615</v>
      </c>
      <c r="G165" s="54" t="s">
        <v>120</v>
      </c>
      <c r="H165" s="72">
        <v>6.9500000115961864</v>
      </c>
      <c r="I165" s="70" t="s">
        <v>630</v>
      </c>
      <c r="J165" s="70" t="s">
        <v>122</v>
      </c>
      <c r="K165" s="71">
        <v>2.75E-2</v>
      </c>
      <c r="L165" s="71">
        <v>7.0200000111745056E-2</v>
      </c>
      <c r="M165" s="72">
        <v>236.526048</v>
      </c>
      <c r="N165" s="80">
        <v>80.209999999999994</v>
      </c>
      <c r="O165" s="72">
        <v>0.18971754400000002</v>
      </c>
      <c r="P165" s="73">
        <f t="shared" si="2"/>
        <v>2.4212502390298703E-4</v>
      </c>
      <c r="Q165" s="73">
        <f>O165/'סכום נכסי הקרן'!$C$41</f>
        <v>3.4727985097640777E-5</v>
      </c>
    </row>
    <row r="166" spans="1:17">
      <c r="A166" s="69" t="s">
        <v>1609</v>
      </c>
      <c r="B166" s="70" t="s">
        <v>1319</v>
      </c>
      <c r="C166" s="54" t="s">
        <v>1414</v>
      </c>
      <c r="D166" s="115" t="s">
        <v>1662</v>
      </c>
      <c r="E166" s="54" t="s">
        <v>520</v>
      </c>
      <c r="F166" s="79">
        <v>44753</v>
      </c>
      <c r="G166" s="54" t="s">
        <v>120</v>
      </c>
      <c r="H166" s="72">
        <v>7.5699999959865112</v>
      </c>
      <c r="I166" s="70" t="s">
        <v>630</v>
      </c>
      <c r="J166" s="70" t="s">
        <v>122</v>
      </c>
      <c r="K166" s="71">
        <v>2.9100000000000001E-2</v>
      </c>
      <c r="L166" s="71">
        <v>4.0699999989376054E-2</v>
      </c>
      <c r="M166" s="72">
        <v>349.15750600000001</v>
      </c>
      <c r="N166" s="80">
        <v>97.05</v>
      </c>
      <c r="O166" s="72">
        <v>0.338857348</v>
      </c>
      <c r="P166" s="73">
        <f t="shared" si="2"/>
        <v>4.3246313311015024E-4</v>
      </c>
      <c r="Q166" s="73">
        <f>O166/'סכום נכסי הקרן'!$C$41</f>
        <v>6.2028174534929E-5</v>
      </c>
    </row>
    <row r="167" spans="1:17">
      <c r="A167" s="69" t="s">
        <v>1609</v>
      </c>
      <c r="B167" s="70" t="s">
        <v>1319</v>
      </c>
      <c r="C167" s="54" t="s">
        <v>1415</v>
      </c>
      <c r="D167" s="115" t="s">
        <v>1662</v>
      </c>
      <c r="E167" s="54" t="s">
        <v>520</v>
      </c>
      <c r="F167" s="79">
        <v>44959</v>
      </c>
      <c r="G167" s="54" t="s">
        <v>120</v>
      </c>
      <c r="H167" s="72">
        <v>7.4499999821661937</v>
      </c>
      <c r="I167" s="70" t="s">
        <v>630</v>
      </c>
      <c r="J167" s="70" t="s">
        <v>122</v>
      </c>
      <c r="K167" s="71">
        <v>3.4599999999999999E-2</v>
      </c>
      <c r="L167" s="71">
        <v>4.2199999902065202E-2</v>
      </c>
      <c r="M167" s="72">
        <v>168.94717700000001</v>
      </c>
      <c r="N167" s="80">
        <v>97.91</v>
      </c>
      <c r="O167" s="72">
        <v>0.165416171</v>
      </c>
      <c r="P167" s="73">
        <f t="shared" si="2"/>
        <v>2.1111065172399441E-4</v>
      </c>
      <c r="Q167" s="73">
        <f>O167/'סכום נכסי הקרן'!$C$41</f>
        <v>3.0279594602999907E-5</v>
      </c>
    </row>
    <row r="168" spans="1:17">
      <c r="A168" s="69" t="s">
        <v>1609</v>
      </c>
      <c r="B168" s="70" t="s">
        <v>1319</v>
      </c>
      <c r="C168" s="54" t="s">
        <v>1416</v>
      </c>
      <c r="D168" s="115" t="s">
        <v>1662</v>
      </c>
      <c r="E168" s="54" t="s">
        <v>520</v>
      </c>
      <c r="F168" s="79">
        <v>45153</v>
      </c>
      <c r="G168" s="54" t="s">
        <v>120</v>
      </c>
      <c r="H168" s="72">
        <v>7.3300000183688994</v>
      </c>
      <c r="I168" s="70" t="s">
        <v>630</v>
      </c>
      <c r="J168" s="70" t="s">
        <v>122</v>
      </c>
      <c r="K168" s="71">
        <v>3.9705999999999998E-2</v>
      </c>
      <c r="L168" s="71">
        <v>4.3800000075169557E-2</v>
      </c>
      <c r="M168" s="72">
        <v>191.95838599999999</v>
      </c>
      <c r="N168" s="80">
        <v>98.41</v>
      </c>
      <c r="O168" s="72">
        <v>0.18890624100000003</v>
      </c>
      <c r="P168" s="73">
        <f t="shared" si="2"/>
        <v>2.4108960696617721E-4</v>
      </c>
      <c r="Q168" s="73">
        <f>O168/'סכום נכסי הקרן'!$C$41</f>
        <v>3.4579475276674132E-5</v>
      </c>
    </row>
    <row r="169" spans="1:17">
      <c r="A169" s="69" t="s">
        <v>1609</v>
      </c>
      <c r="B169" s="70" t="s">
        <v>1319</v>
      </c>
      <c r="C169" s="54" t="s">
        <v>1417</v>
      </c>
      <c r="D169" s="115" t="s">
        <v>1662</v>
      </c>
      <c r="E169" s="54" t="s">
        <v>520</v>
      </c>
      <c r="F169" s="79">
        <v>43011</v>
      </c>
      <c r="G169" s="54" t="s">
        <v>120</v>
      </c>
      <c r="H169" s="72">
        <v>7.5699999901412252</v>
      </c>
      <c r="I169" s="70" t="s">
        <v>630</v>
      </c>
      <c r="J169" s="70" t="s">
        <v>122</v>
      </c>
      <c r="K169" s="71">
        <v>3.5499999999999997E-2</v>
      </c>
      <c r="L169" s="71">
        <v>3.6199999955262699E-2</v>
      </c>
      <c r="M169" s="72">
        <v>107.445849</v>
      </c>
      <c r="N169" s="80">
        <v>112.34</v>
      </c>
      <c r="O169" s="72">
        <v>0.12070466700000002</v>
      </c>
      <c r="P169" s="73">
        <f t="shared" si="2"/>
        <v>1.540480641188202E-4</v>
      </c>
      <c r="Q169" s="73">
        <f>O169/'סכום נכסי הקרן'!$C$41</f>
        <v>2.2095109331542329E-5</v>
      </c>
    </row>
    <row r="170" spans="1:17">
      <c r="A170" s="69" t="s">
        <v>1609</v>
      </c>
      <c r="B170" s="70" t="s">
        <v>1319</v>
      </c>
      <c r="C170" s="54" t="s">
        <v>1418</v>
      </c>
      <c r="D170" s="115" t="s">
        <v>1662</v>
      </c>
      <c r="E170" s="54" t="s">
        <v>520</v>
      </c>
      <c r="F170" s="79">
        <v>43104</v>
      </c>
      <c r="G170" s="54" t="s">
        <v>120</v>
      </c>
      <c r="H170" s="72">
        <v>7.4100000012395428</v>
      </c>
      <c r="I170" s="70" t="s">
        <v>630</v>
      </c>
      <c r="J170" s="70" t="s">
        <v>122</v>
      </c>
      <c r="K170" s="71">
        <v>3.4700000000000002E-2</v>
      </c>
      <c r="L170" s="71">
        <v>4.379999997520917E-2</v>
      </c>
      <c r="M170" s="72">
        <v>190.91961000000001</v>
      </c>
      <c r="N170" s="80">
        <v>105.64</v>
      </c>
      <c r="O170" s="72">
        <v>0.201687475</v>
      </c>
      <c r="P170" s="73">
        <f t="shared" si="2"/>
        <v>2.5740152268315309E-4</v>
      </c>
      <c r="Q170" s="73">
        <f>O170/'סכום נכסי הקרן'!$C$41</f>
        <v>3.6919092870930249E-5</v>
      </c>
    </row>
    <row r="171" spans="1:17">
      <c r="A171" s="69" t="s">
        <v>1609</v>
      </c>
      <c r="B171" s="70" t="s">
        <v>1319</v>
      </c>
      <c r="C171" s="54" t="s">
        <v>1419</v>
      </c>
      <c r="D171" s="115" t="s">
        <v>1662</v>
      </c>
      <c r="E171" s="54" t="s">
        <v>520</v>
      </c>
      <c r="F171" s="79">
        <v>43194</v>
      </c>
      <c r="G171" s="54" t="s">
        <v>120</v>
      </c>
      <c r="H171" s="72">
        <v>7.5799999940082108</v>
      </c>
      <c r="I171" s="70" t="s">
        <v>630</v>
      </c>
      <c r="J171" s="70" t="s">
        <v>122</v>
      </c>
      <c r="K171" s="71">
        <v>3.44E-2</v>
      </c>
      <c r="L171" s="71">
        <v>3.6899999999269295E-2</v>
      </c>
      <c r="M171" s="72">
        <v>123.18084899999999</v>
      </c>
      <c r="N171" s="80">
        <v>111.1</v>
      </c>
      <c r="O171" s="72">
        <v>0.13685392899999999</v>
      </c>
      <c r="P171" s="73">
        <f t="shared" si="2"/>
        <v>1.7465839021373102E-4</v>
      </c>
      <c r="Q171" s="73">
        <f>O171/'סכום נכסי הקרן'!$C$41</f>
        <v>2.5051247800601867E-5</v>
      </c>
    </row>
    <row r="172" spans="1:17">
      <c r="A172" s="69" t="s">
        <v>1609</v>
      </c>
      <c r="B172" s="70" t="s">
        <v>1319</v>
      </c>
      <c r="C172" s="54" t="s">
        <v>1420</v>
      </c>
      <c r="D172" s="115" t="s">
        <v>1662</v>
      </c>
      <c r="E172" s="54" t="s">
        <v>520</v>
      </c>
      <c r="F172" s="79">
        <v>43285</v>
      </c>
      <c r="G172" s="54" t="s">
        <v>120</v>
      </c>
      <c r="H172" s="72">
        <v>7.5299999825449797</v>
      </c>
      <c r="I172" s="70" t="s">
        <v>630</v>
      </c>
      <c r="J172" s="70" t="s">
        <v>122</v>
      </c>
      <c r="K172" s="71">
        <v>3.6600000000000001E-2</v>
      </c>
      <c r="L172" s="71">
        <v>3.6999999890906118E-2</v>
      </c>
      <c r="M172" s="72">
        <v>164.33160000000001</v>
      </c>
      <c r="N172" s="80">
        <v>111.56</v>
      </c>
      <c r="O172" s="72">
        <v>0.18332834000000001</v>
      </c>
      <c r="P172" s="73">
        <f t="shared" si="2"/>
        <v>2.339708693709156E-4</v>
      </c>
      <c r="Q172" s="73">
        <f>O172/'סכום נכסי הקרן'!$C$41</f>
        <v>3.3558434951567899E-5</v>
      </c>
    </row>
    <row r="173" spans="1:17">
      <c r="A173" s="69" t="s">
        <v>1609</v>
      </c>
      <c r="B173" s="70" t="s">
        <v>1319</v>
      </c>
      <c r="C173" s="54" t="s">
        <v>1421</v>
      </c>
      <c r="D173" s="115" t="s">
        <v>1662</v>
      </c>
      <c r="E173" s="54" t="s">
        <v>520</v>
      </c>
      <c r="F173" s="79">
        <v>43377</v>
      </c>
      <c r="G173" s="54" t="s">
        <v>120</v>
      </c>
      <c r="H173" s="72">
        <v>7.5000000013886572</v>
      </c>
      <c r="I173" s="70" t="s">
        <v>630</v>
      </c>
      <c r="J173" s="70" t="s">
        <v>122</v>
      </c>
      <c r="K173" s="71">
        <v>3.6200000000000003E-2</v>
      </c>
      <c r="L173" s="71">
        <v>3.8700000000833193E-2</v>
      </c>
      <c r="M173" s="72">
        <v>328.55197599999997</v>
      </c>
      <c r="N173" s="80">
        <v>109.59</v>
      </c>
      <c r="O173" s="72">
        <v>0.36006013100000001</v>
      </c>
      <c r="P173" s="73">
        <f t="shared" si="2"/>
        <v>4.5952296233018719E-4</v>
      </c>
      <c r="Q173" s="73">
        <f>O173/'סכום נכסי הקרן'!$C$41</f>
        <v>6.5909365048614501E-5</v>
      </c>
    </row>
    <row r="174" spans="1:17">
      <c r="A174" s="69" t="s">
        <v>1609</v>
      </c>
      <c r="B174" s="70" t="s">
        <v>1319</v>
      </c>
      <c r="C174" s="54" t="s">
        <v>1422</v>
      </c>
      <c r="D174" s="115" t="s">
        <v>1662</v>
      </c>
      <c r="E174" s="54" t="s">
        <v>520</v>
      </c>
      <c r="F174" s="79">
        <v>43469</v>
      </c>
      <c r="G174" s="54" t="s">
        <v>120</v>
      </c>
      <c r="H174" s="72">
        <v>7.5800000118157929</v>
      </c>
      <c r="I174" s="70" t="s">
        <v>630</v>
      </c>
      <c r="J174" s="70" t="s">
        <v>122</v>
      </c>
      <c r="K174" s="71">
        <v>3.8199999999999998E-2</v>
      </c>
      <c r="L174" s="71">
        <v>3.380000006580948E-2</v>
      </c>
      <c r="M174" s="72">
        <v>232.091205</v>
      </c>
      <c r="N174" s="80">
        <v>115.23</v>
      </c>
      <c r="O174" s="72">
        <v>0.26743869799999997</v>
      </c>
      <c r="P174" s="73">
        <f t="shared" si="2"/>
        <v>3.4131583079018629E-4</v>
      </c>
      <c r="Q174" s="73">
        <f>O174/'סכום נכסי הקרן'!$C$41</f>
        <v>4.8954919628711038E-5</v>
      </c>
    </row>
    <row r="175" spans="1:17">
      <c r="A175" s="69" t="s">
        <v>1609</v>
      </c>
      <c r="B175" s="70" t="s">
        <v>1319</v>
      </c>
      <c r="C175" s="54" t="s">
        <v>1423</v>
      </c>
      <c r="D175" s="115" t="s">
        <v>1662</v>
      </c>
      <c r="E175" s="54" t="s">
        <v>520</v>
      </c>
      <c r="F175" s="79">
        <v>43559</v>
      </c>
      <c r="G175" s="54" t="s">
        <v>120</v>
      </c>
      <c r="H175" s="72">
        <v>7.5899999969059992</v>
      </c>
      <c r="I175" s="70" t="s">
        <v>630</v>
      </c>
      <c r="J175" s="70" t="s">
        <v>122</v>
      </c>
      <c r="K175" s="71">
        <v>3.3700000000000001E-2</v>
      </c>
      <c r="L175" s="71">
        <v>3.6299999990238176E-2</v>
      </c>
      <c r="M175" s="72">
        <v>551.10378000000003</v>
      </c>
      <c r="N175" s="80">
        <v>109.67</v>
      </c>
      <c r="O175" s="72">
        <v>0.60439549299999995</v>
      </c>
      <c r="P175" s="73">
        <f t="shared" si="2"/>
        <v>7.7135340308581376E-4</v>
      </c>
      <c r="Q175" s="73">
        <f>O175/'סכום נכסי הקרן'!$C$41</f>
        <v>1.1063519604694674E-4</v>
      </c>
    </row>
    <row r="176" spans="1:17">
      <c r="A176" s="69" t="s">
        <v>1609</v>
      </c>
      <c r="B176" s="70" t="s">
        <v>1319</v>
      </c>
      <c r="C176" s="54" t="s">
        <v>1424</v>
      </c>
      <c r="D176" s="115" t="s">
        <v>1662</v>
      </c>
      <c r="E176" s="54" t="s">
        <v>520</v>
      </c>
      <c r="F176" s="79">
        <v>43742</v>
      </c>
      <c r="G176" s="54" t="s">
        <v>120</v>
      </c>
      <c r="H176" s="72">
        <v>7.4699999963761057</v>
      </c>
      <c r="I176" s="70" t="s">
        <v>630</v>
      </c>
      <c r="J176" s="70" t="s">
        <v>122</v>
      </c>
      <c r="K176" s="71">
        <v>2.75E-2</v>
      </c>
      <c r="L176" s="71">
        <v>4.6399999969585159E-2</v>
      </c>
      <c r="M176" s="72">
        <v>641.60200399999997</v>
      </c>
      <c r="N176" s="80">
        <v>96.34</v>
      </c>
      <c r="O176" s="72">
        <v>0.61811939199999999</v>
      </c>
      <c r="P176" s="73">
        <f t="shared" si="2"/>
        <v>7.888683851130805E-4</v>
      </c>
      <c r="Q176" s="73">
        <f>O176/'סכום נכסי הקרן'!$C$41</f>
        <v>1.1314736940690511E-4</v>
      </c>
    </row>
    <row r="177" spans="1:17">
      <c r="A177" s="69" t="s">
        <v>1609</v>
      </c>
      <c r="B177" s="70" t="s">
        <v>1319</v>
      </c>
      <c r="C177" s="54" t="s">
        <v>1425</v>
      </c>
      <c r="D177" s="115" t="s">
        <v>1662</v>
      </c>
      <c r="E177" s="54" t="s">
        <v>520</v>
      </c>
      <c r="F177" s="79">
        <v>42935</v>
      </c>
      <c r="G177" s="54" t="s">
        <v>120</v>
      </c>
      <c r="H177" s="72">
        <v>7.5400000043818656</v>
      </c>
      <c r="I177" s="70" t="s">
        <v>630</v>
      </c>
      <c r="J177" s="70" t="s">
        <v>122</v>
      </c>
      <c r="K177" s="71">
        <v>3.73E-2</v>
      </c>
      <c r="L177" s="71">
        <v>3.600000003129903E-2</v>
      </c>
      <c r="M177" s="72">
        <v>503.27954299999999</v>
      </c>
      <c r="N177" s="80">
        <v>114.27</v>
      </c>
      <c r="O177" s="72">
        <v>0.57509756200000006</v>
      </c>
      <c r="P177" s="73">
        <f t="shared" si="2"/>
        <v>7.33962226212456E-4</v>
      </c>
      <c r="Q177" s="73">
        <f>O177/'סכום נכסי הקרן'!$C$41</f>
        <v>1.0527218064147795E-4</v>
      </c>
    </row>
    <row r="178" spans="1:17">
      <c r="A178" s="69" t="s">
        <v>1609</v>
      </c>
      <c r="B178" s="70" t="s">
        <v>1319</v>
      </c>
      <c r="C178" s="54" t="s">
        <v>1426</v>
      </c>
      <c r="D178" s="115" t="s">
        <v>1662</v>
      </c>
      <c r="E178" s="54" t="s">
        <v>520</v>
      </c>
      <c r="F178" s="79">
        <v>45284</v>
      </c>
      <c r="G178" s="54" t="s">
        <v>120</v>
      </c>
      <c r="H178" s="72">
        <v>7.2000000247986069</v>
      </c>
      <c r="I178" s="70" t="s">
        <v>630</v>
      </c>
      <c r="J178" s="70" t="s">
        <v>122</v>
      </c>
      <c r="K178" s="71">
        <v>4.4500000000000005E-2</v>
      </c>
      <c r="L178" s="71">
        <v>4.6900000118887439E-2</v>
      </c>
      <c r="M178" s="72">
        <v>138.57334499999999</v>
      </c>
      <c r="N178" s="80">
        <v>98.94</v>
      </c>
      <c r="O178" s="72">
        <v>0.137104473</v>
      </c>
      <c r="P178" s="73">
        <f t="shared" si="2"/>
        <v>1.7497814436355678E-4</v>
      </c>
      <c r="Q178" s="73">
        <f>O178/'סכום נכסי הקרן'!$C$41</f>
        <v>2.5097110128960408E-5</v>
      </c>
    </row>
    <row r="179" spans="1:17">
      <c r="A179" s="69" t="s">
        <v>1590</v>
      </c>
      <c r="B179" s="70" t="s">
        <v>1319</v>
      </c>
      <c r="C179" s="54" t="s">
        <v>1427</v>
      </c>
      <c r="D179" s="115" t="s">
        <v>1662</v>
      </c>
      <c r="E179" s="54" t="s">
        <v>274</v>
      </c>
      <c r="F179" s="79">
        <v>40742</v>
      </c>
      <c r="G179" s="54" t="s">
        <v>1309</v>
      </c>
      <c r="H179" s="72">
        <v>4.9400000006540088</v>
      </c>
      <c r="I179" s="70" t="s">
        <v>310</v>
      </c>
      <c r="J179" s="70" t="s">
        <v>122</v>
      </c>
      <c r="K179" s="71">
        <v>0.06</v>
      </c>
      <c r="L179" s="71">
        <v>1.9100000004172127E-2</v>
      </c>
      <c r="M179" s="72">
        <v>1874.6567949999999</v>
      </c>
      <c r="N179" s="80">
        <v>141.91999999999999</v>
      </c>
      <c r="O179" s="72">
        <v>2.6605128789999997</v>
      </c>
      <c r="P179" s="73">
        <f t="shared" si="2"/>
        <v>3.3954516321488943E-3</v>
      </c>
      <c r="Q179" s="73">
        <f>O179/'סכום נכסי הקרן'!$C$41</f>
        <v>4.8700952830168061E-4</v>
      </c>
    </row>
    <row r="180" spans="1:17">
      <c r="A180" s="69" t="s">
        <v>1590</v>
      </c>
      <c r="B180" s="70" t="s">
        <v>1319</v>
      </c>
      <c r="C180" s="54" t="s">
        <v>1428</v>
      </c>
      <c r="D180" s="115" t="s">
        <v>1662</v>
      </c>
      <c r="E180" s="54" t="s">
        <v>274</v>
      </c>
      <c r="F180" s="79">
        <v>42201</v>
      </c>
      <c r="G180" s="54" t="s">
        <v>1309</v>
      </c>
      <c r="H180" s="72">
        <v>4.5700000091750592</v>
      </c>
      <c r="I180" s="70" t="s">
        <v>310</v>
      </c>
      <c r="J180" s="70" t="s">
        <v>122</v>
      </c>
      <c r="K180" s="71">
        <v>4.2030000000000005E-2</v>
      </c>
      <c r="L180" s="71">
        <v>3.0100000068489879E-2</v>
      </c>
      <c r="M180" s="72">
        <v>130.111312</v>
      </c>
      <c r="N180" s="80">
        <v>118.95</v>
      </c>
      <c r="O180" s="72">
        <v>0.154767394</v>
      </c>
      <c r="P180" s="73">
        <f t="shared" si="2"/>
        <v>1.9752026186704697E-4</v>
      </c>
      <c r="Q180" s="73">
        <f>O180/'סכום נכסי הקרן'!$C$41</f>
        <v>2.8330325383258692E-5</v>
      </c>
    </row>
    <row r="181" spans="1:17">
      <c r="A181" s="69" t="s">
        <v>1610</v>
      </c>
      <c r="B181" s="70" t="s">
        <v>1319</v>
      </c>
      <c r="C181" s="54" t="s">
        <v>1429</v>
      </c>
      <c r="D181" s="115" t="s">
        <v>1662</v>
      </c>
      <c r="E181" s="54" t="s">
        <v>274</v>
      </c>
      <c r="F181" s="79">
        <v>42521</v>
      </c>
      <c r="G181" s="54" t="s">
        <v>1309</v>
      </c>
      <c r="H181" s="72">
        <v>1.2100000050105673</v>
      </c>
      <c r="I181" s="70" t="s">
        <v>118</v>
      </c>
      <c r="J181" s="70" t="s">
        <v>122</v>
      </c>
      <c r="K181" s="71">
        <v>2.3E-2</v>
      </c>
      <c r="L181" s="71">
        <v>3.2500000139182424E-2</v>
      </c>
      <c r="M181" s="72">
        <v>96.156515999999996</v>
      </c>
      <c r="N181" s="80">
        <v>112.08</v>
      </c>
      <c r="O181" s="72">
        <v>0.107772226</v>
      </c>
      <c r="P181" s="73">
        <f t="shared" si="2"/>
        <v>1.375431720554432E-4</v>
      </c>
      <c r="Q181" s="73">
        <f>O181/'סכום נכסי הקרן'!$C$41</f>
        <v>1.9727813145565353E-5</v>
      </c>
    </row>
    <row r="182" spans="1:17">
      <c r="A182" s="69" t="s">
        <v>1611</v>
      </c>
      <c r="B182" s="70" t="s">
        <v>1319</v>
      </c>
      <c r="C182" s="54" t="s">
        <v>1430</v>
      </c>
      <c r="D182" s="115" t="s">
        <v>1662</v>
      </c>
      <c r="E182" s="54" t="s">
        <v>520</v>
      </c>
      <c r="F182" s="79">
        <v>44592</v>
      </c>
      <c r="G182" s="54" t="s">
        <v>120</v>
      </c>
      <c r="H182" s="72">
        <v>11.080000005644674</v>
      </c>
      <c r="I182" s="70" t="s">
        <v>630</v>
      </c>
      <c r="J182" s="70" t="s">
        <v>122</v>
      </c>
      <c r="K182" s="71">
        <v>2.7473999999999998E-2</v>
      </c>
      <c r="L182" s="71">
        <v>4.2500000000000003E-2</v>
      </c>
      <c r="M182" s="72">
        <v>215.03782899999999</v>
      </c>
      <c r="N182" s="80">
        <v>85.68</v>
      </c>
      <c r="O182" s="72">
        <v>0.18424441200000002</v>
      </c>
      <c r="P182" s="73">
        <f t="shared" si="2"/>
        <v>2.3513999664412583E-4</v>
      </c>
      <c r="Q182" s="73">
        <f>O182/'סכום נכסי הקרן'!$C$41</f>
        <v>3.3726122842174193E-5</v>
      </c>
    </row>
    <row r="183" spans="1:17">
      <c r="A183" s="69" t="s">
        <v>1611</v>
      </c>
      <c r="B183" s="70" t="s">
        <v>1319</v>
      </c>
      <c r="C183" s="54" t="s">
        <v>1431</v>
      </c>
      <c r="D183" s="115" t="s">
        <v>1662</v>
      </c>
      <c r="E183" s="54" t="s">
        <v>520</v>
      </c>
      <c r="F183" s="79">
        <v>44837</v>
      </c>
      <c r="G183" s="54" t="s">
        <v>120</v>
      </c>
      <c r="H183" s="72">
        <v>10.899999996793017</v>
      </c>
      <c r="I183" s="70" t="s">
        <v>630</v>
      </c>
      <c r="J183" s="70" t="s">
        <v>122</v>
      </c>
      <c r="K183" s="71">
        <v>3.9636999999999999E-2</v>
      </c>
      <c r="L183" s="71">
        <v>3.9000000021379877E-2</v>
      </c>
      <c r="M183" s="72">
        <v>189.998806</v>
      </c>
      <c r="N183" s="80">
        <v>98.47</v>
      </c>
      <c r="O183" s="72">
        <v>0.18709182399999999</v>
      </c>
      <c r="P183" s="73">
        <f t="shared" si="2"/>
        <v>2.3877397631741129E-4</v>
      </c>
      <c r="Q183" s="73">
        <f>O183/'סכום נכסי הקרן'!$C$41</f>
        <v>3.4247344440440517E-5</v>
      </c>
    </row>
    <row r="184" spans="1:17">
      <c r="A184" s="69" t="s">
        <v>1611</v>
      </c>
      <c r="B184" s="70" t="s">
        <v>1319</v>
      </c>
      <c r="C184" s="54" t="s">
        <v>1432</v>
      </c>
      <c r="D184" s="115" t="s">
        <v>1662</v>
      </c>
      <c r="E184" s="54" t="s">
        <v>520</v>
      </c>
      <c r="F184" s="79">
        <v>45076</v>
      </c>
      <c r="G184" s="54" t="s">
        <v>120</v>
      </c>
      <c r="H184" s="72">
        <v>10.729999989567311</v>
      </c>
      <c r="I184" s="70" t="s">
        <v>630</v>
      </c>
      <c r="J184" s="70" t="s">
        <v>122</v>
      </c>
      <c r="K184" s="71">
        <v>4.4936999999999998E-2</v>
      </c>
      <c r="L184" s="71">
        <v>4.1699999955288482E-2</v>
      </c>
      <c r="M184" s="72">
        <v>231.79140899999999</v>
      </c>
      <c r="N184" s="80">
        <v>98.42</v>
      </c>
      <c r="O184" s="72">
        <v>0.22812910599999997</v>
      </c>
      <c r="P184" s="73">
        <f t="shared" si="2"/>
        <v>2.9114737666653039E-4</v>
      </c>
      <c r="Q184" s="73">
        <f>O184/'סכום נכסי הקרן'!$C$41</f>
        <v>4.1759259720893871E-5</v>
      </c>
    </row>
    <row r="185" spans="1:17">
      <c r="A185" s="69" t="s">
        <v>1611</v>
      </c>
      <c r="B185" s="70" t="s">
        <v>1319</v>
      </c>
      <c r="C185" s="54" t="s">
        <v>1433</v>
      </c>
      <c r="D185" s="115" t="s">
        <v>1662</v>
      </c>
      <c r="E185" s="54" t="s">
        <v>520</v>
      </c>
      <c r="F185" s="79">
        <v>45291</v>
      </c>
      <c r="G185" s="54" t="s">
        <v>120</v>
      </c>
      <c r="H185" s="72">
        <v>10.649999978521507</v>
      </c>
      <c r="I185" s="70" t="s">
        <v>630</v>
      </c>
      <c r="J185" s="70" t="s">
        <v>122</v>
      </c>
      <c r="K185" s="71">
        <v>4.7819E-2</v>
      </c>
      <c r="L185" s="71">
        <v>4.2399999884279137E-2</v>
      </c>
      <c r="M185" s="72">
        <v>114.35257</v>
      </c>
      <c r="N185" s="80">
        <v>99.75</v>
      </c>
      <c r="O185" s="72">
        <v>0.11406759300000001</v>
      </c>
      <c r="P185" s="73">
        <f t="shared" si="2"/>
        <v>1.4557756810135175E-4</v>
      </c>
      <c r="Q185" s="73">
        <f>O185/'סכום נכסי הקרן'!$C$41</f>
        <v>2.0880186335470128E-5</v>
      </c>
    </row>
    <row r="186" spans="1:17">
      <c r="A186" s="69" t="s">
        <v>1612</v>
      </c>
      <c r="B186" s="70" t="s">
        <v>1310</v>
      </c>
      <c r="C186" s="54" t="s">
        <v>1434</v>
      </c>
      <c r="D186" s="115" t="s">
        <v>1662</v>
      </c>
      <c r="E186" s="54" t="s">
        <v>520</v>
      </c>
      <c r="F186" s="79">
        <v>42432</v>
      </c>
      <c r="G186" s="54" t="s">
        <v>120</v>
      </c>
      <c r="H186" s="72">
        <v>4.3699999997016521</v>
      </c>
      <c r="I186" s="70" t="s">
        <v>630</v>
      </c>
      <c r="J186" s="70" t="s">
        <v>122</v>
      </c>
      <c r="K186" s="71">
        <v>2.5399999999999999E-2</v>
      </c>
      <c r="L186" s="71">
        <v>2.1200000003797164E-2</v>
      </c>
      <c r="M186" s="72">
        <v>636.12172599999997</v>
      </c>
      <c r="N186" s="80">
        <v>115.92</v>
      </c>
      <c r="O186" s="72">
        <v>0.73739230599999994</v>
      </c>
      <c r="P186" s="73">
        <f t="shared" si="2"/>
        <v>9.410891894959841E-4</v>
      </c>
      <c r="Q186" s="73">
        <f>O186/'סכום נכסי הקרן'!$C$41</f>
        <v>1.3498039492796176E-4</v>
      </c>
    </row>
    <row r="187" spans="1:17">
      <c r="A187" s="69" t="s">
        <v>1613</v>
      </c>
      <c r="B187" s="70" t="s">
        <v>1319</v>
      </c>
      <c r="C187" s="54" t="s">
        <v>1435</v>
      </c>
      <c r="D187" s="115" t="s">
        <v>1662</v>
      </c>
      <c r="E187" s="54" t="s">
        <v>520</v>
      </c>
      <c r="F187" s="79">
        <v>42242</v>
      </c>
      <c r="G187" s="54" t="s">
        <v>120</v>
      </c>
      <c r="H187" s="72">
        <v>2.9200000003919921</v>
      </c>
      <c r="I187" s="70" t="s">
        <v>516</v>
      </c>
      <c r="J187" s="70" t="s">
        <v>122</v>
      </c>
      <c r="K187" s="71">
        <v>2.3599999999999999E-2</v>
      </c>
      <c r="L187" s="71">
        <v>2.7800000004098102E-2</v>
      </c>
      <c r="M187" s="72">
        <v>1019.223689</v>
      </c>
      <c r="N187" s="80">
        <v>110.13</v>
      </c>
      <c r="O187" s="72">
        <v>1.122471193</v>
      </c>
      <c r="P187" s="73">
        <f t="shared" si="2"/>
        <v>1.4325420765279322E-3</v>
      </c>
      <c r="Q187" s="73">
        <f>O187/'סכום נכסי הקרן'!$C$41</f>
        <v>2.0546946814278315E-4</v>
      </c>
    </row>
    <row r="188" spans="1:17">
      <c r="A188" s="69" t="s">
        <v>1614</v>
      </c>
      <c r="B188" s="70" t="s">
        <v>1310</v>
      </c>
      <c r="C188" s="54">
        <v>7134</v>
      </c>
      <c r="D188" s="115" t="s">
        <v>1662</v>
      </c>
      <c r="E188" s="54" t="s">
        <v>520</v>
      </c>
      <c r="F188" s="79">
        <v>43705</v>
      </c>
      <c r="G188" s="54" t="s">
        <v>120</v>
      </c>
      <c r="H188" s="72">
        <v>5.180000019435087</v>
      </c>
      <c r="I188" s="70" t="s">
        <v>630</v>
      </c>
      <c r="J188" s="70" t="s">
        <v>122</v>
      </c>
      <c r="K188" s="71">
        <v>0.04</v>
      </c>
      <c r="L188" s="71">
        <v>3.4700000195719539E-2</v>
      </c>
      <c r="M188" s="72">
        <v>64.130371999999994</v>
      </c>
      <c r="N188" s="80">
        <v>113.93</v>
      </c>
      <c r="O188" s="72">
        <v>7.3063731000000007E-2</v>
      </c>
      <c r="P188" s="73">
        <f t="shared" si="2"/>
        <v>9.3246819676394367E-5</v>
      </c>
      <c r="Q188" s="73">
        <f>O188/'סכום נכסי הקרן'!$C$41</f>
        <v>1.3374388619251967E-5</v>
      </c>
    </row>
    <row r="189" spans="1:17">
      <c r="A189" s="69" t="s">
        <v>1614</v>
      </c>
      <c r="B189" s="70" t="s">
        <v>1310</v>
      </c>
      <c r="C189" s="54" t="s">
        <v>1436</v>
      </c>
      <c r="D189" s="115" t="s">
        <v>1662</v>
      </c>
      <c r="E189" s="54" t="s">
        <v>520</v>
      </c>
      <c r="F189" s="79">
        <v>43256</v>
      </c>
      <c r="G189" s="54" t="s">
        <v>120</v>
      </c>
      <c r="H189" s="72">
        <v>5.1900000001231925</v>
      </c>
      <c r="I189" s="70" t="s">
        <v>630</v>
      </c>
      <c r="J189" s="70" t="s">
        <v>122</v>
      </c>
      <c r="K189" s="71">
        <v>0.04</v>
      </c>
      <c r="L189" s="71">
        <v>3.4099999998768074E-2</v>
      </c>
      <c r="M189" s="72">
        <v>1053.6565479999999</v>
      </c>
      <c r="N189" s="80">
        <v>115.56</v>
      </c>
      <c r="O189" s="72">
        <v>1.217605415</v>
      </c>
      <c r="P189" s="73">
        <f t="shared" si="2"/>
        <v>1.5539561286502918E-3</v>
      </c>
      <c r="Q189" s="73">
        <f>O189/'סכום נכסי הקרן'!$C$41</f>
        <v>2.2288388208803033E-4</v>
      </c>
    </row>
    <row r="190" spans="1:17">
      <c r="A190" s="69" t="s">
        <v>1615</v>
      </c>
      <c r="B190" s="70" t="s">
        <v>1319</v>
      </c>
      <c r="C190" s="54" t="s">
        <v>1437</v>
      </c>
      <c r="D190" s="115" t="s">
        <v>1662</v>
      </c>
      <c r="E190" s="54" t="s">
        <v>520</v>
      </c>
      <c r="F190" s="79">
        <v>44294</v>
      </c>
      <c r="G190" s="54" t="s">
        <v>120</v>
      </c>
      <c r="H190" s="72">
        <v>7.4899999967886419</v>
      </c>
      <c r="I190" s="70" t="s">
        <v>630</v>
      </c>
      <c r="J190" s="70" t="s">
        <v>122</v>
      </c>
      <c r="K190" s="71">
        <v>0.03</v>
      </c>
      <c r="L190" s="71">
        <v>4.2799999988496623E-2</v>
      </c>
      <c r="M190" s="72">
        <v>612.42996500000004</v>
      </c>
      <c r="N190" s="80">
        <v>102.2</v>
      </c>
      <c r="O190" s="72">
        <v>0.62590344900000006</v>
      </c>
      <c r="P190" s="73">
        <f t="shared" si="2"/>
        <v>7.9880270614343934E-4</v>
      </c>
      <c r="Q190" s="73">
        <f>O190/'סכום נכסי הקרן'!$C$41</f>
        <v>1.1457224878176772E-4</v>
      </c>
    </row>
    <row r="191" spans="1:17">
      <c r="A191" s="69" t="s">
        <v>1615</v>
      </c>
      <c r="B191" s="70" t="s">
        <v>1319</v>
      </c>
      <c r="C191" s="54" t="s">
        <v>1438</v>
      </c>
      <c r="D191" s="115" t="s">
        <v>1662</v>
      </c>
      <c r="E191" s="54" t="s">
        <v>520</v>
      </c>
      <c r="F191" s="79">
        <v>42326</v>
      </c>
      <c r="G191" s="54" t="s">
        <v>120</v>
      </c>
      <c r="H191" s="72">
        <v>6.1899999981626861</v>
      </c>
      <c r="I191" s="70" t="s">
        <v>630</v>
      </c>
      <c r="J191" s="70" t="s">
        <v>122</v>
      </c>
      <c r="K191" s="71">
        <v>8.0500000000000002E-2</v>
      </c>
      <c r="L191" s="71">
        <v>7.3699999967643759E-2</v>
      </c>
      <c r="M191" s="72">
        <v>573.34393899999998</v>
      </c>
      <c r="N191" s="80">
        <v>107.27</v>
      </c>
      <c r="O191" s="72">
        <v>0.61502832699999999</v>
      </c>
      <c r="P191" s="73">
        <f t="shared" si="2"/>
        <v>7.8492344585637849E-4</v>
      </c>
      <c r="Q191" s="73">
        <f>O191/'סכום נכסי הקרן'!$C$41</f>
        <v>1.1258154688468313E-4</v>
      </c>
    </row>
    <row r="192" spans="1:17">
      <c r="A192" s="69" t="s">
        <v>1615</v>
      </c>
      <c r="B192" s="70" t="s">
        <v>1319</v>
      </c>
      <c r="C192" s="54" t="s">
        <v>1439</v>
      </c>
      <c r="D192" s="115" t="s">
        <v>1662</v>
      </c>
      <c r="E192" s="54" t="s">
        <v>520</v>
      </c>
      <c r="F192" s="79">
        <v>42606</v>
      </c>
      <c r="G192" s="54" t="s">
        <v>120</v>
      </c>
      <c r="H192" s="72">
        <v>6.1900000008349512</v>
      </c>
      <c r="I192" s="70" t="s">
        <v>630</v>
      </c>
      <c r="J192" s="70" t="s">
        <v>122</v>
      </c>
      <c r="K192" s="71">
        <v>8.0500000000000002E-2</v>
      </c>
      <c r="L192" s="71">
        <v>7.3700000010359576E-2</v>
      </c>
      <c r="M192" s="72">
        <v>2411.643861</v>
      </c>
      <c r="N192" s="80">
        <v>107.27</v>
      </c>
      <c r="O192" s="72">
        <v>2.5869798359999998</v>
      </c>
      <c r="P192" s="73">
        <f t="shared" si="2"/>
        <v>3.3016058579592692E-3</v>
      </c>
      <c r="Q192" s="73">
        <f>O192/'סכום נכסי הקרן'!$C$41</f>
        <v>4.7354923165411188E-4</v>
      </c>
    </row>
    <row r="193" spans="1:17">
      <c r="A193" s="69" t="s">
        <v>1615</v>
      </c>
      <c r="B193" s="70" t="s">
        <v>1319</v>
      </c>
      <c r="C193" s="54" t="s">
        <v>1440</v>
      </c>
      <c r="D193" s="115" t="s">
        <v>1662</v>
      </c>
      <c r="E193" s="54" t="s">
        <v>520</v>
      </c>
      <c r="F193" s="79">
        <v>42648</v>
      </c>
      <c r="G193" s="54" t="s">
        <v>120</v>
      </c>
      <c r="H193" s="72">
        <v>6.1900000006573812</v>
      </c>
      <c r="I193" s="70" t="s">
        <v>630</v>
      </c>
      <c r="J193" s="70" t="s">
        <v>122</v>
      </c>
      <c r="K193" s="71">
        <v>8.0500000000000002E-2</v>
      </c>
      <c r="L193" s="71">
        <v>7.3700000007922289E-2</v>
      </c>
      <c r="M193" s="72">
        <v>2212.2147070000001</v>
      </c>
      <c r="N193" s="80">
        <v>107.27</v>
      </c>
      <c r="O193" s="72">
        <v>2.3730513759999998</v>
      </c>
      <c r="P193" s="73">
        <f t="shared" si="2"/>
        <v>3.028581906673935E-3</v>
      </c>
      <c r="Q193" s="73">
        <f>O193/'סכום נכסי הקרן'!$C$41</f>
        <v>4.3438941430563703E-4</v>
      </c>
    </row>
    <row r="194" spans="1:17">
      <c r="A194" s="69" t="s">
        <v>1615</v>
      </c>
      <c r="B194" s="70" t="s">
        <v>1319</v>
      </c>
      <c r="C194" s="54" t="s">
        <v>1441</v>
      </c>
      <c r="D194" s="115" t="s">
        <v>1662</v>
      </c>
      <c r="E194" s="54" t="s">
        <v>520</v>
      </c>
      <c r="F194" s="79">
        <v>42718</v>
      </c>
      <c r="G194" s="54" t="s">
        <v>120</v>
      </c>
      <c r="H194" s="72">
        <v>6.1899999985102454</v>
      </c>
      <c r="I194" s="70" t="s">
        <v>630</v>
      </c>
      <c r="J194" s="70" t="s">
        <v>122</v>
      </c>
      <c r="K194" s="71">
        <v>8.0500000000000002E-2</v>
      </c>
      <c r="L194" s="71">
        <v>7.3699999977020397E-2</v>
      </c>
      <c r="M194" s="72">
        <v>1545.618782</v>
      </c>
      <c r="N194" s="80">
        <v>107.27</v>
      </c>
      <c r="O194" s="72">
        <v>1.6579913129999999</v>
      </c>
      <c r="P194" s="73">
        <f t="shared" si="2"/>
        <v>2.1159940078660823E-3</v>
      </c>
      <c r="Q194" s="73">
        <f>O194/'סכום נכסי הקרן'!$C$41</f>
        <v>3.0349695866757506E-4</v>
      </c>
    </row>
    <row r="195" spans="1:17">
      <c r="A195" s="69" t="s">
        <v>1615</v>
      </c>
      <c r="B195" s="70" t="s">
        <v>1319</v>
      </c>
      <c r="C195" s="54" t="s">
        <v>1442</v>
      </c>
      <c r="D195" s="115" t="s">
        <v>1662</v>
      </c>
      <c r="E195" s="54" t="s">
        <v>520</v>
      </c>
      <c r="F195" s="79">
        <v>42900</v>
      </c>
      <c r="G195" s="54" t="s">
        <v>120</v>
      </c>
      <c r="H195" s="72">
        <v>6.1899999993991717</v>
      </c>
      <c r="I195" s="70" t="s">
        <v>630</v>
      </c>
      <c r="J195" s="70" t="s">
        <v>122</v>
      </c>
      <c r="K195" s="71">
        <v>8.0500000000000002E-2</v>
      </c>
      <c r="L195" s="71">
        <v>7.3699999989103621E-2</v>
      </c>
      <c r="M195" s="72">
        <v>1830.8441640000001</v>
      </c>
      <c r="N195" s="80">
        <v>107.27</v>
      </c>
      <c r="O195" s="72">
        <v>1.9639537219999998</v>
      </c>
      <c r="P195" s="73">
        <f t="shared" si="2"/>
        <v>2.506475320403738E-3</v>
      </c>
      <c r="Q195" s="73">
        <f>O195/'סכום נכסי הקרן'!$C$41</f>
        <v>3.5950368190551806E-4</v>
      </c>
    </row>
    <row r="196" spans="1:17">
      <c r="A196" s="69" t="s">
        <v>1615</v>
      </c>
      <c r="B196" s="70" t="s">
        <v>1319</v>
      </c>
      <c r="C196" s="54" t="s">
        <v>1443</v>
      </c>
      <c r="D196" s="115" t="s">
        <v>1662</v>
      </c>
      <c r="E196" s="54" t="s">
        <v>520</v>
      </c>
      <c r="F196" s="79">
        <v>43075</v>
      </c>
      <c r="G196" s="54" t="s">
        <v>120</v>
      </c>
      <c r="H196" s="72">
        <v>6.1900000022155774</v>
      </c>
      <c r="I196" s="70" t="s">
        <v>630</v>
      </c>
      <c r="J196" s="70" t="s">
        <v>122</v>
      </c>
      <c r="K196" s="71">
        <v>8.0500000000000002E-2</v>
      </c>
      <c r="L196" s="71">
        <v>7.3700000025438098E-2</v>
      </c>
      <c r="M196" s="72">
        <v>1136.0491750000001</v>
      </c>
      <c r="N196" s="80">
        <v>107.27</v>
      </c>
      <c r="O196" s="72">
        <v>1.21864437</v>
      </c>
      <c r="P196" s="73">
        <f t="shared" si="2"/>
        <v>1.5552820840622444E-3</v>
      </c>
      <c r="Q196" s="73">
        <f>O196/'סכום נכסי הקרן'!$C$41</f>
        <v>2.2307406383399012E-4</v>
      </c>
    </row>
    <row r="197" spans="1:17">
      <c r="A197" s="69" t="s">
        <v>1615</v>
      </c>
      <c r="B197" s="70" t="s">
        <v>1319</v>
      </c>
      <c r="C197" s="54" t="s">
        <v>1444</v>
      </c>
      <c r="D197" s="115" t="s">
        <v>1662</v>
      </c>
      <c r="E197" s="54" t="s">
        <v>520</v>
      </c>
      <c r="F197" s="79">
        <v>43292</v>
      </c>
      <c r="G197" s="54" t="s">
        <v>120</v>
      </c>
      <c r="H197" s="72">
        <v>6.190000000824563</v>
      </c>
      <c r="I197" s="70" t="s">
        <v>630</v>
      </c>
      <c r="J197" s="70" t="s">
        <v>122</v>
      </c>
      <c r="K197" s="71">
        <v>8.0500000000000002E-2</v>
      </c>
      <c r="L197" s="71">
        <v>7.3700000009088246E-2</v>
      </c>
      <c r="M197" s="72">
        <v>3097.7478480000004</v>
      </c>
      <c r="N197" s="80">
        <v>107.27</v>
      </c>
      <c r="O197" s="72">
        <v>3.3229662540000002</v>
      </c>
      <c r="P197" s="73">
        <f t="shared" si="2"/>
        <v>4.2409007976540606E-3</v>
      </c>
      <c r="Q197" s="73">
        <f>O197/'סכום נכסי הקרן'!$C$41</f>
        <v>6.0827227738556003E-4</v>
      </c>
    </row>
    <row r="198" spans="1:17">
      <c r="A198" s="69" t="s">
        <v>1616</v>
      </c>
      <c r="B198" s="70" t="s">
        <v>1319</v>
      </c>
      <c r="C198" s="54" t="s">
        <v>1445</v>
      </c>
      <c r="D198" s="115" t="s">
        <v>1662</v>
      </c>
      <c r="E198" s="54" t="s">
        <v>503</v>
      </c>
      <c r="F198" s="79">
        <v>44376</v>
      </c>
      <c r="G198" s="54" t="s">
        <v>289</v>
      </c>
      <c r="H198" s="72">
        <v>4.2399999999781652</v>
      </c>
      <c r="I198" s="70" t="s">
        <v>118</v>
      </c>
      <c r="J198" s="70" t="s">
        <v>122</v>
      </c>
      <c r="K198" s="71">
        <v>7.400000000000001E-2</v>
      </c>
      <c r="L198" s="71">
        <v>7.2799999999414458E-2</v>
      </c>
      <c r="M198" s="72">
        <v>40539.358883000001</v>
      </c>
      <c r="N198" s="80">
        <v>99.42</v>
      </c>
      <c r="O198" s="72">
        <v>40.304232212000002</v>
      </c>
      <c r="P198" s="73">
        <f t="shared" si="2"/>
        <v>5.1437853252633503E-2</v>
      </c>
      <c r="Q198" s="73">
        <f>O198/'סכום נכסי הקרן'!$C$41</f>
        <v>7.377729787763799E-3</v>
      </c>
    </row>
    <row r="199" spans="1:17">
      <c r="A199" s="69" t="s">
        <v>1616</v>
      </c>
      <c r="B199" s="70" t="s">
        <v>1319</v>
      </c>
      <c r="C199" s="54" t="s">
        <v>1446</v>
      </c>
      <c r="D199" s="115" t="s">
        <v>1662</v>
      </c>
      <c r="E199" s="54" t="s">
        <v>503</v>
      </c>
      <c r="F199" s="79">
        <v>44431</v>
      </c>
      <c r="G199" s="54" t="s">
        <v>289</v>
      </c>
      <c r="H199" s="72">
        <v>4.2399999996436604</v>
      </c>
      <c r="I199" s="70" t="s">
        <v>118</v>
      </c>
      <c r="J199" s="70" t="s">
        <v>122</v>
      </c>
      <c r="K199" s="71">
        <v>7.400000000000001E-2</v>
      </c>
      <c r="L199" s="71">
        <v>7.2699999994554315E-2</v>
      </c>
      <c r="M199" s="72">
        <v>6997.4261999999999</v>
      </c>
      <c r="N199" s="80">
        <v>99.46</v>
      </c>
      <c r="O199" s="72">
        <v>6.9596403769999995</v>
      </c>
      <c r="P199" s="73">
        <f t="shared" si="2"/>
        <v>8.8821679698600688E-3</v>
      </c>
      <c r="Q199" s="73">
        <f>O199/'סכום נכסי הקרן'!$C$41</f>
        <v>1.2739690921646919E-3</v>
      </c>
    </row>
    <row r="200" spans="1:17">
      <c r="A200" s="69" t="s">
        <v>1616</v>
      </c>
      <c r="B200" s="70" t="s">
        <v>1319</v>
      </c>
      <c r="C200" s="54" t="s">
        <v>1447</v>
      </c>
      <c r="D200" s="115" t="s">
        <v>1662</v>
      </c>
      <c r="E200" s="54" t="s">
        <v>503</v>
      </c>
      <c r="F200" s="79">
        <v>44859</v>
      </c>
      <c r="G200" s="54" t="s">
        <v>289</v>
      </c>
      <c r="H200" s="72">
        <v>4.2499999999307807</v>
      </c>
      <c r="I200" s="70" t="s">
        <v>118</v>
      </c>
      <c r="J200" s="70" t="s">
        <v>122</v>
      </c>
      <c r="K200" s="71">
        <v>7.400000000000001E-2</v>
      </c>
      <c r="L200" s="71">
        <v>6.709999999879096E-2</v>
      </c>
      <c r="M200" s="72">
        <v>21299.373869999999</v>
      </c>
      <c r="N200" s="80">
        <v>101.74</v>
      </c>
      <c r="O200" s="72">
        <v>21.669983821999999</v>
      </c>
      <c r="P200" s="73">
        <f t="shared" ref="P200:P262" si="3">IFERROR(O200/$O$8,0)</f>
        <v>2.7656089364508595E-2</v>
      </c>
      <c r="Q200" s="73">
        <f>O200/'סכום נכסי הקרן'!$C$41</f>
        <v>3.9667120887698854E-3</v>
      </c>
    </row>
    <row r="201" spans="1:17">
      <c r="A201" s="69" t="s">
        <v>1617</v>
      </c>
      <c r="B201" s="70" t="s">
        <v>1319</v>
      </c>
      <c r="C201" s="54" t="s">
        <v>1448</v>
      </c>
      <c r="D201" s="115" t="s">
        <v>1662</v>
      </c>
      <c r="E201" s="54" t="s">
        <v>503</v>
      </c>
      <c r="F201" s="79">
        <v>42516</v>
      </c>
      <c r="G201" s="54" t="s">
        <v>289</v>
      </c>
      <c r="H201" s="72">
        <v>3.3799999987610589</v>
      </c>
      <c r="I201" s="70" t="s">
        <v>293</v>
      </c>
      <c r="J201" s="70" t="s">
        <v>122</v>
      </c>
      <c r="K201" s="71">
        <v>2.3269999999999999E-2</v>
      </c>
      <c r="L201" s="71">
        <v>3.0799999988779404E-2</v>
      </c>
      <c r="M201" s="72">
        <v>774.34165800000005</v>
      </c>
      <c r="N201" s="80">
        <v>110.49</v>
      </c>
      <c r="O201" s="72">
        <v>0.85557013700000017</v>
      </c>
      <c r="P201" s="73">
        <f t="shared" si="3"/>
        <v>1.0919124056961592E-3</v>
      </c>
      <c r="Q201" s="73">
        <f>O201/'סכום נכסי הקרן'!$C$41</f>
        <v>1.5661296441684108E-4</v>
      </c>
    </row>
    <row r="202" spans="1:17">
      <c r="A202" s="69" t="s">
        <v>1618</v>
      </c>
      <c r="B202" s="70" t="s">
        <v>1310</v>
      </c>
      <c r="C202" s="54" t="s">
        <v>1449</v>
      </c>
      <c r="D202" s="115" t="s">
        <v>1662</v>
      </c>
      <c r="E202" s="54" t="s">
        <v>274</v>
      </c>
      <c r="F202" s="79">
        <v>42978</v>
      </c>
      <c r="G202" s="54" t="s">
        <v>1309</v>
      </c>
      <c r="H202" s="72">
        <v>0.55999999993611704</v>
      </c>
      <c r="I202" s="70" t="s">
        <v>118</v>
      </c>
      <c r="J202" s="70" t="s">
        <v>122</v>
      </c>
      <c r="K202" s="71">
        <v>2.76E-2</v>
      </c>
      <c r="L202" s="71">
        <v>5.6900000022598575E-2</v>
      </c>
      <c r="M202" s="72">
        <v>1260.4841329999999</v>
      </c>
      <c r="N202" s="80">
        <v>99.35</v>
      </c>
      <c r="O202" s="72">
        <v>1.2522909930000001</v>
      </c>
      <c r="P202" s="73">
        <f t="shared" si="3"/>
        <v>1.5982232334486703E-3</v>
      </c>
      <c r="Q202" s="73">
        <f>O202/'סכום נכסי הקרן'!$C$41</f>
        <v>2.2923311163470348E-4</v>
      </c>
    </row>
    <row r="203" spans="1:17">
      <c r="A203" s="69" t="s">
        <v>1619</v>
      </c>
      <c r="B203" s="70" t="s">
        <v>1319</v>
      </c>
      <c r="C203" s="54" t="s">
        <v>1450</v>
      </c>
      <c r="D203" s="115" t="s">
        <v>1662</v>
      </c>
      <c r="E203" s="54" t="s">
        <v>520</v>
      </c>
      <c r="F203" s="79">
        <v>42794</v>
      </c>
      <c r="G203" s="54" t="s">
        <v>120</v>
      </c>
      <c r="H203" s="72">
        <v>5.1600000008992808</v>
      </c>
      <c r="I203" s="70" t="s">
        <v>630</v>
      </c>
      <c r="J203" s="70" t="s">
        <v>122</v>
      </c>
      <c r="K203" s="71">
        <v>2.8999999999999998E-2</v>
      </c>
      <c r="L203" s="71">
        <v>2.4200000005722696E-2</v>
      </c>
      <c r="M203" s="72">
        <v>1678.6340849999999</v>
      </c>
      <c r="N203" s="80">
        <v>116.59</v>
      </c>
      <c r="O203" s="72">
        <v>1.9571194140000001</v>
      </c>
      <c r="P203" s="73">
        <f t="shared" si="3"/>
        <v>2.4977531065643035E-3</v>
      </c>
      <c r="Q203" s="73">
        <f>O203/'סכום נכסי הקרן'!$C$41</f>
        <v>3.5825265502960254E-4</v>
      </c>
    </row>
    <row r="204" spans="1:17">
      <c r="A204" s="69" t="s">
        <v>1620</v>
      </c>
      <c r="B204" s="70" t="s">
        <v>1319</v>
      </c>
      <c r="C204" s="54" t="s">
        <v>1451</v>
      </c>
      <c r="D204" s="115" t="s">
        <v>1662</v>
      </c>
      <c r="E204" s="54" t="s">
        <v>520</v>
      </c>
      <c r="F204" s="79">
        <v>44728</v>
      </c>
      <c r="G204" s="54" t="s">
        <v>120</v>
      </c>
      <c r="H204" s="72">
        <v>9.3799999953171405</v>
      </c>
      <c r="I204" s="70" t="s">
        <v>630</v>
      </c>
      <c r="J204" s="70" t="s">
        <v>122</v>
      </c>
      <c r="K204" s="71">
        <v>2.6314999999999998E-2</v>
      </c>
      <c r="L204" s="71">
        <v>3.1700000009277363E-2</v>
      </c>
      <c r="M204" s="72">
        <v>223.49662799999999</v>
      </c>
      <c r="N204" s="80">
        <v>101.28</v>
      </c>
      <c r="O204" s="72">
        <v>0.22635738699999999</v>
      </c>
      <c r="P204" s="73">
        <f t="shared" si="3"/>
        <v>2.8888623889202717E-4</v>
      </c>
      <c r="Q204" s="73">
        <f>O204/'סכום נכסי הקרן'!$C$41</f>
        <v>4.1434944796022156E-5</v>
      </c>
    </row>
    <row r="205" spans="1:17">
      <c r="A205" s="69" t="s">
        <v>1620</v>
      </c>
      <c r="B205" s="70" t="s">
        <v>1319</v>
      </c>
      <c r="C205" s="54" t="s">
        <v>1452</v>
      </c>
      <c r="D205" s="115" t="s">
        <v>1662</v>
      </c>
      <c r="E205" s="54" t="s">
        <v>520</v>
      </c>
      <c r="F205" s="79">
        <v>44923</v>
      </c>
      <c r="G205" s="54" t="s">
        <v>120</v>
      </c>
      <c r="H205" s="72">
        <v>9.0900000025009771</v>
      </c>
      <c r="I205" s="70" t="s">
        <v>630</v>
      </c>
      <c r="J205" s="70" t="s">
        <v>122</v>
      </c>
      <c r="K205" s="71">
        <v>3.0750000000000003E-2</v>
      </c>
      <c r="L205" s="71">
        <v>3.6800000050019523E-2</v>
      </c>
      <c r="M205" s="72">
        <v>72.735620999999995</v>
      </c>
      <c r="N205" s="80">
        <v>98.95</v>
      </c>
      <c r="O205" s="72">
        <v>7.1971897999999992E-2</v>
      </c>
      <c r="P205" s="73">
        <f t="shared" si="3"/>
        <v>9.1853379272047406E-5</v>
      </c>
      <c r="Q205" s="73">
        <f>O205/'סכום נכסי הקרן'!$C$41</f>
        <v>1.3174527502806601E-5</v>
      </c>
    </row>
    <row r="206" spans="1:17">
      <c r="A206" s="69" t="s">
        <v>1610</v>
      </c>
      <c r="B206" s="70" t="s">
        <v>1319</v>
      </c>
      <c r="C206" s="54" t="s">
        <v>1453</v>
      </c>
      <c r="D206" s="115" t="s">
        <v>1662</v>
      </c>
      <c r="E206" s="54" t="s">
        <v>274</v>
      </c>
      <c r="F206" s="79">
        <v>42474</v>
      </c>
      <c r="G206" s="54" t="s">
        <v>1309</v>
      </c>
      <c r="H206" s="72">
        <v>0.19000000029816827</v>
      </c>
      <c r="I206" s="70" t="s">
        <v>118</v>
      </c>
      <c r="J206" s="70" t="s">
        <v>122</v>
      </c>
      <c r="K206" s="71">
        <v>6.8499999999999991E-2</v>
      </c>
      <c r="L206" s="71">
        <v>6.3100000030148123E-2</v>
      </c>
      <c r="M206" s="72">
        <v>601.10152600000004</v>
      </c>
      <c r="N206" s="80">
        <v>100.43</v>
      </c>
      <c r="O206" s="72">
        <v>0.60368597800000001</v>
      </c>
      <c r="P206" s="73">
        <f t="shared" si="3"/>
        <v>7.7044789201544844E-4</v>
      </c>
      <c r="Q206" s="73">
        <f>O206/'סכום נכסי הקרן'!$C$41</f>
        <v>1.1050531862060524E-4</v>
      </c>
    </row>
    <row r="207" spans="1:17">
      <c r="A207" s="69" t="s">
        <v>1610</v>
      </c>
      <c r="B207" s="70" t="s">
        <v>1319</v>
      </c>
      <c r="C207" s="54" t="s">
        <v>1454</v>
      </c>
      <c r="D207" s="115" t="s">
        <v>1662</v>
      </c>
      <c r="E207" s="54" t="s">
        <v>274</v>
      </c>
      <c r="F207" s="79">
        <v>42562</v>
      </c>
      <c r="G207" s="54" t="s">
        <v>1309</v>
      </c>
      <c r="H207" s="72">
        <v>1.2100000011398144</v>
      </c>
      <c r="I207" s="70" t="s">
        <v>118</v>
      </c>
      <c r="J207" s="70" t="s">
        <v>122</v>
      </c>
      <c r="K207" s="71">
        <v>3.3700000000000001E-2</v>
      </c>
      <c r="L207" s="71">
        <v>6.0300000029810528E-2</v>
      </c>
      <c r="M207" s="72">
        <v>469.501485</v>
      </c>
      <c r="N207" s="80">
        <v>97.17</v>
      </c>
      <c r="O207" s="72">
        <v>0.45621458799999998</v>
      </c>
      <c r="P207" s="73">
        <f t="shared" si="3"/>
        <v>5.8223907866101913E-4</v>
      </c>
      <c r="Q207" s="73">
        <f>O207/'סכום נכסי הקרן'!$C$41</f>
        <v>8.3510534025204989E-5</v>
      </c>
    </row>
    <row r="208" spans="1:17">
      <c r="A208" s="69" t="s">
        <v>1610</v>
      </c>
      <c r="B208" s="70" t="s">
        <v>1319</v>
      </c>
      <c r="C208" s="54" t="s">
        <v>1455</v>
      </c>
      <c r="D208" s="115" t="s">
        <v>1662</v>
      </c>
      <c r="E208" s="54" t="s">
        <v>274</v>
      </c>
      <c r="F208" s="79">
        <v>42717</v>
      </c>
      <c r="G208" s="54" t="s">
        <v>1309</v>
      </c>
      <c r="H208" s="72">
        <v>1.4300000019321497</v>
      </c>
      <c r="I208" s="70" t="s">
        <v>118</v>
      </c>
      <c r="J208" s="70" t="s">
        <v>122</v>
      </c>
      <c r="K208" s="71">
        <v>3.85E-2</v>
      </c>
      <c r="L208" s="71">
        <v>5.9500000238976405E-2</v>
      </c>
      <c r="M208" s="72">
        <v>100.95069599999999</v>
      </c>
      <c r="N208" s="80">
        <v>97.41</v>
      </c>
      <c r="O208" s="72">
        <v>9.8336066999999999E-2</v>
      </c>
      <c r="P208" s="73">
        <f t="shared" si="3"/>
        <v>1.2550037319110949E-4</v>
      </c>
      <c r="Q208" s="73">
        <f>O208/'סכום נכסי הקרן'!$C$41</f>
        <v>1.8000514856636583E-5</v>
      </c>
    </row>
    <row r="209" spans="1:17">
      <c r="A209" s="69" t="s">
        <v>1610</v>
      </c>
      <c r="B209" s="70" t="s">
        <v>1319</v>
      </c>
      <c r="C209" s="54" t="s">
        <v>1456</v>
      </c>
      <c r="D209" s="115" t="s">
        <v>1662</v>
      </c>
      <c r="E209" s="54" t="s">
        <v>274</v>
      </c>
      <c r="F209" s="79">
        <v>42710</v>
      </c>
      <c r="G209" s="54" t="s">
        <v>1309</v>
      </c>
      <c r="H209" s="72">
        <v>1.4300000010546468</v>
      </c>
      <c r="I209" s="70" t="s">
        <v>118</v>
      </c>
      <c r="J209" s="70" t="s">
        <v>122</v>
      </c>
      <c r="K209" s="71">
        <v>3.8399999999999997E-2</v>
      </c>
      <c r="L209" s="71">
        <v>5.9600000078928413E-2</v>
      </c>
      <c r="M209" s="72">
        <v>301.81464799999998</v>
      </c>
      <c r="N209" s="80">
        <v>97.39</v>
      </c>
      <c r="O209" s="72">
        <v>0.29393728299999999</v>
      </c>
      <c r="P209" s="73">
        <f t="shared" si="3"/>
        <v>3.7513437171816884E-4</v>
      </c>
      <c r="Q209" s="73">
        <f>O209/'סכום נכסי הקרן'!$C$41</f>
        <v>5.3805511965013722E-5</v>
      </c>
    </row>
    <row r="210" spans="1:17">
      <c r="A210" s="69" t="s">
        <v>1610</v>
      </c>
      <c r="B210" s="70" t="s">
        <v>1319</v>
      </c>
      <c r="C210" s="54" t="s">
        <v>1457</v>
      </c>
      <c r="D210" s="115" t="s">
        <v>1662</v>
      </c>
      <c r="E210" s="54" t="s">
        <v>274</v>
      </c>
      <c r="F210" s="79">
        <v>42474</v>
      </c>
      <c r="G210" s="54" t="s">
        <v>1309</v>
      </c>
      <c r="H210" s="72">
        <v>0.19000000027843672</v>
      </c>
      <c r="I210" s="70" t="s">
        <v>118</v>
      </c>
      <c r="J210" s="70" t="s">
        <v>122</v>
      </c>
      <c r="K210" s="71">
        <v>3.1800000000000002E-2</v>
      </c>
      <c r="L210" s="71">
        <v>6.5799999966260014E-2</v>
      </c>
      <c r="M210" s="72">
        <v>613.37317700000006</v>
      </c>
      <c r="N210" s="80">
        <v>99.54</v>
      </c>
      <c r="O210" s="72">
        <v>0.61055165700000003</v>
      </c>
      <c r="P210" s="73">
        <f t="shared" si="3"/>
        <v>7.7921014276430506E-4</v>
      </c>
      <c r="Q210" s="73">
        <f>O210/'סכום נכסי הקרן'!$C$41</f>
        <v>1.117620879892683E-4</v>
      </c>
    </row>
    <row r="211" spans="1:17">
      <c r="A211" s="69" t="s">
        <v>1621</v>
      </c>
      <c r="B211" s="70" t="s">
        <v>1310</v>
      </c>
      <c r="C211" s="54">
        <v>7355</v>
      </c>
      <c r="D211" s="115" t="s">
        <v>1662</v>
      </c>
      <c r="E211" s="54" t="s">
        <v>274</v>
      </c>
      <c r="F211" s="79">
        <v>43842</v>
      </c>
      <c r="G211" s="54" t="s">
        <v>1309</v>
      </c>
      <c r="H211" s="72">
        <v>3.0000000080088587E-2</v>
      </c>
      <c r="I211" s="70" t="s">
        <v>118</v>
      </c>
      <c r="J211" s="70" t="s">
        <v>122</v>
      </c>
      <c r="K211" s="71">
        <v>2.0838000000000002E-2</v>
      </c>
      <c r="L211" s="71">
        <v>6.0899999949010269E-2</v>
      </c>
      <c r="M211" s="72">
        <v>373.35312499999998</v>
      </c>
      <c r="N211" s="80">
        <v>100.33</v>
      </c>
      <c r="O211" s="72">
        <v>0.37458519899999998</v>
      </c>
      <c r="P211" s="73">
        <f t="shared" si="3"/>
        <v>4.7806042788314898E-4</v>
      </c>
      <c r="Q211" s="73">
        <f>O211/'סכום נכסי הקרן'!$C$41</f>
        <v>6.8568193190761536E-5</v>
      </c>
    </row>
    <row r="212" spans="1:17">
      <c r="A212" s="69" t="s">
        <v>1622</v>
      </c>
      <c r="B212" s="70" t="s">
        <v>1319</v>
      </c>
      <c r="C212" s="54" t="s">
        <v>1458</v>
      </c>
      <c r="D212" s="115" t="s">
        <v>1662</v>
      </c>
      <c r="E212" s="54" t="s">
        <v>520</v>
      </c>
      <c r="F212" s="79">
        <v>45015</v>
      </c>
      <c r="G212" s="54" t="s">
        <v>120</v>
      </c>
      <c r="H212" s="72">
        <v>5.1100000007439084</v>
      </c>
      <c r="I212" s="70" t="s">
        <v>293</v>
      </c>
      <c r="J212" s="70" t="s">
        <v>122</v>
      </c>
      <c r="K212" s="71">
        <v>4.5499999999999999E-2</v>
      </c>
      <c r="L212" s="71">
        <v>3.7700000002109595E-2</v>
      </c>
      <c r="M212" s="72">
        <v>1690.0893179999998</v>
      </c>
      <c r="N212" s="80">
        <v>106.58</v>
      </c>
      <c r="O212" s="72">
        <v>1.801297106</v>
      </c>
      <c r="P212" s="73">
        <f t="shared" si="3"/>
        <v>2.2988865217790891E-3</v>
      </c>
      <c r="Q212" s="73">
        <f>O212/'סכום נכסי הקרן'!$C$41</f>
        <v>3.2972922658956332E-4</v>
      </c>
    </row>
    <row r="213" spans="1:17">
      <c r="A213" s="69" t="s">
        <v>1620</v>
      </c>
      <c r="B213" s="70" t="s">
        <v>1319</v>
      </c>
      <c r="C213" s="54" t="s">
        <v>1459</v>
      </c>
      <c r="D213" s="115" t="s">
        <v>1662</v>
      </c>
      <c r="E213" s="54" t="s">
        <v>520</v>
      </c>
      <c r="F213" s="79">
        <v>44143</v>
      </c>
      <c r="G213" s="54" t="s">
        <v>120</v>
      </c>
      <c r="H213" s="72">
        <v>6.5600000008024173</v>
      </c>
      <c r="I213" s="70" t="s">
        <v>630</v>
      </c>
      <c r="J213" s="70" t="s">
        <v>122</v>
      </c>
      <c r="K213" s="71">
        <v>2.5243000000000002E-2</v>
      </c>
      <c r="L213" s="71">
        <v>3.1800000005835764E-2</v>
      </c>
      <c r="M213" s="72">
        <v>508.99771199999998</v>
      </c>
      <c r="N213" s="80">
        <v>107.73</v>
      </c>
      <c r="O213" s="72">
        <v>0.54834322599999996</v>
      </c>
      <c r="P213" s="73">
        <f t="shared" si="3"/>
        <v>6.9981728575555988E-4</v>
      </c>
      <c r="Q213" s="73">
        <f>O213/'סכום נכסי הקרן'!$C$41</f>
        <v>1.0037477283028851E-4</v>
      </c>
    </row>
    <row r="214" spans="1:17">
      <c r="A214" s="69" t="s">
        <v>1620</v>
      </c>
      <c r="B214" s="70" t="s">
        <v>1319</v>
      </c>
      <c r="C214" s="54" t="s">
        <v>1460</v>
      </c>
      <c r="D214" s="115" t="s">
        <v>1662</v>
      </c>
      <c r="E214" s="54" t="s">
        <v>520</v>
      </c>
      <c r="F214" s="79">
        <v>43779</v>
      </c>
      <c r="G214" s="54" t="s">
        <v>120</v>
      </c>
      <c r="H214" s="72">
        <v>6.8500000145299751</v>
      </c>
      <c r="I214" s="70" t="s">
        <v>630</v>
      </c>
      <c r="J214" s="70" t="s">
        <v>122</v>
      </c>
      <c r="K214" s="71">
        <v>2.5243000000000002E-2</v>
      </c>
      <c r="L214" s="71">
        <v>3.5400000105564725E-2</v>
      </c>
      <c r="M214" s="72">
        <v>161.85154800000001</v>
      </c>
      <c r="N214" s="80">
        <v>104.18</v>
      </c>
      <c r="O214" s="72">
        <v>0.16861694299999999</v>
      </c>
      <c r="P214" s="73">
        <f t="shared" si="3"/>
        <v>2.1519560338775835E-4</v>
      </c>
      <c r="Q214" s="73">
        <f>O214/'סכום נכסי הקרן'!$C$41</f>
        <v>3.0865499100672226E-5</v>
      </c>
    </row>
    <row r="215" spans="1:17">
      <c r="A215" s="69" t="s">
        <v>1620</v>
      </c>
      <c r="B215" s="70" t="s">
        <v>1319</v>
      </c>
      <c r="C215" s="54" t="s">
        <v>1461</v>
      </c>
      <c r="D215" s="115" t="s">
        <v>1662</v>
      </c>
      <c r="E215" s="54" t="s">
        <v>520</v>
      </c>
      <c r="F215" s="79">
        <v>43835</v>
      </c>
      <c r="G215" s="54" t="s">
        <v>120</v>
      </c>
      <c r="H215" s="72">
        <v>6.850000011745542</v>
      </c>
      <c r="I215" s="70" t="s">
        <v>630</v>
      </c>
      <c r="J215" s="70" t="s">
        <v>122</v>
      </c>
      <c r="K215" s="71">
        <v>2.5243000000000002E-2</v>
      </c>
      <c r="L215" s="71">
        <v>3.5800000072608806E-2</v>
      </c>
      <c r="M215" s="72">
        <v>90.128529</v>
      </c>
      <c r="N215" s="80">
        <v>103.91</v>
      </c>
      <c r="O215" s="72">
        <v>9.3652553999999999E-2</v>
      </c>
      <c r="P215" s="73">
        <f t="shared" si="3"/>
        <v>1.1952308889169354E-4</v>
      </c>
      <c r="Q215" s="73">
        <f>O215/'סכום נכסי הקרן'!$C$41</f>
        <v>1.7143193144372551E-5</v>
      </c>
    </row>
    <row r="216" spans="1:17">
      <c r="A216" s="69" t="s">
        <v>1620</v>
      </c>
      <c r="B216" s="70" t="s">
        <v>1319</v>
      </c>
      <c r="C216" s="54" t="s">
        <v>1462</v>
      </c>
      <c r="D216" s="115" t="s">
        <v>1662</v>
      </c>
      <c r="E216" s="54" t="s">
        <v>520</v>
      </c>
      <c r="F216" s="79">
        <v>43227</v>
      </c>
      <c r="G216" s="54" t="s">
        <v>120</v>
      </c>
      <c r="H216" s="72">
        <v>6.8800000142806539</v>
      </c>
      <c r="I216" s="70" t="s">
        <v>630</v>
      </c>
      <c r="J216" s="70" t="s">
        <v>122</v>
      </c>
      <c r="K216" s="71">
        <v>2.7806000000000001E-2</v>
      </c>
      <c r="L216" s="71">
        <v>3.1600000149606865E-2</v>
      </c>
      <c r="M216" s="72">
        <v>53.236339999999998</v>
      </c>
      <c r="N216" s="80">
        <v>110.49</v>
      </c>
      <c r="O216" s="72">
        <v>5.8820832000000003E-2</v>
      </c>
      <c r="P216" s="73">
        <f t="shared" si="3"/>
        <v>7.5069469347513717E-5</v>
      </c>
      <c r="Q216" s="73">
        <f>O216/'סכום נכסי הקרן'!$C$41</f>
        <v>1.0767211793163586E-5</v>
      </c>
    </row>
    <row r="217" spans="1:17">
      <c r="A217" s="69" t="s">
        <v>1620</v>
      </c>
      <c r="B217" s="70" t="s">
        <v>1319</v>
      </c>
      <c r="C217" s="54" t="s">
        <v>1463</v>
      </c>
      <c r="D217" s="115" t="s">
        <v>1662</v>
      </c>
      <c r="E217" s="54" t="s">
        <v>520</v>
      </c>
      <c r="F217" s="79">
        <v>43279</v>
      </c>
      <c r="G217" s="54" t="s">
        <v>120</v>
      </c>
      <c r="H217" s="72">
        <v>6.8999999591872383</v>
      </c>
      <c r="I217" s="70" t="s">
        <v>630</v>
      </c>
      <c r="J217" s="70" t="s">
        <v>122</v>
      </c>
      <c r="K217" s="71">
        <v>2.7797000000000002E-2</v>
      </c>
      <c r="L217" s="71">
        <v>3.0699999790105799E-2</v>
      </c>
      <c r="M217" s="72">
        <v>62.261538999999999</v>
      </c>
      <c r="N217" s="80">
        <v>110.19</v>
      </c>
      <c r="O217" s="72">
        <v>6.8605992000000005E-2</v>
      </c>
      <c r="P217" s="73">
        <f t="shared" si="3"/>
        <v>8.7557677074336025E-5</v>
      </c>
      <c r="Q217" s="73">
        <f>O217/'סכום נכסי הקרן'!$C$41</f>
        <v>1.2558395062213446E-5</v>
      </c>
    </row>
    <row r="218" spans="1:17">
      <c r="A218" s="69" t="s">
        <v>1620</v>
      </c>
      <c r="B218" s="70" t="s">
        <v>1319</v>
      </c>
      <c r="C218" s="54" t="s">
        <v>1464</v>
      </c>
      <c r="D218" s="115" t="s">
        <v>1662</v>
      </c>
      <c r="E218" s="54" t="s">
        <v>520</v>
      </c>
      <c r="F218" s="79">
        <v>43321</v>
      </c>
      <c r="G218" s="54" t="s">
        <v>120</v>
      </c>
      <c r="H218" s="72">
        <v>6.9000000090486688</v>
      </c>
      <c r="I218" s="70" t="s">
        <v>630</v>
      </c>
      <c r="J218" s="70" t="s">
        <v>122</v>
      </c>
      <c r="K218" s="71">
        <v>2.8528999999999999E-2</v>
      </c>
      <c r="L218" s="71">
        <v>3.0400000036194676E-2</v>
      </c>
      <c r="M218" s="72">
        <v>348.78019800000004</v>
      </c>
      <c r="N218" s="80">
        <v>110.9</v>
      </c>
      <c r="O218" s="72">
        <v>0.38679721499999997</v>
      </c>
      <c r="P218" s="73">
        <f t="shared" si="3"/>
        <v>4.9364588510319215E-4</v>
      </c>
      <c r="Q218" s="73">
        <f>O218/'סכום נכסי הקרן'!$C$41</f>
        <v>7.0803614864047324E-5</v>
      </c>
    </row>
    <row r="219" spans="1:17">
      <c r="A219" s="69" t="s">
        <v>1620</v>
      </c>
      <c r="B219" s="70" t="s">
        <v>1319</v>
      </c>
      <c r="C219" s="54" t="s">
        <v>1465</v>
      </c>
      <c r="D219" s="115" t="s">
        <v>1662</v>
      </c>
      <c r="E219" s="54" t="s">
        <v>520</v>
      </c>
      <c r="F219" s="79">
        <v>43138</v>
      </c>
      <c r="G219" s="54" t="s">
        <v>120</v>
      </c>
      <c r="H219" s="72">
        <v>6.8300000061248358</v>
      </c>
      <c r="I219" s="70" t="s">
        <v>630</v>
      </c>
      <c r="J219" s="70" t="s">
        <v>122</v>
      </c>
      <c r="K219" s="71">
        <v>2.6242999999999999E-2</v>
      </c>
      <c r="L219" s="71">
        <v>3.580000004007957E-2</v>
      </c>
      <c r="M219" s="72">
        <v>333.79990700000002</v>
      </c>
      <c r="N219" s="80">
        <v>106.14</v>
      </c>
      <c r="O219" s="72">
        <v>0.354295201</v>
      </c>
      <c r="P219" s="73">
        <f t="shared" si="3"/>
        <v>4.5216553093707868E-4</v>
      </c>
      <c r="Q219" s="73">
        <f>O219/'סכום נכסי הקרן'!$C$41</f>
        <v>6.4854088879063505E-5</v>
      </c>
    </row>
    <row r="220" spans="1:17">
      <c r="A220" s="69" t="s">
        <v>1620</v>
      </c>
      <c r="B220" s="70" t="s">
        <v>1319</v>
      </c>
      <c r="C220" s="54" t="s">
        <v>1466</v>
      </c>
      <c r="D220" s="115" t="s">
        <v>1662</v>
      </c>
      <c r="E220" s="54" t="s">
        <v>520</v>
      </c>
      <c r="F220" s="79">
        <v>43417</v>
      </c>
      <c r="G220" s="54" t="s">
        <v>120</v>
      </c>
      <c r="H220" s="72">
        <v>6.8499999978599782</v>
      </c>
      <c r="I220" s="70" t="s">
        <v>630</v>
      </c>
      <c r="J220" s="70" t="s">
        <v>122</v>
      </c>
      <c r="K220" s="71">
        <v>3.0796999999999998E-2</v>
      </c>
      <c r="L220" s="71">
        <v>3.129999997950083E-2</v>
      </c>
      <c r="M220" s="72">
        <v>397.10208</v>
      </c>
      <c r="N220" s="80">
        <v>111.79</v>
      </c>
      <c r="O220" s="72">
        <v>0.44392040699999996</v>
      </c>
      <c r="P220" s="73">
        <f t="shared" si="3"/>
        <v>5.665487592222821E-4</v>
      </c>
      <c r="Q220" s="73">
        <f>O220/'סכום נכסי הקרן'!$C$41</f>
        <v>8.1260071966958547E-5</v>
      </c>
    </row>
    <row r="221" spans="1:17">
      <c r="A221" s="69" t="s">
        <v>1620</v>
      </c>
      <c r="B221" s="70" t="s">
        <v>1319</v>
      </c>
      <c r="C221" s="54" t="s">
        <v>1467</v>
      </c>
      <c r="D221" s="115" t="s">
        <v>1662</v>
      </c>
      <c r="E221" s="54" t="s">
        <v>520</v>
      </c>
      <c r="F221" s="79">
        <v>43485</v>
      </c>
      <c r="G221" s="54" t="s">
        <v>120</v>
      </c>
      <c r="H221" s="72">
        <v>6.8799999971713888</v>
      </c>
      <c r="I221" s="70" t="s">
        <v>630</v>
      </c>
      <c r="J221" s="70" t="s">
        <v>122</v>
      </c>
      <c r="K221" s="71">
        <v>3.0190999999999999E-2</v>
      </c>
      <c r="L221" s="71">
        <v>2.9799999989392707E-2</v>
      </c>
      <c r="M221" s="72">
        <v>501.81728299999997</v>
      </c>
      <c r="N221" s="80">
        <v>112.72</v>
      </c>
      <c r="O221" s="72">
        <v>0.56564846999999996</v>
      </c>
      <c r="P221" s="73">
        <f t="shared" si="3"/>
        <v>7.2190292174264083E-4</v>
      </c>
      <c r="Q221" s="73">
        <f>O221/'סכום נכסי הקרן'!$C$41</f>
        <v>1.0354251495403768E-4</v>
      </c>
    </row>
    <row r="222" spans="1:17">
      <c r="A222" s="69" t="s">
        <v>1620</v>
      </c>
      <c r="B222" s="70" t="s">
        <v>1319</v>
      </c>
      <c r="C222" s="54" t="s">
        <v>1468</v>
      </c>
      <c r="D222" s="115" t="s">
        <v>1662</v>
      </c>
      <c r="E222" s="54" t="s">
        <v>520</v>
      </c>
      <c r="F222" s="79">
        <v>43613</v>
      </c>
      <c r="G222" s="54" t="s">
        <v>120</v>
      </c>
      <c r="H222" s="72">
        <v>6.9199999951819331</v>
      </c>
      <c r="I222" s="70" t="s">
        <v>630</v>
      </c>
      <c r="J222" s="70" t="s">
        <v>122</v>
      </c>
      <c r="K222" s="71">
        <v>2.5243000000000002E-2</v>
      </c>
      <c r="L222" s="71">
        <v>3.1699999987246291E-2</v>
      </c>
      <c r="M222" s="72">
        <v>132.446935</v>
      </c>
      <c r="N222" s="80">
        <v>106.56</v>
      </c>
      <c r="O222" s="72">
        <v>0.14113545400000002</v>
      </c>
      <c r="P222" s="73">
        <f t="shared" si="3"/>
        <v>1.8012264154815819E-4</v>
      </c>
      <c r="Q222" s="73">
        <f>O222/'סכום נכסי הקרן'!$C$41</f>
        <v>2.5834985209700826E-5</v>
      </c>
    </row>
    <row r="223" spans="1:17">
      <c r="A223" s="69" t="s">
        <v>1620</v>
      </c>
      <c r="B223" s="70" t="s">
        <v>1319</v>
      </c>
      <c r="C223" s="54" t="s">
        <v>1469</v>
      </c>
      <c r="D223" s="115" t="s">
        <v>1662</v>
      </c>
      <c r="E223" s="54" t="s">
        <v>520</v>
      </c>
      <c r="F223" s="79">
        <v>43657</v>
      </c>
      <c r="G223" s="54" t="s">
        <v>120</v>
      </c>
      <c r="H223" s="72">
        <v>6.8500000040879829</v>
      </c>
      <c r="I223" s="70" t="s">
        <v>630</v>
      </c>
      <c r="J223" s="70" t="s">
        <v>122</v>
      </c>
      <c r="K223" s="71">
        <v>2.5243000000000002E-2</v>
      </c>
      <c r="L223" s="71">
        <v>3.5899999982904801E-2</v>
      </c>
      <c r="M223" s="72">
        <v>130.67278200000001</v>
      </c>
      <c r="N223" s="80">
        <v>102.96</v>
      </c>
      <c r="O223" s="72">
        <v>0.13454069699999999</v>
      </c>
      <c r="P223" s="73">
        <f t="shared" si="3"/>
        <v>1.7170615215770203E-4</v>
      </c>
      <c r="Q223" s="73">
        <f>O223/'סכום נכסי הקרן'!$C$41</f>
        <v>2.4627808382561614E-5</v>
      </c>
    </row>
    <row r="224" spans="1:17">
      <c r="A224" s="69" t="s">
        <v>1620</v>
      </c>
      <c r="B224" s="70" t="s">
        <v>1319</v>
      </c>
      <c r="C224" s="54" t="s">
        <v>1470</v>
      </c>
      <c r="D224" s="115" t="s">
        <v>1662</v>
      </c>
      <c r="E224" s="54" t="s">
        <v>520</v>
      </c>
      <c r="F224" s="79">
        <v>43541</v>
      </c>
      <c r="G224" s="54" t="s">
        <v>120</v>
      </c>
      <c r="H224" s="72">
        <v>6.9099999306354585</v>
      </c>
      <c r="I224" s="70" t="s">
        <v>630</v>
      </c>
      <c r="J224" s="70" t="s">
        <v>122</v>
      </c>
      <c r="K224" s="71">
        <v>2.7271E-2</v>
      </c>
      <c r="L224" s="71">
        <v>3.0699999670095478E-2</v>
      </c>
      <c r="M224" s="72">
        <v>43.093415999999998</v>
      </c>
      <c r="N224" s="80">
        <v>109.73</v>
      </c>
      <c r="O224" s="72">
        <v>4.7286408000000002E-2</v>
      </c>
      <c r="P224" s="73">
        <f t="shared" si="3"/>
        <v>6.0348781804208874E-5</v>
      </c>
      <c r="Q224" s="73">
        <f>O224/'סכום נכסי הקרן'!$C$41</f>
        <v>8.655824009322836E-6</v>
      </c>
    </row>
    <row r="225" spans="1:17">
      <c r="A225" s="69" t="s">
        <v>1623</v>
      </c>
      <c r="B225" s="70" t="s">
        <v>1310</v>
      </c>
      <c r="C225" s="54">
        <v>22333</v>
      </c>
      <c r="D225" s="115" t="s">
        <v>1662</v>
      </c>
      <c r="E225" s="54" t="s">
        <v>503</v>
      </c>
      <c r="F225" s="79">
        <v>41639</v>
      </c>
      <c r="G225" s="54" t="s">
        <v>289</v>
      </c>
      <c r="H225" s="72">
        <v>0</v>
      </c>
      <c r="I225" s="70" t="s">
        <v>117</v>
      </c>
      <c r="J225" s="70" t="s">
        <v>122</v>
      </c>
      <c r="K225" s="71">
        <v>3.7000000000000005E-2</v>
      </c>
      <c r="L225" s="71">
        <v>5.3400000027239221E-2</v>
      </c>
      <c r="M225" s="72">
        <v>207.30131799999998</v>
      </c>
      <c r="N225" s="80">
        <v>113.34</v>
      </c>
      <c r="O225" s="72">
        <v>0.23495530399999998</v>
      </c>
      <c r="P225" s="73">
        <f t="shared" si="3"/>
        <v>2.9985924020360275E-4</v>
      </c>
      <c r="Q225" s="73">
        <f>O225/'סכום נכסי הקרן'!$C$41</f>
        <v>4.3008802053244253E-5</v>
      </c>
    </row>
    <row r="226" spans="1:17">
      <c r="A226" s="69" t="s">
        <v>1623</v>
      </c>
      <c r="B226" s="70" t="s">
        <v>1310</v>
      </c>
      <c r="C226" s="54">
        <v>22334</v>
      </c>
      <c r="D226" s="115" t="s">
        <v>1662</v>
      </c>
      <c r="E226" s="54" t="s">
        <v>503</v>
      </c>
      <c r="F226" s="79">
        <v>42004</v>
      </c>
      <c r="G226" s="54" t="s">
        <v>289</v>
      </c>
      <c r="H226" s="72">
        <v>0.48000000087683281</v>
      </c>
      <c r="I226" s="70" t="s">
        <v>117</v>
      </c>
      <c r="J226" s="70" t="s">
        <v>122</v>
      </c>
      <c r="K226" s="71">
        <v>3.7000000000000005E-2</v>
      </c>
      <c r="L226" s="71">
        <v>0.10489999990574046</v>
      </c>
      <c r="M226" s="72">
        <v>207.30131900000001</v>
      </c>
      <c r="N226" s="80">
        <v>110.03</v>
      </c>
      <c r="O226" s="72">
        <v>0.22809363500000002</v>
      </c>
      <c r="P226" s="73">
        <f t="shared" si="3"/>
        <v>2.9110210717514978E-4</v>
      </c>
      <c r="Q226" s="73">
        <f>O226/'סכום נכסי הקרן'!$C$41</f>
        <v>4.1752766719069028E-5</v>
      </c>
    </row>
    <row r="227" spans="1:17">
      <c r="A227" s="69" t="s">
        <v>1623</v>
      </c>
      <c r="B227" s="70" t="s">
        <v>1310</v>
      </c>
      <c r="C227" s="54" t="s">
        <v>1471</v>
      </c>
      <c r="D227" s="115" t="s">
        <v>1662</v>
      </c>
      <c r="E227" s="54" t="s">
        <v>503</v>
      </c>
      <c r="F227" s="79">
        <v>42759</v>
      </c>
      <c r="G227" s="54" t="s">
        <v>289</v>
      </c>
      <c r="H227" s="72">
        <v>1.4299999997314885</v>
      </c>
      <c r="I227" s="70" t="s">
        <v>117</v>
      </c>
      <c r="J227" s="70" t="s">
        <v>122</v>
      </c>
      <c r="K227" s="71">
        <v>7.0499999999999993E-2</v>
      </c>
      <c r="L227" s="71">
        <v>7.1699999992418495E-2</v>
      </c>
      <c r="M227" s="72">
        <v>2457.0661970000001</v>
      </c>
      <c r="N227" s="80">
        <v>103.07</v>
      </c>
      <c r="O227" s="72">
        <v>2.532479076</v>
      </c>
      <c r="P227" s="73">
        <f t="shared" si="3"/>
        <v>3.2320498351502717E-3</v>
      </c>
      <c r="Q227" s="73">
        <f>O227/'סכום נכסי הקרן'!$C$41</f>
        <v>4.6357281333673112E-4</v>
      </c>
    </row>
    <row r="228" spans="1:17">
      <c r="A228" s="69" t="s">
        <v>1623</v>
      </c>
      <c r="B228" s="70" t="s">
        <v>1310</v>
      </c>
      <c r="C228" s="54" t="s">
        <v>1472</v>
      </c>
      <c r="D228" s="115" t="s">
        <v>1662</v>
      </c>
      <c r="E228" s="54" t="s">
        <v>503</v>
      </c>
      <c r="F228" s="79">
        <v>42759</v>
      </c>
      <c r="G228" s="54" t="s">
        <v>289</v>
      </c>
      <c r="H228" s="72">
        <v>1.4800000000650599</v>
      </c>
      <c r="I228" s="70" t="s">
        <v>117</v>
      </c>
      <c r="J228" s="70" t="s">
        <v>122</v>
      </c>
      <c r="K228" s="71">
        <v>3.8800000000000001E-2</v>
      </c>
      <c r="L228" s="71">
        <v>5.0299999994957864E-2</v>
      </c>
      <c r="M228" s="72">
        <v>2457.0661970000001</v>
      </c>
      <c r="N228" s="80">
        <v>100.09</v>
      </c>
      <c r="O228" s="72">
        <v>2.4592776079999998</v>
      </c>
      <c r="P228" s="73">
        <f t="shared" si="3"/>
        <v>3.1386272300735702E-3</v>
      </c>
      <c r="Q228" s="73">
        <f>O228/'סכום נכסי הקרן'!$C$41</f>
        <v>4.5017321182265377E-4</v>
      </c>
    </row>
    <row r="229" spans="1:17">
      <c r="A229" s="69" t="s">
        <v>1624</v>
      </c>
      <c r="B229" s="70" t="s">
        <v>1319</v>
      </c>
      <c r="C229" s="54">
        <v>9806</v>
      </c>
      <c r="D229" s="115" t="s">
        <v>1662</v>
      </c>
      <c r="E229" s="54" t="s">
        <v>567</v>
      </c>
      <c r="F229" s="79">
        <v>45216</v>
      </c>
      <c r="G229" s="54" t="s">
        <v>120</v>
      </c>
      <c r="H229" s="72">
        <v>5.8199999997888483</v>
      </c>
      <c r="I229" s="70" t="s">
        <v>143</v>
      </c>
      <c r="J229" s="70" t="s">
        <v>122</v>
      </c>
      <c r="K229" s="71">
        <v>7.3617000000000002E-2</v>
      </c>
      <c r="L229" s="71">
        <v>6.5999999997230788E-2</v>
      </c>
      <c r="M229" s="72">
        <v>5404.8683360000005</v>
      </c>
      <c r="N229" s="80">
        <v>106.9</v>
      </c>
      <c r="O229" s="72">
        <v>5.7778043209999996</v>
      </c>
      <c r="P229" s="73">
        <f t="shared" si="3"/>
        <v>7.3738621101320312E-3</v>
      </c>
      <c r="Q229" s="73">
        <f>O229/'סכום נכסי הקרן'!$C$41</f>
        <v>1.0576328268131726E-3</v>
      </c>
    </row>
    <row r="230" spans="1:17">
      <c r="A230" s="69" t="s">
        <v>1624</v>
      </c>
      <c r="B230" s="70" t="s">
        <v>1310</v>
      </c>
      <c r="C230" s="54">
        <v>7561</v>
      </c>
      <c r="D230" s="115" t="s">
        <v>1662</v>
      </c>
      <c r="E230" s="54" t="s">
        <v>567</v>
      </c>
      <c r="F230" s="79">
        <v>43920</v>
      </c>
      <c r="G230" s="54" t="s">
        <v>120</v>
      </c>
      <c r="H230" s="72">
        <v>4.0300000001896228</v>
      </c>
      <c r="I230" s="70" t="s">
        <v>143</v>
      </c>
      <c r="J230" s="70" t="s">
        <v>122</v>
      </c>
      <c r="K230" s="71">
        <v>4.8917999999999996E-2</v>
      </c>
      <c r="L230" s="71">
        <v>5.3700000002479688E-2</v>
      </c>
      <c r="M230" s="72">
        <v>6888.7914229999997</v>
      </c>
      <c r="N230" s="80">
        <v>99.52</v>
      </c>
      <c r="O230" s="72">
        <v>6.8557252899999996</v>
      </c>
      <c r="P230" s="73">
        <f t="shared" si="3"/>
        <v>8.749547430961695E-3</v>
      </c>
      <c r="Q230" s="73">
        <f>O230/'סכום נכסי הקרן'!$C$41</f>
        <v>1.2549473321488863E-3</v>
      </c>
    </row>
    <row r="231" spans="1:17">
      <c r="A231" s="69" t="s">
        <v>1624</v>
      </c>
      <c r="B231" s="70" t="s">
        <v>1310</v>
      </c>
      <c r="C231" s="54">
        <v>8991</v>
      </c>
      <c r="D231" s="115" t="s">
        <v>1662</v>
      </c>
      <c r="E231" s="54" t="s">
        <v>567</v>
      </c>
      <c r="F231" s="79">
        <v>44636</v>
      </c>
      <c r="G231" s="54" t="s">
        <v>120</v>
      </c>
      <c r="H231" s="72">
        <v>4.2500000003474643</v>
      </c>
      <c r="I231" s="70" t="s">
        <v>143</v>
      </c>
      <c r="J231" s="70" t="s">
        <v>122</v>
      </c>
      <c r="K231" s="71">
        <v>4.2824000000000001E-2</v>
      </c>
      <c r="L231" s="71">
        <v>7.1300000004795014E-2</v>
      </c>
      <c r="M231" s="72">
        <v>6390.5751190000001</v>
      </c>
      <c r="N231" s="80">
        <v>90.07</v>
      </c>
      <c r="O231" s="72">
        <v>5.7559911479999997</v>
      </c>
      <c r="P231" s="73">
        <f t="shared" si="3"/>
        <v>7.3460232770822791E-3</v>
      </c>
      <c r="Q231" s="73">
        <f>O231/'סכום נכסי הקרן'!$C$41</f>
        <v>1.0536399038029724E-3</v>
      </c>
    </row>
    <row r="232" spans="1:17">
      <c r="A232" s="69" t="s">
        <v>1624</v>
      </c>
      <c r="B232" s="70" t="s">
        <v>1310</v>
      </c>
      <c r="C232" s="54">
        <v>9112</v>
      </c>
      <c r="D232" s="115" t="s">
        <v>1662</v>
      </c>
      <c r="E232" s="54" t="s">
        <v>567</v>
      </c>
      <c r="F232" s="79">
        <v>44722</v>
      </c>
      <c r="G232" s="54" t="s">
        <v>120</v>
      </c>
      <c r="H232" s="72">
        <v>4.2100000001102309</v>
      </c>
      <c r="I232" s="70" t="s">
        <v>143</v>
      </c>
      <c r="J232" s="70" t="s">
        <v>122</v>
      </c>
      <c r="K232" s="71">
        <v>5.2750000000000005E-2</v>
      </c>
      <c r="L232" s="71">
        <v>6.5700000001547285E-2</v>
      </c>
      <c r="M232" s="72">
        <v>10257.619735</v>
      </c>
      <c r="N232" s="80">
        <v>96.4</v>
      </c>
      <c r="O232" s="72">
        <v>9.8883456709999997</v>
      </c>
      <c r="P232" s="73">
        <f t="shared" si="3"/>
        <v>1.261989735620799E-2</v>
      </c>
      <c r="Q232" s="73">
        <f>O232/'סכום נכסי הקרן'!$C$41</f>
        <v>1.8100715087414827E-3</v>
      </c>
    </row>
    <row r="233" spans="1:17">
      <c r="A233" s="69" t="s">
        <v>1624</v>
      </c>
      <c r="B233" s="70" t="s">
        <v>1310</v>
      </c>
      <c r="C233" s="54">
        <v>9247</v>
      </c>
      <c r="D233" s="115" t="s">
        <v>1662</v>
      </c>
      <c r="E233" s="54" t="s">
        <v>567</v>
      </c>
      <c r="F233" s="79">
        <v>44816</v>
      </c>
      <c r="G233" s="54" t="s">
        <v>120</v>
      </c>
      <c r="H233" s="72">
        <v>4.1200000001420669</v>
      </c>
      <c r="I233" s="70" t="s">
        <v>143</v>
      </c>
      <c r="J233" s="70" t="s">
        <v>122</v>
      </c>
      <c r="K233" s="71">
        <v>5.6036999999999997E-2</v>
      </c>
      <c r="L233" s="71">
        <v>7.830000000242697E-2</v>
      </c>
      <c r="M233" s="72">
        <v>12694.984036000002</v>
      </c>
      <c r="N233" s="80">
        <v>93.15</v>
      </c>
      <c r="O233" s="72">
        <v>11.825378011000002</v>
      </c>
      <c r="P233" s="73">
        <f t="shared" si="3"/>
        <v>1.509201454545096E-2</v>
      </c>
      <c r="Q233" s="73">
        <f>O233/'סכום נכסי הקרן'!$C$41</f>
        <v>2.1646472048993896E-3</v>
      </c>
    </row>
    <row r="234" spans="1:17">
      <c r="A234" s="69" t="s">
        <v>1624</v>
      </c>
      <c r="B234" s="70" t="s">
        <v>1310</v>
      </c>
      <c r="C234" s="54">
        <v>9486</v>
      </c>
      <c r="D234" s="115" t="s">
        <v>1662</v>
      </c>
      <c r="E234" s="54" t="s">
        <v>567</v>
      </c>
      <c r="F234" s="79">
        <v>44976</v>
      </c>
      <c r="G234" s="54" t="s">
        <v>120</v>
      </c>
      <c r="H234" s="72">
        <v>4.150000000134078</v>
      </c>
      <c r="I234" s="70" t="s">
        <v>143</v>
      </c>
      <c r="J234" s="70" t="s">
        <v>122</v>
      </c>
      <c r="K234" s="71">
        <v>6.1999000000000005E-2</v>
      </c>
      <c r="L234" s="71">
        <v>6.1800000002239883E-2</v>
      </c>
      <c r="M234" s="72">
        <v>12436.672826</v>
      </c>
      <c r="N234" s="80">
        <v>101.95</v>
      </c>
      <c r="O234" s="72">
        <v>12.679187962</v>
      </c>
      <c r="P234" s="73">
        <f t="shared" si="3"/>
        <v>1.6181680532242792E-2</v>
      </c>
      <c r="Q234" s="73">
        <f>O234/'סכום נכסי הקרן'!$C$41</f>
        <v>2.3209379655184776E-3</v>
      </c>
    </row>
    <row r="235" spans="1:17">
      <c r="A235" s="69" t="s">
        <v>1624</v>
      </c>
      <c r="B235" s="70" t="s">
        <v>1310</v>
      </c>
      <c r="C235" s="54">
        <v>9567</v>
      </c>
      <c r="D235" s="115" t="s">
        <v>1662</v>
      </c>
      <c r="E235" s="54" t="s">
        <v>567</v>
      </c>
      <c r="F235" s="79">
        <v>45056</v>
      </c>
      <c r="G235" s="54" t="s">
        <v>120</v>
      </c>
      <c r="H235" s="72">
        <v>4.1400000001690911</v>
      </c>
      <c r="I235" s="70" t="s">
        <v>143</v>
      </c>
      <c r="J235" s="70" t="s">
        <v>122</v>
      </c>
      <c r="K235" s="71">
        <v>6.3411999999999996E-2</v>
      </c>
      <c r="L235" s="71">
        <v>6.200000000231233E-2</v>
      </c>
      <c r="M235" s="72">
        <v>13505.181705000001</v>
      </c>
      <c r="N235" s="80">
        <v>102.47</v>
      </c>
      <c r="O235" s="72">
        <v>13.838759119000001</v>
      </c>
      <c r="P235" s="73">
        <f t="shared" si="3"/>
        <v>1.766157104835573E-2</v>
      </c>
      <c r="Q235" s="73">
        <f>O235/'סכום נכסי הקרן'!$C$41</f>
        <v>2.5331986189662688E-3</v>
      </c>
    </row>
    <row r="236" spans="1:17">
      <c r="A236" s="69" t="s">
        <v>1624</v>
      </c>
      <c r="B236" s="70" t="s">
        <v>1310</v>
      </c>
      <c r="C236" s="54">
        <v>7894</v>
      </c>
      <c r="D236" s="115" t="s">
        <v>1662</v>
      </c>
      <c r="E236" s="54" t="s">
        <v>567</v>
      </c>
      <c r="F236" s="79">
        <v>44068</v>
      </c>
      <c r="G236" s="54" t="s">
        <v>120</v>
      </c>
      <c r="H236" s="72">
        <v>3.98999999981997</v>
      </c>
      <c r="I236" s="70" t="s">
        <v>143</v>
      </c>
      <c r="J236" s="70" t="s">
        <v>122</v>
      </c>
      <c r="K236" s="71">
        <v>4.5102999999999997E-2</v>
      </c>
      <c r="L236" s="71">
        <v>6.349999999844802E-2</v>
      </c>
      <c r="M236" s="72">
        <v>8537.4373890000006</v>
      </c>
      <c r="N236" s="80">
        <v>94.34</v>
      </c>
      <c r="O236" s="72">
        <v>8.0542188550000002</v>
      </c>
      <c r="P236" s="73">
        <f t="shared" si="3"/>
        <v>1.0279112261682892E-2</v>
      </c>
      <c r="Q236" s="73">
        <f>O236/'סכום נכסי הקרן'!$C$41</f>
        <v>1.4743327710882517E-3</v>
      </c>
    </row>
    <row r="237" spans="1:17">
      <c r="A237" s="69" t="s">
        <v>1624</v>
      </c>
      <c r="B237" s="70" t="s">
        <v>1310</v>
      </c>
      <c r="C237" s="54">
        <v>8076</v>
      </c>
      <c r="D237" s="115" t="s">
        <v>1662</v>
      </c>
      <c r="E237" s="54" t="s">
        <v>567</v>
      </c>
      <c r="F237" s="79">
        <v>44160</v>
      </c>
      <c r="G237" s="54" t="s">
        <v>120</v>
      </c>
      <c r="H237" s="72">
        <v>3.839999999725932</v>
      </c>
      <c r="I237" s="70" t="s">
        <v>143</v>
      </c>
      <c r="J237" s="70" t="s">
        <v>122</v>
      </c>
      <c r="K237" s="71">
        <v>4.5465999999999999E-2</v>
      </c>
      <c r="L237" s="71">
        <v>9.0599999993952643E-2</v>
      </c>
      <c r="M237" s="72">
        <v>7841.2490399999997</v>
      </c>
      <c r="N237" s="80">
        <v>85.62</v>
      </c>
      <c r="O237" s="72">
        <v>6.7136776010000005</v>
      </c>
      <c r="P237" s="73">
        <f t="shared" si="3"/>
        <v>8.5682605590712974E-3</v>
      </c>
      <c r="Q237" s="73">
        <f>O237/'סכום נכסי הקרן'!$C$41</f>
        <v>1.2289453614152451E-3</v>
      </c>
    </row>
    <row r="238" spans="1:17">
      <c r="A238" s="69" t="s">
        <v>1624</v>
      </c>
      <c r="B238" s="70" t="s">
        <v>1310</v>
      </c>
      <c r="C238" s="54">
        <v>9311</v>
      </c>
      <c r="D238" s="115" t="s">
        <v>1662</v>
      </c>
      <c r="E238" s="54" t="s">
        <v>567</v>
      </c>
      <c r="F238" s="79">
        <v>44880</v>
      </c>
      <c r="G238" s="54" t="s">
        <v>120</v>
      </c>
      <c r="H238" s="72">
        <v>3.6600000002203372</v>
      </c>
      <c r="I238" s="70" t="s">
        <v>143</v>
      </c>
      <c r="J238" s="70" t="s">
        <v>122</v>
      </c>
      <c r="K238" s="71">
        <v>7.2695999999999997E-2</v>
      </c>
      <c r="L238" s="71">
        <v>9.7100000005569648E-2</v>
      </c>
      <c r="M238" s="72">
        <v>6953.3286179999996</v>
      </c>
      <c r="N238" s="80">
        <v>93.99</v>
      </c>
      <c r="O238" s="72">
        <v>6.5354338159999994</v>
      </c>
      <c r="P238" s="73">
        <f t="shared" si="3"/>
        <v>8.3407787996422171E-3</v>
      </c>
      <c r="Q238" s="73">
        <f>O238/'סכום נכסי הקרן'!$C$41</f>
        <v>1.1963176593128653E-3</v>
      </c>
    </row>
    <row r="239" spans="1:17">
      <c r="A239" s="69" t="s">
        <v>1625</v>
      </c>
      <c r="B239" s="70" t="s">
        <v>1310</v>
      </c>
      <c r="C239" s="54">
        <v>8811</v>
      </c>
      <c r="D239" s="115" t="s">
        <v>1662</v>
      </c>
      <c r="E239" s="54" t="s">
        <v>811</v>
      </c>
      <c r="F239" s="79">
        <v>44550</v>
      </c>
      <c r="G239" s="54" t="s">
        <v>1309</v>
      </c>
      <c r="H239" s="72">
        <v>4.8899999999322148</v>
      </c>
      <c r="I239" s="70" t="s">
        <v>310</v>
      </c>
      <c r="J239" s="70" t="s">
        <v>122</v>
      </c>
      <c r="K239" s="71">
        <v>7.85E-2</v>
      </c>
      <c r="L239" s="71">
        <v>7.9499999998042803E-2</v>
      </c>
      <c r="M239" s="72">
        <v>10429.260464000001</v>
      </c>
      <c r="N239" s="80">
        <v>100.43</v>
      </c>
      <c r="O239" s="72">
        <v>10.474102339</v>
      </c>
      <c r="P239" s="73">
        <f t="shared" si="3"/>
        <v>1.3367463154555212E-2</v>
      </c>
      <c r="Q239" s="73">
        <f>O239/'סכום נכסי הקרן'!$C$41</f>
        <v>1.9172948493364238E-3</v>
      </c>
    </row>
    <row r="240" spans="1:17">
      <c r="A240" s="69" t="s">
        <v>1626</v>
      </c>
      <c r="B240" s="70" t="s">
        <v>1319</v>
      </c>
      <c r="C240" s="54" t="s">
        <v>1473</v>
      </c>
      <c r="D240" s="115" t="s">
        <v>1662</v>
      </c>
      <c r="E240" s="54" t="s">
        <v>811</v>
      </c>
      <c r="F240" s="79">
        <v>42732</v>
      </c>
      <c r="G240" s="54" t="s">
        <v>1309</v>
      </c>
      <c r="H240" s="72">
        <v>2.2899999997268221</v>
      </c>
      <c r="I240" s="70" t="s">
        <v>118</v>
      </c>
      <c r="J240" s="70" t="s">
        <v>122</v>
      </c>
      <c r="K240" s="71">
        <v>2.1613000000000004E-2</v>
      </c>
      <c r="L240" s="71">
        <v>2.3699999991804655E-2</v>
      </c>
      <c r="M240" s="72">
        <v>521.547777</v>
      </c>
      <c r="N240" s="80">
        <v>112.3</v>
      </c>
      <c r="O240" s="72">
        <v>0.58569820400000006</v>
      </c>
      <c r="P240" s="73">
        <f t="shared" si="3"/>
        <v>7.4749118428096763E-4</v>
      </c>
      <c r="Q240" s="73">
        <f>O240/'סכום נכסי הקרן'!$C$41</f>
        <v>1.0721263870160035E-4</v>
      </c>
    </row>
    <row r="241" spans="1:17">
      <c r="A241" s="69" t="s">
        <v>1627</v>
      </c>
      <c r="B241" s="70" t="s">
        <v>1310</v>
      </c>
      <c r="C241" s="54">
        <v>9533</v>
      </c>
      <c r="D241" s="115" t="s">
        <v>1662</v>
      </c>
      <c r="E241" s="54" t="s">
        <v>580</v>
      </c>
      <c r="F241" s="79">
        <v>45015</v>
      </c>
      <c r="G241" s="54" t="s">
        <v>289</v>
      </c>
      <c r="H241" s="72">
        <v>3.7999999996907312</v>
      </c>
      <c r="I241" s="70" t="s">
        <v>579</v>
      </c>
      <c r="J241" s="70" t="s">
        <v>122</v>
      </c>
      <c r="K241" s="71">
        <v>3.3593000000000005E-2</v>
      </c>
      <c r="L241" s="71">
        <v>2.9799999997371214E-2</v>
      </c>
      <c r="M241" s="72">
        <v>1246.263766</v>
      </c>
      <c r="N241" s="80">
        <v>103.78</v>
      </c>
      <c r="O241" s="72">
        <v>1.2933725329999999</v>
      </c>
      <c r="P241" s="73">
        <f t="shared" si="3"/>
        <v>1.650653117605675E-3</v>
      </c>
      <c r="Q241" s="73">
        <f>O241/'סכום נכסי הקרן'!$C$41</f>
        <v>2.3675312838607003E-4</v>
      </c>
    </row>
    <row r="242" spans="1:17">
      <c r="A242" s="69" t="s">
        <v>1603</v>
      </c>
      <c r="B242" s="70" t="s">
        <v>1319</v>
      </c>
      <c r="C242" s="54" t="s">
        <v>1474</v>
      </c>
      <c r="D242" s="115" t="s">
        <v>1662</v>
      </c>
      <c r="E242" s="54" t="s">
        <v>567</v>
      </c>
      <c r="F242" s="79">
        <v>45286</v>
      </c>
      <c r="G242" s="54" t="s">
        <v>120</v>
      </c>
      <c r="H242" s="72">
        <v>1.7300000000169955</v>
      </c>
      <c r="I242" s="70" t="s">
        <v>118</v>
      </c>
      <c r="J242" s="70" t="s">
        <v>122</v>
      </c>
      <c r="K242" s="71">
        <v>6.7500000000000004E-2</v>
      </c>
      <c r="L242" s="71">
        <v>7.1700000000963063E-2</v>
      </c>
      <c r="M242" s="72">
        <v>35420.313122</v>
      </c>
      <c r="N242" s="80">
        <v>99.67</v>
      </c>
      <c r="O242" s="72">
        <v>35.303432780000001</v>
      </c>
      <c r="P242" s="73">
        <f t="shared" si="3"/>
        <v>4.5055635475204102E-2</v>
      </c>
      <c r="Q242" s="73">
        <f>O242/'סכום נכסי הקרן'!$C$41</f>
        <v>6.4623284785902705E-3</v>
      </c>
    </row>
    <row r="243" spans="1:17">
      <c r="A243" s="69" t="s">
        <v>1603</v>
      </c>
      <c r="B243" s="70" t="s">
        <v>1319</v>
      </c>
      <c r="C243" s="54" t="s">
        <v>1475</v>
      </c>
      <c r="D243" s="115" t="s">
        <v>1662</v>
      </c>
      <c r="E243" s="54" t="s">
        <v>567</v>
      </c>
      <c r="F243" s="79">
        <v>45169</v>
      </c>
      <c r="G243" s="54" t="s">
        <v>120</v>
      </c>
      <c r="H243" s="72">
        <v>1.8199999995865441</v>
      </c>
      <c r="I243" s="70" t="s">
        <v>118</v>
      </c>
      <c r="J243" s="70" t="s">
        <v>122</v>
      </c>
      <c r="K243" s="71">
        <v>6.9500000000000006E-2</v>
      </c>
      <c r="L243" s="71">
        <v>7.1399999987596316E-2</v>
      </c>
      <c r="M243" s="72">
        <v>2417.42848</v>
      </c>
      <c r="N243" s="80">
        <v>100.05</v>
      </c>
      <c r="O243" s="72">
        <v>2.41863735</v>
      </c>
      <c r="P243" s="73">
        <f t="shared" si="3"/>
        <v>3.0867605274365515E-3</v>
      </c>
      <c r="Q243" s="73">
        <f>O243/'סכום נכסי הקרן'!$C$41</f>
        <v>4.4273397218022896E-4</v>
      </c>
    </row>
    <row r="244" spans="1:17">
      <c r="A244" s="69" t="s">
        <v>1603</v>
      </c>
      <c r="B244" s="70" t="s">
        <v>1319</v>
      </c>
      <c r="C244" s="54" t="s">
        <v>1476</v>
      </c>
      <c r="D244" s="115" t="s">
        <v>1662</v>
      </c>
      <c r="E244" s="54" t="s">
        <v>567</v>
      </c>
      <c r="F244" s="79">
        <v>45195</v>
      </c>
      <c r="G244" s="54" t="s">
        <v>120</v>
      </c>
      <c r="H244" s="72">
        <v>1.8200000000627292</v>
      </c>
      <c r="I244" s="70" t="s">
        <v>118</v>
      </c>
      <c r="J244" s="70" t="s">
        <v>122</v>
      </c>
      <c r="K244" s="71">
        <v>6.9500000000000006E-2</v>
      </c>
      <c r="L244" s="71">
        <v>7.1400000009095729E-2</v>
      </c>
      <c r="M244" s="72">
        <v>1274.5580339999999</v>
      </c>
      <c r="N244" s="80">
        <v>100.06</v>
      </c>
      <c r="O244" s="72">
        <v>1.2753228560000001</v>
      </c>
      <c r="P244" s="73">
        <f t="shared" si="3"/>
        <v>1.627617406817293E-3</v>
      </c>
      <c r="Q244" s="73">
        <f>O244/'סכום נכסי הקרן'!$C$41</f>
        <v>2.3344911706135447E-4</v>
      </c>
    </row>
    <row r="245" spans="1:17">
      <c r="A245" s="69" t="s">
        <v>1603</v>
      </c>
      <c r="B245" s="70" t="s">
        <v>1319</v>
      </c>
      <c r="C245" s="54" t="s">
        <v>1477</v>
      </c>
      <c r="D245" s="115" t="s">
        <v>1662</v>
      </c>
      <c r="E245" s="54" t="s">
        <v>567</v>
      </c>
      <c r="F245" s="79">
        <v>45230</v>
      </c>
      <c r="G245" s="54" t="s">
        <v>120</v>
      </c>
      <c r="H245" s="72">
        <v>1.8200000002779491</v>
      </c>
      <c r="I245" s="70" t="s">
        <v>118</v>
      </c>
      <c r="J245" s="70" t="s">
        <v>122</v>
      </c>
      <c r="K245" s="71">
        <v>6.9500000000000006E-2</v>
      </c>
      <c r="L245" s="71">
        <v>6.3500000010919419E-2</v>
      </c>
      <c r="M245" s="72">
        <v>2483.4329469999998</v>
      </c>
      <c r="N245" s="80">
        <v>101.41</v>
      </c>
      <c r="O245" s="72">
        <v>2.5184495149999999</v>
      </c>
      <c r="P245" s="73">
        <f t="shared" si="3"/>
        <v>3.2141447552043001E-3</v>
      </c>
      <c r="Q245" s="73">
        <f>O245/'סכום נכסי הקרן'!$C$41</f>
        <v>4.6100468824370101E-4</v>
      </c>
    </row>
    <row r="246" spans="1:17">
      <c r="A246" s="69" t="s">
        <v>1603</v>
      </c>
      <c r="B246" s="70" t="s">
        <v>1319</v>
      </c>
      <c r="C246" s="54" t="s">
        <v>1478</v>
      </c>
      <c r="D246" s="115" t="s">
        <v>1662</v>
      </c>
      <c r="E246" s="54" t="s">
        <v>567</v>
      </c>
      <c r="F246" s="79">
        <v>45257</v>
      </c>
      <c r="G246" s="54" t="s">
        <v>120</v>
      </c>
      <c r="H246" s="72">
        <v>1.8199999993774079</v>
      </c>
      <c r="I246" s="70" t="s">
        <v>118</v>
      </c>
      <c r="J246" s="70" t="s">
        <v>122</v>
      </c>
      <c r="K246" s="71">
        <v>6.9500000000000006E-2</v>
      </c>
      <c r="L246" s="71">
        <v>6.8099999983545795E-2</v>
      </c>
      <c r="M246" s="72">
        <v>1564.364773</v>
      </c>
      <c r="N246" s="80">
        <v>100.62</v>
      </c>
      <c r="O246" s="72">
        <v>1.574063939</v>
      </c>
      <c r="P246" s="73">
        <f t="shared" si="3"/>
        <v>2.0088825778558721E-3</v>
      </c>
      <c r="Q246" s="73">
        <f>O246/'סכום נכסי הקרן'!$C$41</f>
        <v>2.8813396939360406E-4</v>
      </c>
    </row>
    <row r="247" spans="1:17">
      <c r="A247" s="69" t="s">
        <v>1600</v>
      </c>
      <c r="B247" s="70" t="s">
        <v>1319</v>
      </c>
      <c r="C247" s="54" t="s">
        <v>1479</v>
      </c>
      <c r="D247" s="115" t="s">
        <v>1662</v>
      </c>
      <c r="E247" s="54" t="s">
        <v>602</v>
      </c>
      <c r="F247" s="79">
        <v>44858</v>
      </c>
      <c r="G247" s="54" t="s">
        <v>120</v>
      </c>
      <c r="H247" s="72">
        <v>5.3999999923792386</v>
      </c>
      <c r="I247" s="70" t="s">
        <v>630</v>
      </c>
      <c r="J247" s="70" t="s">
        <v>122</v>
      </c>
      <c r="K247" s="71">
        <v>3.49E-2</v>
      </c>
      <c r="L247" s="71">
        <v>4.469999989457947E-2</v>
      </c>
      <c r="M247" s="72">
        <v>78.787445000000005</v>
      </c>
      <c r="N247" s="80">
        <v>99.93</v>
      </c>
      <c r="O247" s="72">
        <v>7.8732288999999997E-2</v>
      </c>
      <c r="P247" s="73">
        <f t="shared" si="3"/>
        <v>1.0048125731620203E-4</v>
      </c>
      <c r="Q247" s="73">
        <f>O247/'סכום נכסי הקרן'!$C$41</f>
        <v>1.4412023798363879E-5</v>
      </c>
    </row>
    <row r="248" spans="1:17">
      <c r="A248" s="69" t="s">
        <v>1600</v>
      </c>
      <c r="B248" s="70" t="s">
        <v>1319</v>
      </c>
      <c r="C248" s="54" t="s">
        <v>1480</v>
      </c>
      <c r="D248" s="115" t="s">
        <v>1662</v>
      </c>
      <c r="E248" s="54" t="s">
        <v>602</v>
      </c>
      <c r="F248" s="79">
        <v>44858</v>
      </c>
      <c r="G248" s="54" t="s">
        <v>120</v>
      </c>
      <c r="H248" s="72">
        <v>5.4300000411086948</v>
      </c>
      <c r="I248" s="70" t="s">
        <v>630</v>
      </c>
      <c r="J248" s="70" t="s">
        <v>122</v>
      </c>
      <c r="K248" s="71">
        <v>3.49E-2</v>
      </c>
      <c r="L248" s="71">
        <v>4.4600000300645669E-2</v>
      </c>
      <c r="M248" s="72">
        <v>65.232168000000001</v>
      </c>
      <c r="N248" s="80">
        <v>99.94</v>
      </c>
      <c r="O248" s="72">
        <v>6.5193023999999988E-2</v>
      </c>
      <c r="P248" s="73">
        <f t="shared" si="3"/>
        <v>8.32019124931746E-5</v>
      </c>
      <c r="Q248" s="73">
        <f>O248/'סכום נכסי הקרן'!$C$41</f>
        <v>1.193364787571853E-5</v>
      </c>
    </row>
    <row r="249" spans="1:17">
      <c r="A249" s="69" t="s">
        <v>1600</v>
      </c>
      <c r="B249" s="70" t="s">
        <v>1319</v>
      </c>
      <c r="C249" s="54" t="s">
        <v>1481</v>
      </c>
      <c r="D249" s="115" t="s">
        <v>1662</v>
      </c>
      <c r="E249" s="54" t="s">
        <v>602</v>
      </c>
      <c r="F249" s="79">
        <v>44858</v>
      </c>
      <c r="G249" s="54" t="s">
        <v>120</v>
      </c>
      <c r="H249" s="72">
        <v>5.32000001814448</v>
      </c>
      <c r="I249" s="70" t="s">
        <v>630</v>
      </c>
      <c r="J249" s="70" t="s">
        <v>122</v>
      </c>
      <c r="K249" s="71">
        <v>3.49E-2</v>
      </c>
      <c r="L249" s="71">
        <v>4.4700000101756211E-2</v>
      </c>
      <c r="M249" s="72">
        <v>81.583832999999998</v>
      </c>
      <c r="N249" s="80">
        <v>99.98</v>
      </c>
      <c r="O249" s="72">
        <v>8.1567510999999995E-2</v>
      </c>
      <c r="P249" s="73">
        <f t="shared" si="3"/>
        <v>1.0409967962995639E-4</v>
      </c>
      <c r="Q249" s="73">
        <f>O249/'סכום נכסי הקרן'!$C$41</f>
        <v>1.4931014005007621E-5</v>
      </c>
    </row>
    <row r="250" spans="1:17">
      <c r="A250" s="69" t="s">
        <v>1600</v>
      </c>
      <c r="B250" s="70" t="s">
        <v>1319</v>
      </c>
      <c r="C250" s="54" t="s">
        <v>1482</v>
      </c>
      <c r="D250" s="115" t="s">
        <v>1662</v>
      </c>
      <c r="E250" s="54" t="s">
        <v>602</v>
      </c>
      <c r="F250" s="79">
        <v>44858</v>
      </c>
      <c r="G250" s="54" t="s">
        <v>120</v>
      </c>
      <c r="H250" s="72">
        <v>5.3600000298271224</v>
      </c>
      <c r="I250" s="70" t="s">
        <v>630</v>
      </c>
      <c r="J250" s="70" t="s">
        <v>122</v>
      </c>
      <c r="K250" s="71">
        <v>3.49E-2</v>
      </c>
      <c r="L250" s="71">
        <v>4.4700000168281392E-2</v>
      </c>
      <c r="M250" s="72">
        <v>99.268326999999985</v>
      </c>
      <c r="N250" s="80">
        <v>99.97</v>
      </c>
      <c r="O250" s="72">
        <v>9.9238539000000001E-2</v>
      </c>
      <c r="P250" s="73">
        <f t="shared" si="3"/>
        <v>1.2665214360709049E-4</v>
      </c>
      <c r="Q250" s="73">
        <f>O250/'סכום נכסי הקרן'!$C$41</f>
        <v>1.8165713253718077E-5</v>
      </c>
    </row>
    <row r="251" spans="1:17">
      <c r="A251" s="69" t="s">
        <v>1600</v>
      </c>
      <c r="B251" s="70" t="s">
        <v>1319</v>
      </c>
      <c r="C251" s="54" t="s">
        <v>1483</v>
      </c>
      <c r="D251" s="115" t="s">
        <v>1662</v>
      </c>
      <c r="E251" s="54" t="s">
        <v>602</v>
      </c>
      <c r="F251" s="79">
        <v>44858</v>
      </c>
      <c r="G251" s="54" t="s">
        <v>120</v>
      </c>
      <c r="H251" s="72">
        <v>5.5200000250913366</v>
      </c>
      <c r="I251" s="70" t="s">
        <v>630</v>
      </c>
      <c r="J251" s="70" t="s">
        <v>122</v>
      </c>
      <c r="K251" s="71">
        <v>3.49E-2</v>
      </c>
      <c r="L251" s="71">
        <v>4.4500000093244826E-2</v>
      </c>
      <c r="M251" s="72">
        <v>59.043549000000006</v>
      </c>
      <c r="N251" s="80">
        <v>99.9</v>
      </c>
      <c r="O251" s="72">
        <v>5.8984501000000002E-2</v>
      </c>
      <c r="P251" s="73">
        <f t="shared" si="3"/>
        <v>7.5278350190590495E-5</v>
      </c>
      <c r="Q251" s="73">
        <f>O251/'סכום נכסי הקרן'!$C$41</f>
        <v>1.0797171566377526E-5</v>
      </c>
    </row>
    <row r="252" spans="1:17">
      <c r="A252" s="69" t="s">
        <v>1628</v>
      </c>
      <c r="B252" s="70" t="s">
        <v>1310</v>
      </c>
      <c r="C252" s="54">
        <v>9637</v>
      </c>
      <c r="D252" s="115" t="s">
        <v>1662</v>
      </c>
      <c r="E252" s="54" t="s">
        <v>602</v>
      </c>
      <c r="F252" s="79">
        <v>45104</v>
      </c>
      <c r="G252" s="54" t="s">
        <v>120</v>
      </c>
      <c r="H252" s="72">
        <v>2.2999999992120923</v>
      </c>
      <c r="I252" s="70" t="s">
        <v>310</v>
      </c>
      <c r="J252" s="70" t="s">
        <v>122</v>
      </c>
      <c r="K252" s="71">
        <v>5.2159000000000004E-2</v>
      </c>
      <c r="L252" s="71">
        <v>5.7899999969271594E-2</v>
      </c>
      <c r="M252" s="72">
        <v>635.79999999999995</v>
      </c>
      <c r="N252" s="80">
        <v>99.81</v>
      </c>
      <c r="O252" s="72">
        <v>0.63459200500000001</v>
      </c>
      <c r="P252" s="73">
        <f t="shared" si="3"/>
        <v>8.0989138452724997E-4</v>
      </c>
      <c r="Q252" s="73">
        <f>O252/'סכום נכסי הקרן'!$C$41</f>
        <v>1.1616269759807759E-4</v>
      </c>
    </row>
    <row r="253" spans="1:17">
      <c r="A253" s="69" t="s">
        <v>1629</v>
      </c>
      <c r="B253" s="70" t="s">
        <v>1310</v>
      </c>
      <c r="C253" s="54">
        <v>9577</v>
      </c>
      <c r="D253" s="115" t="s">
        <v>1662</v>
      </c>
      <c r="E253" s="54" t="s">
        <v>602</v>
      </c>
      <c r="F253" s="79">
        <v>45063</v>
      </c>
      <c r="G253" s="54" t="s">
        <v>120</v>
      </c>
      <c r="H253" s="72">
        <v>3.3699999982323261</v>
      </c>
      <c r="I253" s="70" t="s">
        <v>310</v>
      </c>
      <c r="J253" s="70" t="s">
        <v>122</v>
      </c>
      <c r="K253" s="71">
        <v>4.4344000000000001E-2</v>
      </c>
      <c r="L253" s="71">
        <v>4.1899999984571175E-2</v>
      </c>
      <c r="M253" s="72">
        <v>953.7</v>
      </c>
      <c r="N253" s="80">
        <v>102.62</v>
      </c>
      <c r="O253" s="72">
        <v>0.97868692899999998</v>
      </c>
      <c r="P253" s="73">
        <f t="shared" si="3"/>
        <v>1.2490389190240939E-3</v>
      </c>
      <c r="Q253" s="73">
        <f>O253/'סכום נכסי הקרן'!$C$41</f>
        <v>1.7914961562841974E-4</v>
      </c>
    </row>
    <row r="254" spans="1:17">
      <c r="A254" s="69" t="s">
        <v>1630</v>
      </c>
      <c r="B254" s="70" t="s">
        <v>1319</v>
      </c>
      <c r="C254" s="54" t="s">
        <v>1484</v>
      </c>
      <c r="D254" s="115" t="s">
        <v>1662</v>
      </c>
      <c r="E254" s="54" t="s">
        <v>602</v>
      </c>
      <c r="F254" s="79">
        <v>42372</v>
      </c>
      <c r="G254" s="54" t="s">
        <v>120</v>
      </c>
      <c r="H254" s="72">
        <v>9.3599999980440867</v>
      </c>
      <c r="I254" s="70" t="s">
        <v>118</v>
      </c>
      <c r="J254" s="70" t="s">
        <v>122</v>
      </c>
      <c r="K254" s="71">
        <v>6.7000000000000004E-2</v>
      </c>
      <c r="L254" s="71">
        <v>3.4099999998455852E-2</v>
      </c>
      <c r="M254" s="72">
        <v>769.53742899999997</v>
      </c>
      <c r="N254" s="80">
        <v>151.47999999999999</v>
      </c>
      <c r="O254" s="72">
        <v>1.1656952980000002</v>
      </c>
      <c r="P254" s="73">
        <f t="shared" si="3"/>
        <v>1.4877063867738537E-3</v>
      </c>
      <c r="Q254" s="73">
        <f>O254/'סכום נכסי הקרן'!$C$41</f>
        <v>2.133816835481168E-4</v>
      </c>
    </row>
    <row r="255" spans="1:17">
      <c r="A255" s="69" t="s">
        <v>1631</v>
      </c>
      <c r="B255" s="70" t="s">
        <v>1319</v>
      </c>
      <c r="C255" s="54" t="s">
        <v>1485</v>
      </c>
      <c r="D255" s="115" t="s">
        <v>1662</v>
      </c>
      <c r="E255" s="54" t="s">
        <v>623</v>
      </c>
      <c r="F255" s="79">
        <v>44871</v>
      </c>
      <c r="G255" s="115" t="s">
        <v>1662</v>
      </c>
      <c r="H255" s="72">
        <v>4.689999999430305</v>
      </c>
      <c r="I255" s="70" t="s">
        <v>310</v>
      </c>
      <c r="J255" s="70" t="s">
        <v>122</v>
      </c>
      <c r="K255" s="71">
        <v>0.05</v>
      </c>
      <c r="L255" s="71">
        <v>6.9899999989920789E-2</v>
      </c>
      <c r="M255" s="72">
        <v>952.38881800000001</v>
      </c>
      <c r="N255" s="80">
        <v>95.84</v>
      </c>
      <c r="O255" s="72">
        <v>0.91276940799999995</v>
      </c>
      <c r="P255" s="73">
        <f t="shared" si="3"/>
        <v>1.1649123748403325E-3</v>
      </c>
      <c r="Q255" s="73">
        <f>O255/'סכום נכסי הקרן'!$C$41</f>
        <v>1.6708334785636055E-4</v>
      </c>
    </row>
    <row r="256" spans="1:17">
      <c r="A256" s="69" t="s">
        <v>1631</v>
      </c>
      <c r="B256" s="70" t="s">
        <v>1319</v>
      </c>
      <c r="C256" s="54" t="s">
        <v>1486</v>
      </c>
      <c r="D256" s="115" t="s">
        <v>1662</v>
      </c>
      <c r="E256" s="54" t="s">
        <v>623</v>
      </c>
      <c r="F256" s="79">
        <v>44969</v>
      </c>
      <c r="G256" s="115" t="s">
        <v>1662</v>
      </c>
      <c r="H256" s="72">
        <v>4.6899999965353194</v>
      </c>
      <c r="I256" s="70" t="s">
        <v>310</v>
      </c>
      <c r="J256" s="70" t="s">
        <v>122</v>
      </c>
      <c r="K256" s="71">
        <v>0.05</v>
      </c>
      <c r="L256" s="71">
        <v>6.7099999950654562E-2</v>
      </c>
      <c r="M256" s="72">
        <v>690.48069499999997</v>
      </c>
      <c r="N256" s="80">
        <v>96.56</v>
      </c>
      <c r="O256" s="72">
        <v>0.66672819900000002</v>
      </c>
      <c r="P256" s="73">
        <f t="shared" si="3"/>
        <v>8.5090486475868825E-4</v>
      </c>
      <c r="Q256" s="73">
        <f>O256/'סכום נכסי הקרן'!$C$41</f>
        <v>1.2204525986826433E-4</v>
      </c>
    </row>
    <row r="257" spans="1:17">
      <c r="A257" s="69" t="s">
        <v>1631</v>
      </c>
      <c r="B257" s="70" t="s">
        <v>1319</v>
      </c>
      <c r="C257" s="54" t="s">
        <v>1487</v>
      </c>
      <c r="D257" s="115" t="s">
        <v>1662</v>
      </c>
      <c r="E257" s="54" t="s">
        <v>623</v>
      </c>
      <c r="F257" s="79">
        <v>45018</v>
      </c>
      <c r="G257" s="115" t="s">
        <v>1662</v>
      </c>
      <c r="H257" s="72">
        <v>4.6899999956889493</v>
      </c>
      <c r="I257" s="70" t="s">
        <v>310</v>
      </c>
      <c r="J257" s="70" t="s">
        <v>122</v>
      </c>
      <c r="K257" s="71">
        <v>0.05</v>
      </c>
      <c r="L257" s="71">
        <v>4.1799999953226502E-2</v>
      </c>
      <c r="M257" s="72">
        <v>329.28358600000001</v>
      </c>
      <c r="N257" s="80">
        <v>107.78</v>
      </c>
      <c r="O257" s="72">
        <v>0.354901837</v>
      </c>
      <c r="P257" s="73">
        <f t="shared" si="3"/>
        <v>4.5293974376370272E-4</v>
      </c>
      <c r="Q257" s="73">
        <f>O257/'סכום נכסי הקרן'!$C$41</f>
        <v>6.496513420214492E-5</v>
      </c>
    </row>
    <row r="258" spans="1:17">
      <c r="A258" s="69" t="s">
        <v>1631</v>
      </c>
      <c r="B258" s="70" t="s">
        <v>1319</v>
      </c>
      <c r="C258" s="54" t="s">
        <v>1488</v>
      </c>
      <c r="D258" s="115" t="s">
        <v>1662</v>
      </c>
      <c r="E258" s="54" t="s">
        <v>623</v>
      </c>
      <c r="F258" s="79">
        <v>45109</v>
      </c>
      <c r="G258" s="115" t="s">
        <v>1662</v>
      </c>
      <c r="H258" s="72">
        <v>4.6899999942273327</v>
      </c>
      <c r="I258" s="70" t="s">
        <v>310</v>
      </c>
      <c r="J258" s="70" t="s">
        <v>122</v>
      </c>
      <c r="K258" s="71">
        <v>0.05</v>
      </c>
      <c r="L258" s="71">
        <v>5.2499999950235618E-2</v>
      </c>
      <c r="M258" s="72">
        <v>297.34681599999999</v>
      </c>
      <c r="N258" s="80">
        <v>101.37</v>
      </c>
      <c r="O258" s="72">
        <v>0.30142044600000001</v>
      </c>
      <c r="P258" s="73">
        <f t="shared" si="3"/>
        <v>3.8468467993976881E-4</v>
      </c>
      <c r="Q258" s="73">
        <f>O258/'סכום נכסי הקרן'!$C$41</f>
        <v>5.5175312393946207E-5</v>
      </c>
    </row>
    <row r="259" spans="1:17">
      <c r="A259" s="69" t="s">
        <v>1631</v>
      </c>
      <c r="B259" s="70" t="s">
        <v>1319</v>
      </c>
      <c r="C259" s="54" t="s">
        <v>1489</v>
      </c>
      <c r="D259" s="115" t="s">
        <v>1662</v>
      </c>
      <c r="E259" s="54" t="s">
        <v>623</v>
      </c>
      <c r="F259" s="79">
        <v>45200</v>
      </c>
      <c r="G259" s="115" t="s">
        <v>1662</v>
      </c>
      <c r="H259" s="72">
        <v>4.6899999997507136</v>
      </c>
      <c r="I259" s="70" t="s">
        <v>310</v>
      </c>
      <c r="J259" s="70" t="s">
        <v>122</v>
      </c>
      <c r="K259" s="71">
        <v>0.05</v>
      </c>
      <c r="L259" s="71">
        <v>4.9199999996676187E-2</v>
      </c>
      <c r="M259" s="72">
        <v>355.309956</v>
      </c>
      <c r="N259" s="80">
        <v>101.61</v>
      </c>
      <c r="O259" s="72">
        <v>0.36103046100000002</v>
      </c>
      <c r="P259" s="73">
        <f t="shared" si="3"/>
        <v>4.6076133580630492E-4</v>
      </c>
      <c r="Q259" s="73">
        <f>O259/'סכום נכסי הקרן'!$C$41</f>
        <v>6.6086984920078753E-5</v>
      </c>
    </row>
    <row r="260" spans="1:17">
      <c r="A260" s="69" t="s">
        <v>1632</v>
      </c>
      <c r="B260" s="70" t="s">
        <v>1319</v>
      </c>
      <c r="C260" s="54" t="s">
        <v>1490</v>
      </c>
      <c r="D260" s="115" t="s">
        <v>1662</v>
      </c>
      <c r="E260" s="54" t="s">
        <v>623</v>
      </c>
      <c r="F260" s="79">
        <v>41816</v>
      </c>
      <c r="G260" s="115" t="s">
        <v>1662</v>
      </c>
      <c r="H260" s="72">
        <v>5.540000005811561</v>
      </c>
      <c r="I260" s="70" t="s">
        <v>630</v>
      </c>
      <c r="J260" s="70" t="s">
        <v>122</v>
      </c>
      <c r="K260" s="71">
        <v>4.4999999999999998E-2</v>
      </c>
      <c r="L260" s="71">
        <v>9.0500000121074176E-2</v>
      </c>
      <c r="M260" s="72">
        <v>236.740377</v>
      </c>
      <c r="N260" s="80">
        <v>87.22</v>
      </c>
      <c r="O260" s="72">
        <v>0.20648497000000002</v>
      </c>
      <c r="P260" s="73">
        <f t="shared" si="3"/>
        <v>2.6352427531350269E-4</v>
      </c>
      <c r="Q260" s="73">
        <f>O260/'סכום נכסי הקרן'!$C$41</f>
        <v>3.779727910164598E-5</v>
      </c>
    </row>
    <row r="261" spans="1:17">
      <c r="A261" s="69" t="s">
        <v>1632</v>
      </c>
      <c r="B261" s="70" t="s">
        <v>1319</v>
      </c>
      <c r="C261" s="54" t="s">
        <v>1491</v>
      </c>
      <c r="D261" s="115" t="s">
        <v>1662</v>
      </c>
      <c r="E261" s="54" t="s">
        <v>623</v>
      </c>
      <c r="F261" s="79">
        <v>42625</v>
      </c>
      <c r="G261" s="115" t="s">
        <v>1662</v>
      </c>
      <c r="H261" s="72">
        <v>5.5400000062297146</v>
      </c>
      <c r="I261" s="70" t="s">
        <v>630</v>
      </c>
      <c r="J261" s="70" t="s">
        <v>122</v>
      </c>
      <c r="K261" s="71">
        <v>4.4999999999999998E-2</v>
      </c>
      <c r="L261" s="71">
        <v>9.0500000121133337E-2</v>
      </c>
      <c r="M261" s="72">
        <v>65.922388999999995</v>
      </c>
      <c r="N261" s="80">
        <v>87.66</v>
      </c>
      <c r="O261" s="72">
        <v>5.7787565999999999E-2</v>
      </c>
      <c r="P261" s="73">
        <f t="shared" si="3"/>
        <v>7.3750774462088959E-5</v>
      </c>
      <c r="Q261" s="73">
        <f>O261/'סכום נכסי הקרן'!$C$41</f>
        <v>1.0578071424311357E-5</v>
      </c>
    </row>
    <row r="262" spans="1:17">
      <c r="A262" s="69" t="s">
        <v>1632</v>
      </c>
      <c r="B262" s="70" t="s">
        <v>1319</v>
      </c>
      <c r="C262" s="54" t="s">
        <v>1492</v>
      </c>
      <c r="D262" s="115" t="s">
        <v>1662</v>
      </c>
      <c r="E262" s="54" t="s">
        <v>623</v>
      </c>
      <c r="F262" s="79">
        <v>42716</v>
      </c>
      <c r="G262" s="115" t="s">
        <v>1662</v>
      </c>
      <c r="H262" s="72">
        <v>5.5399999977173877</v>
      </c>
      <c r="I262" s="70" t="s">
        <v>630</v>
      </c>
      <c r="J262" s="70" t="s">
        <v>122</v>
      </c>
      <c r="K262" s="71">
        <v>4.4999999999999998E-2</v>
      </c>
      <c r="L262" s="71">
        <v>9.0499999942934728E-2</v>
      </c>
      <c r="M262" s="72">
        <v>49.874161000000001</v>
      </c>
      <c r="N262" s="80">
        <v>87.84</v>
      </c>
      <c r="O262" s="72">
        <v>4.3809465000000006E-2</v>
      </c>
      <c r="P262" s="73">
        <f t="shared" si="3"/>
        <v>5.5911369800897668E-5</v>
      </c>
      <c r="Q262" s="73">
        <f>O262/'סכום נכסי הקרן'!$C$41</f>
        <v>8.0193661354566925E-6</v>
      </c>
    </row>
    <row r="263" spans="1:17">
      <c r="A263" s="69" t="s">
        <v>1632</v>
      </c>
      <c r="B263" s="70" t="s">
        <v>1319</v>
      </c>
      <c r="C263" s="54" t="s">
        <v>1493</v>
      </c>
      <c r="D263" s="115" t="s">
        <v>1662</v>
      </c>
      <c r="E263" s="54" t="s">
        <v>623</v>
      </c>
      <c r="F263" s="79">
        <v>42803</v>
      </c>
      <c r="G263" s="115" t="s">
        <v>1662</v>
      </c>
      <c r="H263" s="72">
        <v>5.539999999645965</v>
      </c>
      <c r="I263" s="70" t="s">
        <v>630</v>
      </c>
      <c r="J263" s="70" t="s">
        <v>122</v>
      </c>
      <c r="K263" s="71">
        <v>4.4999999999999998E-2</v>
      </c>
      <c r="L263" s="71">
        <v>9.0500000026552618E-2</v>
      </c>
      <c r="M263" s="72">
        <v>319.63105400000001</v>
      </c>
      <c r="N263" s="80">
        <v>88.37</v>
      </c>
      <c r="O263" s="72">
        <v>0.28245796499999998</v>
      </c>
      <c r="P263" s="73">
        <f t="shared" ref="P263:P327" si="4">IFERROR(O263/$O$8,0)</f>
        <v>3.6048401262886925E-4</v>
      </c>
      <c r="Q263" s="73">
        <f>O263/'סכום נכסי הקרן'!$C$41</f>
        <v>5.1704211389274247E-5</v>
      </c>
    </row>
    <row r="264" spans="1:17">
      <c r="A264" s="69" t="s">
        <v>1632</v>
      </c>
      <c r="B264" s="70" t="s">
        <v>1319</v>
      </c>
      <c r="C264" s="54" t="s">
        <v>1494</v>
      </c>
      <c r="D264" s="115" t="s">
        <v>1662</v>
      </c>
      <c r="E264" s="54" t="s">
        <v>623</v>
      </c>
      <c r="F264" s="79">
        <v>42898</v>
      </c>
      <c r="G264" s="115" t="s">
        <v>1662</v>
      </c>
      <c r="H264" s="72">
        <v>5.5399999579963843</v>
      </c>
      <c r="I264" s="70" t="s">
        <v>630</v>
      </c>
      <c r="J264" s="70" t="s">
        <v>122</v>
      </c>
      <c r="K264" s="71">
        <v>4.4999999999999998E-2</v>
      </c>
      <c r="L264" s="71">
        <v>9.0499999498605488E-2</v>
      </c>
      <c r="M264" s="72">
        <v>60.114410999999997</v>
      </c>
      <c r="N264" s="80">
        <v>87.92</v>
      </c>
      <c r="O264" s="72">
        <v>5.2852592999999996E-2</v>
      </c>
      <c r="P264" s="73">
        <f t="shared" si="4"/>
        <v>6.7452566977463315E-5</v>
      </c>
      <c r="Q264" s="73">
        <f>O264/'סכום נכסי הקרן'!$C$41</f>
        <v>9.6747197089778519E-6</v>
      </c>
    </row>
    <row r="265" spans="1:17">
      <c r="A265" s="69" t="s">
        <v>1632</v>
      </c>
      <c r="B265" s="70" t="s">
        <v>1319</v>
      </c>
      <c r="C265" s="54" t="s">
        <v>1495</v>
      </c>
      <c r="D265" s="115" t="s">
        <v>1662</v>
      </c>
      <c r="E265" s="54" t="s">
        <v>623</v>
      </c>
      <c r="F265" s="79">
        <v>42989</v>
      </c>
      <c r="G265" s="115" t="s">
        <v>1662</v>
      </c>
      <c r="H265" s="72">
        <v>5.5400000373839458</v>
      </c>
      <c r="I265" s="70" t="s">
        <v>630</v>
      </c>
      <c r="J265" s="70" t="s">
        <v>122</v>
      </c>
      <c r="K265" s="71">
        <v>4.4999999999999998E-2</v>
      </c>
      <c r="L265" s="71">
        <v>9.05000005607592E-2</v>
      </c>
      <c r="M265" s="72">
        <v>75.751724999999993</v>
      </c>
      <c r="N265" s="80">
        <v>88.28</v>
      </c>
      <c r="O265" s="72">
        <v>6.6873625000000006E-2</v>
      </c>
      <c r="P265" s="73">
        <f t="shared" si="4"/>
        <v>8.5346761876721277E-5</v>
      </c>
      <c r="Q265" s="73">
        <f>O265/'סכום נכסי הקרן'!$C$41</f>
        <v>1.2241283560076117E-5</v>
      </c>
    </row>
    <row r="266" spans="1:17">
      <c r="A266" s="69" t="s">
        <v>1632</v>
      </c>
      <c r="B266" s="70" t="s">
        <v>1319</v>
      </c>
      <c r="C266" s="54" t="s">
        <v>1496</v>
      </c>
      <c r="D266" s="115" t="s">
        <v>1662</v>
      </c>
      <c r="E266" s="54" t="s">
        <v>623</v>
      </c>
      <c r="F266" s="79">
        <v>43080</v>
      </c>
      <c r="G266" s="115" t="s">
        <v>1662</v>
      </c>
      <c r="H266" s="72">
        <v>5.5399999445972377</v>
      </c>
      <c r="I266" s="70" t="s">
        <v>630</v>
      </c>
      <c r="J266" s="70" t="s">
        <v>122</v>
      </c>
      <c r="K266" s="71">
        <v>4.4999999999999998E-2</v>
      </c>
      <c r="L266" s="71">
        <v>9.0499999246716825E-2</v>
      </c>
      <c r="M266" s="72">
        <v>23.470502999999997</v>
      </c>
      <c r="N266" s="80">
        <v>87.67</v>
      </c>
      <c r="O266" s="72">
        <v>2.0576590999999998E-2</v>
      </c>
      <c r="P266" s="73">
        <f t="shared" si="4"/>
        <v>2.6260658253708929E-5</v>
      </c>
      <c r="Q266" s="73">
        <f>O266/'סכום נכסי הקרן'!$C$41</f>
        <v>3.7665654453562248E-6</v>
      </c>
    </row>
    <row r="267" spans="1:17">
      <c r="A267" s="69" t="s">
        <v>1632</v>
      </c>
      <c r="B267" s="70" t="s">
        <v>1319</v>
      </c>
      <c r="C267" s="54" t="s">
        <v>1497</v>
      </c>
      <c r="D267" s="115" t="s">
        <v>1662</v>
      </c>
      <c r="E267" s="54" t="s">
        <v>623</v>
      </c>
      <c r="F267" s="79">
        <v>43171</v>
      </c>
      <c r="G267" s="115" t="s">
        <v>1662</v>
      </c>
      <c r="H267" s="72">
        <v>5.4299999722249144</v>
      </c>
      <c r="I267" s="70" t="s">
        <v>630</v>
      </c>
      <c r="J267" s="70" t="s">
        <v>122</v>
      </c>
      <c r="K267" s="71">
        <v>4.4999999999999998E-2</v>
      </c>
      <c r="L267" s="71">
        <v>9.1499999257177972E-2</v>
      </c>
      <c r="M267" s="72">
        <v>17.536815000000001</v>
      </c>
      <c r="N267" s="80">
        <v>88.28</v>
      </c>
      <c r="O267" s="72">
        <v>1.5481501000000002E-2</v>
      </c>
      <c r="P267" s="73">
        <f t="shared" si="4"/>
        <v>1.975810312871812E-5</v>
      </c>
      <c r="Q267" s="73">
        <f>O267/'סכום נכסי הקרן'!$C$41</f>
        <v>2.8339041539411385E-6</v>
      </c>
    </row>
    <row r="268" spans="1:17">
      <c r="A268" s="69" t="s">
        <v>1632</v>
      </c>
      <c r="B268" s="70" t="s">
        <v>1319</v>
      </c>
      <c r="C268" s="54" t="s">
        <v>1498</v>
      </c>
      <c r="D268" s="115" t="s">
        <v>1662</v>
      </c>
      <c r="E268" s="54" t="s">
        <v>623</v>
      </c>
      <c r="F268" s="79">
        <v>43341</v>
      </c>
      <c r="G268" s="115" t="s">
        <v>1662</v>
      </c>
      <c r="H268" s="72">
        <v>5.5800000478895964</v>
      </c>
      <c r="I268" s="70" t="s">
        <v>630</v>
      </c>
      <c r="J268" s="70" t="s">
        <v>122</v>
      </c>
      <c r="K268" s="71">
        <v>4.4999999999999998E-2</v>
      </c>
      <c r="L268" s="71">
        <v>8.7800000839355283E-2</v>
      </c>
      <c r="M268" s="72">
        <v>43.995621</v>
      </c>
      <c r="N268" s="80">
        <v>88.28</v>
      </c>
      <c r="O268" s="72">
        <v>3.8839333000000004E-2</v>
      </c>
      <c r="P268" s="73">
        <f t="shared" si="4"/>
        <v>4.9568291011616054E-5</v>
      </c>
      <c r="Q268" s="73">
        <f>O268/'סכום נכסי הקרן'!$C$41</f>
        <v>7.1095785302086118E-6</v>
      </c>
    </row>
    <row r="269" spans="1:17">
      <c r="A269" s="69" t="s">
        <v>1632</v>
      </c>
      <c r="B269" s="70" t="s">
        <v>1319</v>
      </c>
      <c r="C269" s="54" t="s">
        <v>1499</v>
      </c>
      <c r="D269" s="115" t="s">
        <v>1662</v>
      </c>
      <c r="E269" s="54" t="s">
        <v>623</v>
      </c>
      <c r="F269" s="79">
        <v>43990</v>
      </c>
      <c r="G269" s="115" t="s">
        <v>1662</v>
      </c>
      <c r="H269" s="72">
        <v>5.5399999290492064</v>
      </c>
      <c r="I269" s="70" t="s">
        <v>630</v>
      </c>
      <c r="J269" s="70" t="s">
        <v>122</v>
      </c>
      <c r="K269" s="71">
        <v>4.4999999999999998E-2</v>
      </c>
      <c r="L269" s="71">
        <v>9.0499998859719391E-2</v>
      </c>
      <c r="M269" s="72">
        <v>45.376533000000002</v>
      </c>
      <c r="N269" s="80">
        <v>86.97</v>
      </c>
      <c r="O269" s="72">
        <v>3.9463970000000001E-2</v>
      </c>
      <c r="P269" s="73">
        <f t="shared" si="4"/>
        <v>5.0365477425518237E-5</v>
      </c>
      <c r="Q269" s="73">
        <f>O269/'סכום נכסי הקרן'!$C$41</f>
        <v>7.2239189542414827E-6</v>
      </c>
    </row>
    <row r="270" spans="1:17">
      <c r="A270" s="69" t="s">
        <v>1632</v>
      </c>
      <c r="B270" s="70" t="s">
        <v>1319</v>
      </c>
      <c r="C270" s="54" t="s">
        <v>1500</v>
      </c>
      <c r="D270" s="115" t="s">
        <v>1662</v>
      </c>
      <c r="E270" s="54" t="s">
        <v>623</v>
      </c>
      <c r="F270" s="79">
        <v>41893</v>
      </c>
      <c r="G270" s="115" t="s">
        <v>1662</v>
      </c>
      <c r="H270" s="72">
        <v>5.5399999866178797</v>
      </c>
      <c r="I270" s="70" t="s">
        <v>630</v>
      </c>
      <c r="J270" s="70" t="s">
        <v>122</v>
      </c>
      <c r="K270" s="71">
        <v>4.4999999999999998E-2</v>
      </c>
      <c r="L270" s="71">
        <v>9.049999986370065E-2</v>
      </c>
      <c r="M270" s="72">
        <v>46.446075999999991</v>
      </c>
      <c r="N270" s="80">
        <v>86.88</v>
      </c>
      <c r="O270" s="72">
        <v>4.0352351000000002E-2</v>
      </c>
      <c r="P270" s="73">
        <f t="shared" si="4"/>
        <v>5.1499264350674505E-5</v>
      </c>
      <c r="Q270" s="73">
        <f>O270/'סכום נכסי הקרן'!$C$41</f>
        <v>7.3865379797598988E-6</v>
      </c>
    </row>
    <row r="271" spans="1:17">
      <c r="A271" s="69" t="s">
        <v>1632</v>
      </c>
      <c r="B271" s="70" t="s">
        <v>1319</v>
      </c>
      <c r="C271" s="54" t="s">
        <v>1501</v>
      </c>
      <c r="D271" s="115" t="s">
        <v>1662</v>
      </c>
      <c r="E271" s="54" t="s">
        <v>623</v>
      </c>
      <c r="F271" s="79">
        <v>42151</v>
      </c>
      <c r="G271" s="115" t="s">
        <v>1662</v>
      </c>
      <c r="H271" s="72">
        <v>5.5399999947741154</v>
      </c>
      <c r="I271" s="70" t="s">
        <v>630</v>
      </c>
      <c r="J271" s="70" t="s">
        <v>122</v>
      </c>
      <c r="K271" s="71">
        <v>4.4999999999999998E-2</v>
      </c>
      <c r="L271" s="71">
        <v>9.0499999909552001E-2</v>
      </c>
      <c r="M271" s="72">
        <v>170.09344300000001</v>
      </c>
      <c r="N271" s="80">
        <v>87.75</v>
      </c>
      <c r="O271" s="72">
        <v>0.149257007</v>
      </c>
      <c r="P271" s="73">
        <f t="shared" si="4"/>
        <v>1.9048768830553329E-4</v>
      </c>
      <c r="Q271" s="73">
        <f>O271/'סכום נכסי הקרן'!$C$41</f>
        <v>2.732164356299312E-5</v>
      </c>
    </row>
    <row r="272" spans="1:17">
      <c r="A272" s="69" t="s">
        <v>1632</v>
      </c>
      <c r="B272" s="70" t="s">
        <v>1319</v>
      </c>
      <c r="C272" s="54" t="s">
        <v>1502</v>
      </c>
      <c r="D272" s="115" t="s">
        <v>1662</v>
      </c>
      <c r="E272" s="54" t="s">
        <v>623</v>
      </c>
      <c r="F272" s="79">
        <v>42166</v>
      </c>
      <c r="G272" s="115" t="s">
        <v>1662</v>
      </c>
      <c r="H272" s="72">
        <v>5.5399999891764447</v>
      </c>
      <c r="I272" s="70" t="s">
        <v>630</v>
      </c>
      <c r="J272" s="70" t="s">
        <v>122</v>
      </c>
      <c r="K272" s="71">
        <v>4.4999999999999998E-2</v>
      </c>
      <c r="L272" s="71">
        <v>9.0499999793497959E-2</v>
      </c>
      <c r="M272" s="72">
        <v>160.03923399999999</v>
      </c>
      <c r="N272" s="80">
        <v>87.75</v>
      </c>
      <c r="O272" s="72">
        <v>0.14043443799999999</v>
      </c>
      <c r="P272" s="73">
        <f t="shared" si="4"/>
        <v>1.7922797723732154E-4</v>
      </c>
      <c r="Q272" s="73">
        <f>O272/'סכום נכסי הקרן'!$C$41</f>
        <v>2.5706663533761309E-5</v>
      </c>
    </row>
    <row r="273" spans="1:17">
      <c r="A273" s="69" t="s">
        <v>1632</v>
      </c>
      <c r="B273" s="70" t="s">
        <v>1319</v>
      </c>
      <c r="C273" s="54" t="s">
        <v>1503</v>
      </c>
      <c r="D273" s="115" t="s">
        <v>1662</v>
      </c>
      <c r="E273" s="54" t="s">
        <v>623</v>
      </c>
      <c r="F273" s="79">
        <v>42257</v>
      </c>
      <c r="G273" s="115" t="s">
        <v>1662</v>
      </c>
      <c r="H273" s="72">
        <v>5.5400000072874294</v>
      </c>
      <c r="I273" s="70" t="s">
        <v>630</v>
      </c>
      <c r="J273" s="70" t="s">
        <v>122</v>
      </c>
      <c r="K273" s="71">
        <v>4.4999999999999998E-2</v>
      </c>
      <c r="L273" s="71">
        <v>9.0500000141700024E-2</v>
      </c>
      <c r="M273" s="72">
        <v>85.045563000000001</v>
      </c>
      <c r="N273" s="80">
        <v>87.13</v>
      </c>
      <c r="O273" s="72">
        <v>7.4100199000000005E-2</v>
      </c>
      <c r="P273" s="73">
        <f t="shared" si="4"/>
        <v>9.456960108070498E-5</v>
      </c>
      <c r="Q273" s="73">
        <f>O273/'סכום נכסי הקרן'!$C$41</f>
        <v>1.3564115117388489E-5</v>
      </c>
    </row>
    <row r="274" spans="1:17">
      <c r="A274" s="69" t="s">
        <v>1632</v>
      </c>
      <c r="B274" s="70" t="s">
        <v>1319</v>
      </c>
      <c r="C274" s="54" t="s">
        <v>1504</v>
      </c>
      <c r="D274" s="115" t="s">
        <v>1662</v>
      </c>
      <c r="E274" s="54" t="s">
        <v>623</v>
      </c>
      <c r="F274" s="79">
        <v>42348</v>
      </c>
      <c r="G274" s="115" t="s">
        <v>1662</v>
      </c>
      <c r="H274" s="72">
        <v>5.540000014422362</v>
      </c>
      <c r="I274" s="70" t="s">
        <v>630</v>
      </c>
      <c r="J274" s="70" t="s">
        <v>122</v>
      </c>
      <c r="K274" s="71">
        <v>4.4999999999999998E-2</v>
      </c>
      <c r="L274" s="71">
        <v>9.0500000267511566E-2</v>
      </c>
      <c r="M274" s="72">
        <v>147.27234000000001</v>
      </c>
      <c r="N274" s="80">
        <v>87.57</v>
      </c>
      <c r="O274" s="72">
        <v>0.12896639099999999</v>
      </c>
      <c r="P274" s="73">
        <f t="shared" si="4"/>
        <v>1.6459200264345064E-4</v>
      </c>
      <c r="Q274" s="73">
        <f>O274/'סכום נכסי הקרן'!$C$41</f>
        <v>2.3607426125780505E-5</v>
      </c>
    </row>
    <row r="275" spans="1:17">
      <c r="A275" s="69" t="s">
        <v>1632</v>
      </c>
      <c r="B275" s="70" t="s">
        <v>1319</v>
      </c>
      <c r="C275" s="54" t="s">
        <v>1505</v>
      </c>
      <c r="D275" s="115" t="s">
        <v>1662</v>
      </c>
      <c r="E275" s="54" t="s">
        <v>623</v>
      </c>
      <c r="F275" s="79">
        <v>42439</v>
      </c>
      <c r="G275" s="115" t="s">
        <v>1662</v>
      </c>
      <c r="H275" s="72">
        <v>5.5399999983196349</v>
      </c>
      <c r="I275" s="70" t="s">
        <v>630</v>
      </c>
      <c r="J275" s="70" t="s">
        <v>122</v>
      </c>
      <c r="K275" s="71">
        <v>4.4999999999999998E-2</v>
      </c>
      <c r="L275" s="71">
        <v>9.0500000003231468E-2</v>
      </c>
      <c r="M275" s="72">
        <v>174.91319800000002</v>
      </c>
      <c r="N275" s="80">
        <v>88.46</v>
      </c>
      <c r="O275" s="72">
        <v>0.154728219</v>
      </c>
      <c r="P275" s="73">
        <f t="shared" si="4"/>
        <v>1.9747026518455039E-4</v>
      </c>
      <c r="Q275" s="73">
        <f>O275/'סכום נכסי הקרן'!$C$41</f>
        <v>2.8323154360550322E-5</v>
      </c>
    </row>
    <row r="276" spans="1:17">
      <c r="A276" s="69" t="s">
        <v>1632</v>
      </c>
      <c r="B276" s="70" t="s">
        <v>1319</v>
      </c>
      <c r="C276" s="54" t="s">
        <v>1506</v>
      </c>
      <c r="D276" s="115" t="s">
        <v>1662</v>
      </c>
      <c r="E276" s="54" t="s">
        <v>623</v>
      </c>
      <c r="F276" s="79">
        <v>42549</v>
      </c>
      <c r="G276" s="115" t="s">
        <v>1662</v>
      </c>
      <c r="H276" s="72">
        <v>5.5699999837184428</v>
      </c>
      <c r="I276" s="70" t="s">
        <v>630</v>
      </c>
      <c r="J276" s="70" t="s">
        <v>122</v>
      </c>
      <c r="K276" s="71">
        <v>4.4999999999999998E-2</v>
      </c>
      <c r="L276" s="71">
        <v>8.9199999754861953E-2</v>
      </c>
      <c r="M276" s="72">
        <v>123.031902</v>
      </c>
      <c r="N276" s="80">
        <v>88.86</v>
      </c>
      <c r="O276" s="72">
        <v>0.10932615400000001</v>
      </c>
      <c r="P276" s="73">
        <f t="shared" si="4"/>
        <v>1.3952635635253448E-4</v>
      </c>
      <c r="Q276" s="73">
        <f>O276/'סכום נכסי הקרן'!$C$41</f>
        <v>2.0012261211300417E-5</v>
      </c>
    </row>
    <row r="277" spans="1:17">
      <c r="A277" s="69" t="s">
        <v>1632</v>
      </c>
      <c r="B277" s="70" t="s">
        <v>1319</v>
      </c>
      <c r="C277" s="54" t="s">
        <v>1507</v>
      </c>
      <c r="D277" s="115" t="s">
        <v>1662</v>
      </c>
      <c r="E277" s="54" t="s">
        <v>623</v>
      </c>
      <c r="F277" s="79">
        <v>42604</v>
      </c>
      <c r="G277" s="115" t="s">
        <v>1662</v>
      </c>
      <c r="H277" s="72">
        <v>5.5400000066651387</v>
      </c>
      <c r="I277" s="70" t="s">
        <v>630</v>
      </c>
      <c r="J277" s="70" t="s">
        <v>122</v>
      </c>
      <c r="K277" s="71">
        <v>4.4999999999999998E-2</v>
      </c>
      <c r="L277" s="71">
        <v>9.0500000145356724E-2</v>
      </c>
      <c r="M277" s="72">
        <v>160.885626</v>
      </c>
      <c r="N277" s="80">
        <v>87.66</v>
      </c>
      <c r="O277" s="72">
        <v>0.14103233900000001</v>
      </c>
      <c r="P277" s="73">
        <f t="shared" si="4"/>
        <v>1.7999104211189435E-4</v>
      </c>
      <c r="Q277" s="73">
        <f>O277/'סכום נכסי הקרן'!$C$41</f>
        <v>2.581610990640603E-5</v>
      </c>
    </row>
    <row r="278" spans="1:17">
      <c r="A278" s="69" t="s">
        <v>1601</v>
      </c>
      <c r="B278" s="70" t="s">
        <v>1319</v>
      </c>
      <c r="C278" s="54" t="s">
        <v>1393</v>
      </c>
      <c r="D278" s="115" t="s">
        <v>1662</v>
      </c>
      <c r="E278" s="54" t="s">
        <v>623</v>
      </c>
      <c r="F278" s="79">
        <v>44748</v>
      </c>
      <c r="G278" s="115" t="s">
        <v>1662</v>
      </c>
      <c r="H278" s="72">
        <v>1.4200000000117443</v>
      </c>
      <c r="I278" s="70" t="s">
        <v>310</v>
      </c>
      <c r="J278" s="70" t="s">
        <v>122</v>
      </c>
      <c r="K278" s="71">
        <v>7.5660000000000005E-2</v>
      </c>
      <c r="L278" s="71">
        <v>7.8400000000490189E-2</v>
      </c>
      <c r="M278" s="72">
        <v>38520.746174</v>
      </c>
      <c r="N278" s="80">
        <v>101.68</v>
      </c>
      <c r="O278" s="72">
        <v>39.167894737000005</v>
      </c>
      <c r="P278" s="73">
        <f>IFERROR(O278/$O$8,0)</f>
        <v>4.998761447926927E-2</v>
      </c>
      <c r="Q278" s="73">
        <f>O278/'סכום נכסי הקרן'!$C$41</f>
        <v>7.1697220829113123E-3</v>
      </c>
    </row>
    <row r="279" spans="1:17">
      <c r="A279" s="118" t="s">
        <v>1662</v>
      </c>
      <c r="B279" s="115" t="s">
        <v>1662</v>
      </c>
      <c r="C279" s="115" t="s">
        <v>1662</v>
      </c>
      <c r="D279" s="115" t="s">
        <v>1662</v>
      </c>
      <c r="E279" s="115" t="s">
        <v>1662</v>
      </c>
      <c r="F279" s="115" t="s">
        <v>1662</v>
      </c>
      <c r="G279" s="115" t="s">
        <v>1662</v>
      </c>
      <c r="H279" s="115" t="s">
        <v>1662</v>
      </c>
      <c r="I279" s="115" t="s">
        <v>1662</v>
      </c>
      <c r="J279" s="115" t="s">
        <v>1662</v>
      </c>
      <c r="K279" s="115" t="s">
        <v>1662</v>
      </c>
      <c r="L279" s="115" t="s">
        <v>1662</v>
      </c>
      <c r="M279" s="115" t="s">
        <v>1662</v>
      </c>
      <c r="N279" s="115" t="s">
        <v>1662</v>
      </c>
      <c r="O279" s="115" t="s">
        <v>1662</v>
      </c>
      <c r="P279" s="115" t="s">
        <v>1662</v>
      </c>
      <c r="Q279" s="115" t="s">
        <v>1662</v>
      </c>
    </row>
    <row r="280" spans="1:17">
      <c r="A280" s="68" t="s">
        <v>36</v>
      </c>
      <c r="B280" s="114" t="s">
        <v>1662</v>
      </c>
      <c r="C280" s="114" t="s">
        <v>1662</v>
      </c>
      <c r="D280" s="114" t="s">
        <v>1662</v>
      </c>
      <c r="E280" s="114" t="s">
        <v>1662</v>
      </c>
      <c r="F280" s="114" t="s">
        <v>1662</v>
      </c>
      <c r="G280" s="114" t="s">
        <v>1662</v>
      </c>
      <c r="H280" s="114" t="s">
        <v>1662</v>
      </c>
      <c r="I280" s="114" t="s">
        <v>1662</v>
      </c>
      <c r="J280" s="114" t="s">
        <v>1662</v>
      </c>
      <c r="K280" s="114" t="s">
        <v>1662</v>
      </c>
      <c r="L280" s="114" t="s">
        <v>1662</v>
      </c>
      <c r="M280" s="114" t="s">
        <v>1662</v>
      </c>
      <c r="N280" s="114" t="s">
        <v>1662</v>
      </c>
      <c r="O280" s="66">
        <v>4.5215791760000004</v>
      </c>
      <c r="P280" s="67">
        <f t="shared" si="4"/>
        <v>5.7706179564935142E-3</v>
      </c>
      <c r="Q280" s="67">
        <f>O280/'סכום נכסי הקרן'!$C$41</f>
        <v>8.2767956474247241E-4</v>
      </c>
    </row>
    <row r="281" spans="1:17">
      <c r="A281" s="69" t="s">
        <v>1633</v>
      </c>
      <c r="B281" s="70" t="s">
        <v>1310</v>
      </c>
      <c r="C281" s="54">
        <v>9915</v>
      </c>
      <c r="D281" s="115" t="s">
        <v>1662</v>
      </c>
      <c r="E281" s="54" t="s">
        <v>623</v>
      </c>
      <c r="F281" s="79">
        <v>45291</v>
      </c>
      <c r="G281" s="115" t="s">
        <v>1662</v>
      </c>
      <c r="H281" s="72">
        <v>3</v>
      </c>
      <c r="I281" s="70" t="s">
        <v>541</v>
      </c>
      <c r="J281" s="70" t="s">
        <v>122</v>
      </c>
      <c r="K281" s="71">
        <v>6.5000000000000002E-2</v>
      </c>
      <c r="L281" s="71">
        <v>6.5000000000000002E-2</v>
      </c>
      <c r="M281" s="72">
        <v>4197.9327499999999</v>
      </c>
      <c r="N281" s="80">
        <v>107.70966199999999</v>
      </c>
      <c r="O281" s="72">
        <v>4.5215791760000004</v>
      </c>
      <c r="P281" s="73">
        <f t="shared" si="4"/>
        <v>5.7706179564935142E-3</v>
      </c>
      <c r="Q281" s="73">
        <f>O281/'סכום נכסי הקרן'!$C$41</f>
        <v>8.2767956474247241E-4</v>
      </c>
    </row>
    <row r="282" spans="1:17">
      <c r="A282" s="116" t="s">
        <v>1662</v>
      </c>
      <c r="B282" s="115" t="s">
        <v>1662</v>
      </c>
      <c r="C282" s="115" t="s">
        <v>1662</v>
      </c>
      <c r="D282" s="115" t="s">
        <v>1662</v>
      </c>
      <c r="E282" s="115" t="s">
        <v>1662</v>
      </c>
      <c r="F282" s="115" t="s">
        <v>1662</v>
      </c>
      <c r="G282" s="115" t="s">
        <v>1662</v>
      </c>
      <c r="H282" s="115" t="s">
        <v>1662</v>
      </c>
      <c r="I282" s="115" t="s">
        <v>1662</v>
      </c>
      <c r="J282" s="115" t="s">
        <v>1662</v>
      </c>
      <c r="K282" s="115" t="s">
        <v>1662</v>
      </c>
      <c r="L282" s="115" t="s">
        <v>1662</v>
      </c>
      <c r="M282" s="115" t="s">
        <v>1662</v>
      </c>
      <c r="N282" s="115" t="s">
        <v>1662</v>
      </c>
      <c r="O282" s="115" t="s">
        <v>1662</v>
      </c>
      <c r="P282" s="115" t="s">
        <v>1662</v>
      </c>
      <c r="Q282" s="115" t="s">
        <v>1662</v>
      </c>
    </row>
    <row r="283" spans="1:17">
      <c r="A283" s="63" t="s">
        <v>39</v>
      </c>
      <c r="B283" s="114" t="s">
        <v>1662</v>
      </c>
      <c r="C283" s="114" t="s">
        <v>1662</v>
      </c>
      <c r="D283" s="114" t="s">
        <v>1662</v>
      </c>
      <c r="E283" s="114" t="s">
        <v>1662</v>
      </c>
      <c r="F283" s="114" t="s">
        <v>1662</v>
      </c>
      <c r="G283" s="114" t="s">
        <v>1662</v>
      </c>
      <c r="H283" s="66">
        <v>2.0970617517707009</v>
      </c>
      <c r="I283" s="114" t="s">
        <v>1662</v>
      </c>
      <c r="J283" s="114" t="s">
        <v>1662</v>
      </c>
      <c r="K283" s="114" t="s">
        <v>1662</v>
      </c>
      <c r="L283" s="65">
        <v>0.16051632914334185</v>
      </c>
      <c r="M283" s="114" t="s">
        <v>1662</v>
      </c>
      <c r="N283" s="114" t="s">
        <v>1662</v>
      </c>
      <c r="O283" s="66">
        <v>261.24882133699998</v>
      </c>
      <c r="P283" s="67">
        <f t="shared" si="4"/>
        <v>0.33341606567945187</v>
      </c>
      <c r="Q283" s="67">
        <f>O283/'סכום נכסי הקרן'!$C$41</f>
        <v>4.7821856549901107E-2</v>
      </c>
    </row>
    <row r="284" spans="1:17">
      <c r="A284" s="68" t="s">
        <v>37</v>
      </c>
      <c r="B284" s="114" t="s">
        <v>1662</v>
      </c>
      <c r="C284" s="114" t="s">
        <v>1662</v>
      </c>
      <c r="D284" s="114" t="s">
        <v>1662</v>
      </c>
      <c r="E284" s="114" t="s">
        <v>1662</v>
      </c>
      <c r="F284" s="114" t="s">
        <v>1662</v>
      </c>
      <c r="G284" s="114" t="s">
        <v>1662</v>
      </c>
      <c r="H284" s="66">
        <v>2.0970617517707009</v>
      </c>
      <c r="I284" s="114" t="s">
        <v>1662</v>
      </c>
      <c r="J284" s="114" t="s">
        <v>1662</v>
      </c>
      <c r="K284" s="114" t="s">
        <v>1662</v>
      </c>
      <c r="L284" s="65">
        <v>0.16051632914334177</v>
      </c>
      <c r="M284" s="114" t="s">
        <v>1662</v>
      </c>
      <c r="N284" s="114" t="s">
        <v>1662</v>
      </c>
      <c r="O284" s="66">
        <v>261.24882133700004</v>
      </c>
      <c r="P284" s="67">
        <f t="shared" si="4"/>
        <v>0.33341606567945198</v>
      </c>
      <c r="Q284" s="67">
        <f>O284/'סכום נכסי הקרן'!$C$41</f>
        <v>4.7821856549901121E-2</v>
      </c>
    </row>
    <row r="285" spans="1:17">
      <c r="A285" s="69" t="s">
        <v>1634</v>
      </c>
      <c r="B285" s="70" t="s">
        <v>1319</v>
      </c>
      <c r="C285" s="54">
        <v>9645</v>
      </c>
      <c r="D285" s="115" t="s">
        <v>1662</v>
      </c>
      <c r="E285" s="54" t="s">
        <v>1348</v>
      </c>
      <c r="F285" s="79">
        <v>45114</v>
      </c>
      <c r="G285" s="54" t="s">
        <v>1309</v>
      </c>
      <c r="H285" s="72">
        <v>0.59999999960678663</v>
      </c>
      <c r="I285" s="70" t="s">
        <v>1550</v>
      </c>
      <c r="J285" s="70" t="s">
        <v>1279</v>
      </c>
      <c r="K285" s="71">
        <v>7.7199999999999991E-2</v>
      </c>
      <c r="L285" s="71">
        <v>8.1499999954780467E-2</v>
      </c>
      <c r="M285" s="72">
        <v>1411.353734</v>
      </c>
      <c r="N285" s="80">
        <v>101.26</v>
      </c>
      <c r="O285" s="72">
        <v>0.50862976199999999</v>
      </c>
      <c r="P285" s="73">
        <f t="shared" si="4"/>
        <v>6.4913339423169317E-4</v>
      </c>
      <c r="Q285" s="73">
        <f>O285/'סכום נכסי הקרן'!$C$41</f>
        <v>9.3105183751232678E-5</v>
      </c>
    </row>
    <row r="286" spans="1:17">
      <c r="A286" s="69" t="s">
        <v>1634</v>
      </c>
      <c r="B286" s="70" t="s">
        <v>1319</v>
      </c>
      <c r="C286" s="54">
        <v>9722</v>
      </c>
      <c r="D286" s="115" t="s">
        <v>1662</v>
      </c>
      <c r="E286" s="54" t="s">
        <v>1348</v>
      </c>
      <c r="F286" s="79">
        <v>45169</v>
      </c>
      <c r="G286" s="54" t="s">
        <v>1309</v>
      </c>
      <c r="H286" s="72">
        <v>0.60000000092924466</v>
      </c>
      <c r="I286" s="70" t="s">
        <v>1550</v>
      </c>
      <c r="J286" s="70" t="s">
        <v>1279</v>
      </c>
      <c r="K286" s="71">
        <v>7.7199999999999991E-2</v>
      </c>
      <c r="L286" s="71">
        <v>8.1299999960971703E-2</v>
      </c>
      <c r="M286" s="72">
        <v>597.16058799999996</v>
      </c>
      <c r="N286" s="80">
        <v>101.27</v>
      </c>
      <c r="O286" s="72">
        <v>0.21522856800000004</v>
      </c>
      <c r="P286" s="73">
        <f t="shared" si="4"/>
        <v>2.7468320047199047E-4</v>
      </c>
      <c r="Q286" s="73">
        <f>O286/'סכום נכסי הקרן'!$C$41</f>
        <v>3.9397803410793496E-5</v>
      </c>
    </row>
    <row r="287" spans="1:17">
      <c r="A287" s="69" t="s">
        <v>1634</v>
      </c>
      <c r="B287" s="70" t="s">
        <v>1319</v>
      </c>
      <c r="C287" s="54">
        <v>9788</v>
      </c>
      <c r="D287" s="115" t="s">
        <v>1662</v>
      </c>
      <c r="E287" s="54" t="s">
        <v>1348</v>
      </c>
      <c r="F287" s="79">
        <v>45198</v>
      </c>
      <c r="G287" s="54" t="s">
        <v>1309</v>
      </c>
      <c r="H287" s="72">
        <v>0.60999999739109678</v>
      </c>
      <c r="I287" s="70" t="s">
        <v>1550</v>
      </c>
      <c r="J287" s="70" t="s">
        <v>1279</v>
      </c>
      <c r="K287" s="71">
        <v>7.7499999999999999E-2</v>
      </c>
      <c r="L287" s="71">
        <v>8.0700000004682637E-2</v>
      </c>
      <c r="M287" s="72">
        <v>414.80187100000001</v>
      </c>
      <c r="N287" s="80">
        <v>101.26</v>
      </c>
      <c r="O287" s="72">
        <v>0.14948809900000001</v>
      </c>
      <c r="P287" s="73">
        <f t="shared" si="4"/>
        <v>1.9078261704456333E-4</v>
      </c>
      <c r="Q287" s="73">
        <f>O287/'סכום נכסי הקרן'!$C$41</f>
        <v>2.7363945183407228E-5</v>
      </c>
    </row>
    <row r="288" spans="1:17">
      <c r="A288" s="69" t="s">
        <v>1634</v>
      </c>
      <c r="B288" s="70" t="s">
        <v>1319</v>
      </c>
      <c r="C288" s="54">
        <v>9813</v>
      </c>
      <c r="D288" s="115" t="s">
        <v>1662</v>
      </c>
      <c r="E288" s="54" t="s">
        <v>1348</v>
      </c>
      <c r="F288" s="79">
        <v>45229</v>
      </c>
      <c r="G288" s="54" t="s">
        <v>1309</v>
      </c>
      <c r="H288" s="72">
        <v>0.60000000444273616</v>
      </c>
      <c r="I288" s="70" t="s">
        <v>1550</v>
      </c>
      <c r="J288" s="70" t="s">
        <v>1279</v>
      </c>
      <c r="K288" s="71">
        <v>7.7199999999999991E-2</v>
      </c>
      <c r="L288" s="71">
        <v>8.150000023324365E-2</v>
      </c>
      <c r="M288" s="72">
        <v>249.78007400000001</v>
      </c>
      <c r="N288" s="80">
        <v>101.28</v>
      </c>
      <c r="O288" s="72">
        <v>9.0034606000000003E-2</v>
      </c>
      <c r="P288" s="73">
        <f t="shared" si="4"/>
        <v>1.149057207373822E-4</v>
      </c>
      <c r="Q288" s="73">
        <f>O288/'סכום נכסי הקרן'!$C$41</f>
        <v>1.6480924165031138E-5</v>
      </c>
    </row>
    <row r="289" spans="1:17">
      <c r="A289" s="69" t="s">
        <v>1634</v>
      </c>
      <c r="B289" s="70" t="s">
        <v>1319</v>
      </c>
      <c r="C289" s="54">
        <v>9848</v>
      </c>
      <c r="D289" s="115" t="s">
        <v>1662</v>
      </c>
      <c r="E289" s="54" t="s">
        <v>1348</v>
      </c>
      <c r="F289" s="79">
        <v>45267</v>
      </c>
      <c r="G289" s="54" t="s">
        <v>1309</v>
      </c>
      <c r="H289" s="72">
        <v>0.60000002004075692</v>
      </c>
      <c r="I289" s="70" t="s">
        <v>1550</v>
      </c>
      <c r="J289" s="70" t="s">
        <v>1279</v>
      </c>
      <c r="K289" s="71">
        <v>7.6700000000000004E-2</v>
      </c>
      <c r="L289" s="71">
        <v>8.2800001863790398E-2</v>
      </c>
      <c r="M289" s="72">
        <v>55.863410000000002</v>
      </c>
      <c r="N289" s="80">
        <v>100.39</v>
      </c>
      <c r="O289" s="72">
        <v>1.9959325999999999E-2</v>
      </c>
      <c r="P289" s="73">
        <f t="shared" si="4"/>
        <v>2.5472880277416568E-5</v>
      </c>
      <c r="Q289" s="73">
        <f>O289/'סכום נכסי הקרן'!$C$41</f>
        <v>3.6535744732545873E-6</v>
      </c>
    </row>
    <row r="290" spans="1:17">
      <c r="A290" s="69" t="s">
        <v>1635</v>
      </c>
      <c r="B290" s="70" t="s">
        <v>1319</v>
      </c>
      <c r="C290" s="54">
        <v>8763</v>
      </c>
      <c r="D290" s="115" t="s">
        <v>1662</v>
      </c>
      <c r="E290" s="54" t="s">
        <v>1348</v>
      </c>
      <c r="F290" s="79">
        <v>44529</v>
      </c>
      <c r="G290" s="54" t="s">
        <v>1309</v>
      </c>
      <c r="H290" s="72">
        <v>0.6</v>
      </c>
      <c r="I290" s="70" t="s">
        <v>1550</v>
      </c>
      <c r="J290" s="70" t="s">
        <v>1279</v>
      </c>
      <c r="K290" s="71">
        <v>7.7199999999999991E-2</v>
      </c>
      <c r="L290" s="71">
        <v>7.9900000005993774E-2</v>
      </c>
      <c r="M290" s="72">
        <v>13644.855733</v>
      </c>
      <c r="N290" s="80">
        <v>101.35</v>
      </c>
      <c r="O290" s="72">
        <v>4.921762695</v>
      </c>
      <c r="P290" s="73">
        <f t="shared" si="4"/>
        <v>6.2813479715492452E-3</v>
      </c>
      <c r="Q290" s="73">
        <f>O290/'סכום נכסי הקרן'!$C$41</f>
        <v>9.0093355586599985E-4</v>
      </c>
    </row>
    <row r="291" spans="1:17">
      <c r="A291" s="69" t="s">
        <v>1635</v>
      </c>
      <c r="B291" s="70" t="s">
        <v>1319</v>
      </c>
      <c r="C291" s="54">
        <v>9327</v>
      </c>
      <c r="D291" s="115" t="s">
        <v>1662</v>
      </c>
      <c r="E291" s="54" t="s">
        <v>1348</v>
      </c>
      <c r="F291" s="79">
        <v>44880</v>
      </c>
      <c r="G291" s="54" t="s">
        <v>1309</v>
      </c>
      <c r="H291" s="72">
        <v>0.5999999970930211</v>
      </c>
      <c r="I291" s="70" t="s">
        <v>1550</v>
      </c>
      <c r="J291" s="70" t="s">
        <v>127</v>
      </c>
      <c r="K291" s="71">
        <v>7.1160000000000001E-2</v>
      </c>
      <c r="L291" s="71">
        <v>6.9599999851744074E-2</v>
      </c>
      <c r="M291" s="72">
        <v>374.02800300000001</v>
      </c>
      <c r="N291" s="80">
        <v>101.43</v>
      </c>
      <c r="O291" s="72">
        <v>0.137599899</v>
      </c>
      <c r="P291" s="73">
        <f t="shared" si="4"/>
        <v>1.7561042659514713E-4</v>
      </c>
      <c r="Q291" s="73">
        <f>O291/'סכום נכסי הקרן'!$C$41</f>
        <v>2.5187798350946791E-5</v>
      </c>
    </row>
    <row r="292" spans="1:17">
      <c r="A292" s="69" t="s">
        <v>1635</v>
      </c>
      <c r="B292" s="70" t="s">
        <v>1319</v>
      </c>
      <c r="C292" s="54">
        <v>9474</v>
      </c>
      <c r="D292" s="115" t="s">
        <v>1662</v>
      </c>
      <c r="E292" s="54" t="s">
        <v>1348</v>
      </c>
      <c r="F292" s="79">
        <v>44977</v>
      </c>
      <c r="G292" s="54" t="s">
        <v>1309</v>
      </c>
      <c r="H292" s="72">
        <v>0.60000000750915838</v>
      </c>
      <c r="I292" s="70" t="s">
        <v>1550</v>
      </c>
      <c r="J292" s="70" t="s">
        <v>127</v>
      </c>
      <c r="K292" s="71">
        <v>7.1160000000000001E-2</v>
      </c>
      <c r="L292" s="71">
        <v>6.9600000645787627E-2</v>
      </c>
      <c r="M292" s="72">
        <v>144.79539</v>
      </c>
      <c r="N292" s="80">
        <v>101.43</v>
      </c>
      <c r="O292" s="72">
        <v>5.3268286000000012E-2</v>
      </c>
      <c r="P292" s="73">
        <f t="shared" si="4"/>
        <v>6.7983090804829059E-5</v>
      </c>
      <c r="Q292" s="73">
        <f>O292/'סכום נכסי הקרן'!$C$41</f>
        <v>9.7508127260221487E-6</v>
      </c>
    </row>
    <row r="293" spans="1:17">
      <c r="A293" s="69" t="s">
        <v>1635</v>
      </c>
      <c r="B293" s="70" t="s">
        <v>1319</v>
      </c>
      <c r="C293" s="54">
        <v>9571</v>
      </c>
      <c r="D293" s="115" t="s">
        <v>1662</v>
      </c>
      <c r="E293" s="54" t="s">
        <v>1348</v>
      </c>
      <c r="F293" s="79">
        <v>45069</v>
      </c>
      <c r="G293" s="54" t="s">
        <v>1309</v>
      </c>
      <c r="H293" s="72">
        <v>0.59999999313520846</v>
      </c>
      <c r="I293" s="70" t="s">
        <v>1550</v>
      </c>
      <c r="J293" s="70" t="s">
        <v>127</v>
      </c>
      <c r="K293" s="71">
        <v>7.1160000000000001E-2</v>
      </c>
      <c r="L293" s="71">
        <v>6.9599999821515407E-2</v>
      </c>
      <c r="M293" s="72">
        <v>237.58001899999999</v>
      </c>
      <c r="N293" s="80">
        <v>101.43</v>
      </c>
      <c r="O293" s="72">
        <v>8.7402511000000016E-2</v>
      </c>
      <c r="P293" s="73">
        <f t="shared" si="4"/>
        <v>1.1154653712498032E-4</v>
      </c>
      <c r="Q293" s="73">
        <f>O293/'סכום נכסי הקרן'!$C$41</f>
        <v>1.5999116557741144E-5</v>
      </c>
    </row>
    <row r="294" spans="1:17">
      <c r="A294" s="69" t="s">
        <v>1635</v>
      </c>
      <c r="B294" s="70" t="s">
        <v>1319</v>
      </c>
      <c r="C294" s="54">
        <v>9849</v>
      </c>
      <c r="D294" s="115" t="s">
        <v>1662</v>
      </c>
      <c r="E294" s="54" t="s">
        <v>1348</v>
      </c>
      <c r="F294" s="79">
        <v>45267</v>
      </c>
      <c r="G294" s="54" t="s">
        <v>1309</v>
      </c>
      <c r="H294" s="72">
        <v>0.5999999974183996</v>
      </c>
      <c r="I294" s="70" t="s">
        <v>1550</v>
      </c>
      <c r="J294" s="70" t="s">
        <v>127</v>
      </c>
      <c r="K294" s="71">
        <v>7.0110000000000006E-2</v>
      </c>
      <c r="L294" s="71">
        <v>7.0299999914807176E-2</v>
      </c>
      <c r="M294" s="72">
        <v>212.216747</v>
      </c>
      <c r="N294" s="80">
        <v>100.65</v>
      </c>
      <c r="O294" s="72">
        <v>7.7471321999999995E-2</v>
      </c>
      <c r="P294" s="73">
        <f t="shared" si="4"/>
        <v>9.8871961419899065E-5</v>
      </c>
      <c r="Q294" s="73">
        <f>O294/'סכום נכסי הקרן'!$C$41</f>
        <v>1.4181202535019795E-5</v>
      </c>
    </row>
    <row r="295" spans="1:17">
      <c r="A295" s="69" t="s">
        <v>1636</v>
      </c>
      <c r="B295" s="70" t="s">
        <v>1319</v>
      </c>
      <c r="C295" s="54">
        <v>9382</v>
      </c>
      <c r="D295" s="115" t="s">
        <v>1662</v>
      </c>
      <c r="E295" s="54" t="s">
        <v>1348</v>
      </c>
      <c r="F295" s="79">
        <v>44341</v>
      </c>
      <c r="G295" s="54" t="s">
        <v>1309</v>
      </c>
      <c r="H295" s="72">
        <v>0.23000000003141247</v>
      </c>
      <c r="I295" s="70" t="s">
        <v>1550</v>
      </c>
      <c r="J295" s="70" t="s">
        <v>121</v>
      </c>
      <c r="K295" s="71">
        <v>7.9724000000000003E-2</v>
      </c>
      <c r="L295" s="71">
        <v>8.8600000004162155E-2</v>
      </c>
      <c r="M295" s="72">
        <v>1402.3716890000003</v>
      </c>
      <c r="N295" s="80">
        <v>100.14</v>
      </c>
      <c r="O295" s="72">
        <v>5.0935229079999997</v>
      </c>
      <c r="P295" s="73">
        <f t="shared" si="4"/>
        <v>6.500555140276915E-3</v>
      </c>
      <c r="Q295" s="73">
        <f>O295/'סכום נכסי הקרן'!$C$41</f>
        <v>9.3237443366606034E-4</v>
      </c>
    </row>
    <row r="296" spans="1:17">
      <c r="A296" s="69" t="s">
        <v>1636</v>
      </c>
      <c r="B296" s="70" t="s">
        <v>1319</v>
      </c>
      <c r="C296" s="54">
        <v>9410</v>
      </c>
      <c r="D296" s="115" t="s">
        <v>1662</v>
      </c>
      <c r="E296" s="54" t="s">
        <v>1348</v>
      </c>
      <c r="F296" s="79">
        <v>44946</v>
      </c>
      <c r="G296" s="54" t="s">
        <v>1309</v>
      </c>
      <c r="H296" s="72">
        <v>0.23000003308435363</v>
      </c>
      <c r="I296" s="70" t="s">
        <v>1550</v>
      </c>
      <c r="J296" s="70" t="s">
        <v>121</v>
      </c>
      <c r="K296" s="71">
        <v>7.9724000000000003E-2</v>
      </c>
      <c r="L296" s="71">
        <v>8.8600001787962943E-2</v>
      </c>
      <c r="M296" s="72">
        <v>3.9112900000000002</v>
      </c>
      <c r="N296" s="80">
        <v>100.14</v>
      </c>
      <c r="O296" s="72">
        <v>1.4206111E-2</v>
      </c>
      <c r="P296" s="73">
        <f t="shared" si="4"/>
        <v>1.8130400030075696E-5</v>
      </c>
      <c r="Q296" s="73">
        <f>O296/'סכום נכסי הקרן'!$C$41</f>
        <v>2.6004427461038115E-6</v>
      </c>
    </row>
    <row r="297" spans="1:17">
      <c r="A297" s="69" t="s">
        <v>1636</v>
      </c>
      <c r="B297" s="70" t="s">
        <v>1319</v>
      </c>
      <c r="C297" s="54">
        <v>9460</v>
      </c>
      <c r="D297" s="115" t="s">
        <v>1662</v>
      </c>
      <c r="E297" s="54" t="s">
        <v>1348</v>
      </c>
      <c r="F297" s="79">
        <v>44978</v>
      </c>
      <c r="G297" s="54" t="s">
        <v>1309</v>
      </c>
      <c r="H297" s="72">
        <v>0.2300000190714955</v>
      </c>
      <c r="I297" s="70" t="s">
        <v>1550</v>
      </c>
      <c r="J297" s="70" t="s">
        <v>121</v>
      </c>
      <c r="K297" s="71">
        <v>7.9724000000000003E-2</v>
      </c>
      <c r="L297" s="71">
        <v>8.8600000690697414E-2</v>
      </c>
      <c r="M297" s="72">
        <v>5.3414830000000002</v>
      </c>
      <c r="N297" s="80">
        <v>100.14</v>
      </c>
      <c r="O297" s="72">
        <v>1.9400680999999999E-2</v>
      </c>
      <c r="P297" s="73">
        <f t="shared" si="4"/>
        <v>2.4759915460740025E-5</v>
      </c>
      <c r="Q297" s="73">
        <f>O297/'סכום נכסי הקרן'!$C$41</f>
        <v>3.5513139504487917E-6</v>
      </c>
    </row>
    <row r="298" spans="1:17">
      <c r="A298" s="69" t="s">
        <v>1636</v>
      </c>
      <c r="B298" s="70" t="s">
        <v>1319</v>
      </c>
      <c r="C298" s="54">
        <v>9511</v>
      </c>
      <c r="D298" s="115" t="s">
        <v>1662</v>
      </c>
      <c r="E298" s="54" t="s">
        <v>1348</v>
      </c>
      <c r="F298" s="79">
        <v>45005</v>
      </c>
      <c r="G298" s="54" t="s">
        <v>1309</v>
      </c>
      <c r="H298" s="72">
        <v>0.23000003375010744</v>
      </c>
      <c r="I298" s="70" t="s">
        <v>1550</v>
      </c>
      <c r="J298" s="70" t="s">
        <v>121</v>
      </c>
      <c r="K298" s="71">
        <v>7.9660000000000009E-2</v>
      </c>
      <c r="L298" s="71">
        <v>8.8600002858832627E-2</v>
      </c>
      <c r="M298" s="72">
        <v>2.773631</v>
      </c>
      <c r="N298" s="80">
        <v>100.14</v>
      </c>
      <c r="O298" s="72">
        <v>1.0074042E-2</v>
      </c>
      <c r="P298" s="73">
        <f t="shared" si="4"/>
        <v>1.2856890346681354E-5</v>
      </c>
      <c r="Q298" s="73">
        <f>O298/'סכום נכסי הקרן'!$C$41</f>
        <v>1.844063406434395E-6</v>
      </c>
    </row>
    <row r="299" spans="1:17">
      <c r="A299" s="69" t="s">
        <v>1636</v>
      </c>
      <c r="B299" s="70" t="s">
        <v>1319</v>
      </c>
      <c r="C299" s="54">
        <v>9540</v>
      </c>
      <c r="D299" s="115" t="s">
        <v>1662</v>
      </c>
      <c r="E299" s="54" t="s">
        <v>1348</v>
      </c>
      <c r="F299" s="79">
        <v>45036</v>
      </c>
      <c r="G299" s="54" t="s">
        <v>1309</v>
      </c>
      <c r="H299" s="72">
        <v>0.23000000407505769</v>
      </c>
      <c r="I299" s="70" t="s">
        <v>1550</v>
      </c>
      <c r="J299" s="70" t="s">
        <v>121</v>
      </c>
      <c r="K299" s="71">
        <v>7.9724000000000003E-2</v>
      </c>
      <c r="L299" s="71">
        <v>8.859999980983066E-2</v>
      </c>
      <c r="M299" s="72">
        <v>10.134501</v>
      </c>
      <c r="N299" s="80">
        <v>100.14</v>
      </c>
      <c r="O299" s="72">
        <v>3.6809294999999999E-2</v>
      </c>
      <c r="P299" s="73">
        <f t="shared" si="4"/>
        <v>4.6977476325157886E-5</v>
      </c>
      <c r="Q299" s="73">
        <f>O299/'סכום נכסי הקרן'!$C$41</f>
        <v>6.7379780554963488E-6</v>
      </c>
    </row>
    <row r="300" spans="1:17">
      <c r="A300" s="69" t="s">
        <v>1636</v>
      </c>
      <c r="B300" s="70" t="s">
        <v>1319</v>
      </c>
      <c r="C300" s="54">
        <v>9562</v>
      </c>
      <c r="D300" s="115" t="s">
        <v>1662</v>
      </c>
      <c r="E300" s="54" t="s">
        <v>1348</v>
      </c>
      <c r="F300" s="79">
        <v>45068</v>
      </c>
      <c r="G300" s="54" t="s">
        <v>1309</v>
      </c>
      <c r="H300" s="72">
        <v>0.23000001759461058</v>
      </c>
      <c r="I300" s="70" t="s">
        <v>1550</v>
      </c>
      <c r="J300" s="70" t="s">
        <v>121</v>
      </c>
      <c r="K300" s="71">
        <v>7.9724000000000003E-2</v>
      </c>
      <c r="L300" s="71">
        <v>8.8600000854595351E-2</v>
      </c>
      <c r="M300" s="72">
        <v>5.4768809999999997</v>
      </c>
      <c r="N300" s="80">
        <v>100.14</v>
      </c>
      <c r="O300" s="72">
        <v>1.9892455000000003E-2</v>
      </c>
      <c r="P300" s="73">
        <f t="shared" si="4"/>
        <v>2.5387536865668545E-5</v>
      </c>
      <c r="Q300" s="73">
        <f>O300/'סכום נכסי הקרן'!$C$41</f>
        <v>3.6413336702033723E-6</v>
      </c>
    </row>
    <row r="301" spans="1:17">
      <c r="A301" s="69" t="s">
        <v>1636</v>
      </c>
      <c r="B301" s="70" t="s">
        <v>1319</v>
      </c>
      <c r="C301" s="54">
        <v>9603</v>
      </c>
      <c r="D301" s="115" t="s">
        <v>1662</v>
      </c>
      <c r="E301" s="54" t="s">
        <v>1348</v>
      </c>
      <c r="F301" s="79">
        <v>45097</v>
      </c>
      <c r="G301" s="54" t="s">
        <v>1309</v>
      </c>
      <c r="H301" s="72">
        <v>0.22999999227518073</v>
      </c>
      <c r="I301" s="70" t="s">
        <v>1550</v>
      </c>
      <c r="J301" s="70" t="s">
        <v>121</v>
      </c>
      <c r="K301" s="71">
        <v>7.9724000000000003E-2</v>
      </c>
      <c r="L301" s="71">
        <v>8.8599998171792774E-2</v>
      </c>
      <c r="M301" s="72">
        <v>4.2769849999999998</v>
      </c>
      <c r="N301" s="80">
        <v>100.14</v>
      </c>
      <c r="O301" s="72">
        <v>1.5534344E-2</v>
      </c>
      <c r="P301" s="73">
        <f t="shared" si="4"/>
        <v>1.9825543452730036E-5</v>
      </c>
      <c r="Q301" s="73">
        <f>O301/'סכום נכסי הקרן'!$C$41</f>
        <v>2.8435771176419265E-6</v>
      </c>
    </row>
    <row r="302" spans="1:17">
      <c r="A302" s="69" t="s">
        <v>1636</v>
      </c>
      <c r="B302" s="70" t="s">
        <v>1319</v>
      </c>
      <c r="C302" s="54">
        <v>9659</v>
      </c>
      <c r="D302" s="115" t="s">
        <v>1662</v>
      </c>
      <c r="E302" s="54" t="s">
        <v>1348</v>
      </c>
      <c r="F302" s="79">
        <v>45159</v>
      </c>
      <c r="G302" s="54" t="s">
        <v>1309</v>
      </c>
      <c r="H302" s="72">
        <v>0.22999999790152356</v>
      </c>
      <c r="I302" s="70" t="s">
        <v>1550</v>
      </c>
      <c r="J302" s="70" t="s">
        <v>121</v>
      </c>
      <c r="K302" s="71">
        <v>7.9724000000000003E-2</v>
      </c>
      <c r="L302" s="71">
        <v>8.8600001164654441E-2</v>
      </c>
      <c r="M302" s="72">
        <v>10.496168000000001</v>
      </c>
      <c r="N302" s="80">
        <v>100.14</v>
      </c>
      <c r="O302" s="72">
        <v>3.8122895999999996E-2</v>
      </c>
      <c r="P302" s="73">
        <f t="shared" si="4"/>
        <v>4.8653945811416826E-5</v>
      </c>
      <c r="Q302" s="73">
        <f>O302/'סכום נכסי הקרן'!$C$41</f>
        <v>6.9784340248833755E-6</v>
      </c>
    </row>
    <row r="303" spans="1:17">
      <c r="A303" s="69" t="s">
        <v>1636</v>
      </c>
      <c r="B303" s="70" t="s">
        <v>1319</v>
      </c>
      <c r="C303" s="54">
        <v>9749</v>
      </c>
      <c r="D303" s="115" t="s">
        <v>1662</v>
      </c>
      <c r="E303" s="54" t="s">
        <v>1348</v>
      </c>
      <c r="F303" s="79">
        <v>45189</v>
      </c>
      <c r="G303" s="54" t="s">
        <v>1309</v>
      </c>
      <c r="H303" s="72">
        <v>0.23000001871620557</v>
      </c>
      <c r="I303" s="70" t="s">
        <v>1550</v>
      </c>
      <c r="J303" s="70" t="s">
        <v>121</v>
      </c>
      <c r="K303" s="71">
        <v>7.9724000000000003E-2</v>
      </c>
      <c r="L303" s="71">
        <v>8.8600001830028988E-2</v>
      </c>
      <c r="M303" s="72">
        <v>5.2957749999999999</v>
      </c>
      <c r="N303" s="80">
        <v>100.14</v>
      </c>
      <c r="O303" s="72">
        <v>1.9234668E-2</v>
      </c>
      <c r="P303" s="73">
        <f t="shared" si="4"/>
        <v>2.4548043112270203E-5</v>
      </c>
      <c r="Q303" s="73">
        <f>O303/'סכום נכסי הקרן'!$C$41</f>
        <v>3.5209251057038132E-6</v>
      </c>
    </row>
    <row r="304" spans="1:17">
      <c r="A304" s="69" t="s">
        <v>1636</v>
      </c>
      <c r="B304" s="70" t="s">
        <v>1319</v>
      </c>
      <c r="C304" s="54">
        <v>9805</v>
      </c>
      <c r="D304" s="115" t="s">
        <v>1662</v>
      </c>
      <c r="E304" s="54" t="s">
        <v>1348</v>
      </c>
      <c r="F304" s="79">
        <v>45219</v>
      </c>
      <c r="G304" s="54" t="s">
        <v>1309</v>
      </c>
      <c r="H304" s="72">
        <v>0.22999999233473886</v>
      </c>
      <c r="I304" s="70" t="s">
        <v>1550</v>
      </c>
      <c r="J304" s="70" t="s">
        <v>121</v>
      </c>
      <c r="K304" s="71">
        <v>7.9724000000000003E-2</v>
      </c>
      <c r="L304" s="71">
        <v>8.8599997802625147E-2</v>
      </c>
      <c r="M304" s="72">
        <v>5.3877709999999999</v>
      </c>
      <c r="N304" s="80">
        <v>100.14</v>
      </c>
      <c r="O304" s="72">
        <v>1.9568805000000002E-2</v>
      </c>
      <c r="P304" s="73">
        <f t="shared" si="4"/>
        <v>2.4974481950798879E-5</v>
      </c>
      <c r="Q304" s="73">
        <f>O304/'סכום נכסי הקרן'!$C$41</f>
        <v>3.5820892158430971E-6</v>
      </c>
    </row>
    <row r="305" spans="1:17">
      <c r="A305" s="69" t="s">
        <v>1636</v>
      </c>
      <c r="B305" s="70" t="s">
        <v>1319</v>
      </c>
      <c r="C305" s="54">
        <v>9824</v>
      </c>
      <c r="D305" s="115" t="s">
        <v>1662</v>
      </c>
      <c r="E305" s="54" t="s">
        <v>1348</v>
      </c>
      <c r="F305" s="79">
        <v>45250</v>
      </c>
      <c r="G305" s="54" t="s">
        <v>1309</v>
      </c>
      <c r="H305" s="72">
        <v>0.22999999450405861</v>
      </c>
      <c r="I305" s="70" t="s">
        <v>1550</v>
      </c>
      <c r="J305" s="70" t="s">
        <v>121</v>
      </c>
      <c r="K305" s="71">
        <v>7.9724000000000003E-2</v>
      </c>
      <c r="L305" s="71">
        <v>8.8600000302276771E-2</v>
      </c>
      <c r="M305" s="72">
        <v>4.0076770000000002</v>
      </c>
      <c r="N305" s="80">
        <v>100.14</v>
      </c>
      <c r="O305" s="72">
        <v>1.4556196E-2</v>
      </c>
      <c r="P305" s="73">
        <f t="shared" si="4"/>
        <v>1.8577192336184596E-5</v>
      </c>
      <c r="Q305" s="73">
        <f>O305/'סכום נכסי הקרן'!$C$41</f>
        <v>2.6645261535029054E-6</v>
      </c>
    </row>
    <row r="306" spans="1:17">
      <c r="A306" s="69" t="s">
        <v>1637</v>
      </c>
      <c r="B306" s="70" t="s">
        <v>1310</v>
      </c>
      <c r="C306" s="54">
        <v>6211</v>
      </c>
      <c r="D306" s="115" t="s">
        <v>1662</v>
      </c>
      <c r="E306" s="54" t="s">
        <v>430</v>
      </c>
      <c r="F306" s="79">
        <v>43186</v>
      </c>
      <c r="G306" s="54" t="s">
        <v>289</v>
      </c>
      <c r="H306" s="72">
        <v>3.3300000000103651</v>
      </c>
      <c r="I306" s="70" t="s">
        <v>630</v>
      </c>
      <c r="J306" s="70" t="s">
        <v>121</v>
      </c>
      <c r="K306" s="71">
        <v>4.8000000000000001E-2</v>
      </c>
      <c r="L306" s="71">
        <v>6.0099999999689062E-2</v>
      </c>
      <c r="M306" s="72">
        <v>3538.0614089999999</v>
      </c>
      <c r="N306" s="80">
        <v>97.74</v>
      </c>
      <c r="O306" s="72">
        <v>12.542533639</v>
      </c>
      <c r="P306" s="73">
        <f t="shared" si="4"/>
        <v>1.6007276887091127E-2</v>
      </c>
      <c r="Q306" s="73">
        <f>O306/'סכום נכסי הקרן'!$C$41</f>
        <v>2.295923255794678E-3</v>
      </c>
    </row>
    <row r="307" spans="1:17">
      <c r="A307" s="69" t="s">
        <v>1637</v>
      </c>
      <c r="B307" s="70" t="s">
        <v>1310</v>
      </c>
      <c r="C307" s="54">
        <v>6831</v>
      </c>
      <c r="D307" s="115" t="s">
        <v>1662</v>
      </c>
      <c r="E307" s="54" t="s">
        <v>430</v>
      </c>
      <c r="F307" s="79">
        <v>43552</v>
      </c>
      <c r="G307" s="54" t="s">
        <v>289</v>
      </c>
      <c r="H307" s="72">
        <v>3.3299999997322893</v>
      </c>
      <c r="I307" s="70" t="s">
        <v>630</v>
      </c>
      <c r="J307" s="70" t="s">
        <v>121</v>
      </c>
      <c r="K307" s="71">
        <v>4.5999999999999999E-2</v>
      </c>
      <c r="L307" s="71">
        <v>6.4399999995886401E-2</v>
      </c>
      <c r="M307" s="72">
        <v>1764.5275039999999</v>
      </c>
      <c r="N307" s="80">
        <v>95.72</v>
      </c>
      <c r="O307" s="72">
        <v>6.1260235080000003</v>
      </c>
      <c r="P307" s="73">
        <f t="shared" si="4"/>
        <v>7.818273191986717E-3</v>
      </c>
      <c r="Q307" s="73">
        <f>O307/'סכום נכסי הקרן'!$C$41</f>
        <v>1.1213746952871213E-3</v>
      </c>
    </row>
    <row r="308" spans="1:17">
      <c r="A308" s="69" t="s">
        <v>1637</v>
      </c>
      <c r="B308" s="70" t="s">
        <v>1310</v>
      </c>
      <c r="C308" s="54">
        <v>7598</v>
      </c>
      <c r="D308" s="115" t="s">
        <v>1662</v>
      </c>
      <c r="E308" s="54" t="s">
        <v>430</v>
      </c>
      <c r="F308" s="79">
        <v>43942</v>
      </c>
      <c r="G308" s="54" t="s">
        <v>289</v>
      </c>
      <c r="H308" s="72">
        <v>3.2599999999063587</v>
      </c>
      <c r="I308" s="70" t="s">
        <v>630</v>
      </c>
      <c r="J308" s="70" t="s">
        <v>121</v>
      </c>
      <c r="K308" s="71">
        <v>5.4400000000000004E-2</v>
      </c>
      <c r="L308" s="71">
        <v>7.5999999997093906E-2</v>
      </c>
      <c r="M308" s="72">
        <v>1793.062668</v>
      </c>
      <c r="N308" s="80">
        <v>95.24</v>
      </c>
      <c r="O308" s="72">
        <v>6.1938748830000003</v>
      </c>
      <c r="P308" s="73">
        <f t="shared" si="4"/>
        <v>7.9048677970366618E-3</v>
      </c>
      <c r="Q308" s="73">
        <f>O308/'סכום נכסי הקרן'!$C$41</f>
        <v>1.1337949569570408E-3</v>
      </c>
    </row>
    <row r="309" spans="1:17">
      <c r="A309" s="69" t="s">
        <v>1638</v>
      </c>
      <c r="B309" s="70" t="s">
        <v>1319</v>
      </c>
      <c r="C309" s="54">
        <v>9459</v>
      </c>
      <c r="D309" s="115" t="s">
        <v>1662</v>
      </c>
      <c r="E309" s="54" t="s">
        <v>274</v>
      </c>
      <c r="F309" s="79">
        <v>44195</v>
      </c>
      <c r="G309" s="54" t="s">
        <v>1309</v>
      </c>
      <c r="H309" s="72">
        <v>2.6100000000000003</v>
      </c>
      <c r="I309" s="70" t="s">
        <v>1550</v>
      </c>
      <c r="J309" s="70" t="s">
        <v>124</v>
      </c>
      <c r="K309" s="71">
        <v>7.3550000000000004E-2</v>
      </c>
      <c r="L309" s="71">
        <v>7.4100000000000013E-2</v>
      </c>
      <c r="M309" s="72">
        <v>595.20000000000005</v>
      </c>
      <c r="N309" s="80">
        <v>100.53</v>
      </c>
      <c r="O309" s="72">
        <v>2.76491</v>
      </c>
      <c r="P309" s="73">
        <f t="shared" si="4"/>
        <v>3.5286873618794465E-3</v>
      </c>
      <c r="Q309" s="73">
        <f>O309/'סכום נכסי הקרן'!$C$41</f>
        <v>5.0611952512055476E-4</v>
      </c>
    </row>
    <row r="310" spans="1:17">
      <c r="A310" s="69" t="s">
        <v>1638</v>
      </c>
      <c r="B310" s="70" t="s">
        <v>1319</v>
      </c>
      <c r="C310" s="54">
        <v>9448</v>
      </c>
      <c r="D310" s="115" t="s">
        <v>1662</v>
      </c>
      <c r="E310" s="54" t="s">
        <v>274</v>
      </c>
      <c r="F310" s="79">
        <v>43788</v>
      </c>
      <c r="G310" s="54" t="s">
        <v>1309</v>
      </c>
      <c r="H310" s="72">
        <v>2.67</v>
      </c>
      <c r="I310" s="70" t="s">
        <v>1550</v>
      </c>
      <c r="J310" s="70" t="s">
        <v>123</v>
      </c>
      <c r="K310" s="71">
        <v>6.0560000000000003E-2</v>
      </c>
      <c r="L310" s="71">
        <v>6.0500000000000019E-2</v>
      </c>
      <c r="M310" s="72">
        <v>2346.6799999999998</v>
      </c>
      <c r="N310" s="80">
        <v>100.52</v>
      </c>
      <c r="O310" s="72">
        <v>9.4628799999999984</v>
      </c>
      <c r="P310" s="73">
        <f t="shared" si="4"/>
        <v>1.2076901260070589E-2</v>
      </c>
      <c r="Q310" s="73">
        <f>O310/'סכום נכסי הקרן'!$C$41</f>
        <v>1.7321895945520086E-3</v>
      </c>
    </row>
    <row r="311" spans="1:17">
      <c r="A311" s="69" t="s">
        <v>1638</v>
      </c>
      <c r="B311" s="70" t="s">
        <v>1319</v>
      </c>
      <c r="C311" s="54">
        <v>9617</v>
      </c>
      <c r="D311" s="115" t="s">
        <v>1662</v>
      </c>
      <c r="E311" s="54" t="s">
        <v>274</v>
      </c>
      <c r="F311" s="79">
        <v>45099</v>
      </c>
      <c r="G311" s="54" t="s">
        <v>1309</v>
      </c>
      <c r="H311" s="72">
        <v>2.67</v>
      </c>
      <c r="I311" s="70" t="s">
        <v>1550</v>
      </c>
      <c r="J311" s="70" t="s">
        <v>123</v>
      </c>
      <c r="K311" s="71">
        <v>6.0560000000000003E-2</v>
      </c>
      <c r="L311" s="71">
        <v>5.9400000000000001E-2</v>
      </c>
      <c r="M311" s="72">
        <v>41.35</v>
      </c>
      <c r="N311" s="80">
        <v>100.8</v>
      </c>
      <c r="O311" s="72">
        <v>0.16719999999999999</v>
      </c>
      <c r="P311" s="73">
        <f t="shared" si="4"/>
        <v>2.133872447588686E-4</v>
      </c>
      <c r="Q311" s="73">
        <f>O311/'סכום נכסי הקרן'!$C$41</f>
        <v>3.0606126275414656E-5</v>
      </c>
    </row>
    <row r="312" spans="1:17">
      <c r="A312" s="69" t="s">
        <v>1638</v>
      </c>
      <c r="B312" s="70" t="s">
        <v>1319</v>
      </c>
      <c r="C312" s="54">
        <v>9802</v>
      </c>
      <c r="D312" s="115" t="s">
        <v>1662</v>
      </c>
      <c r="E312" s="54" t="s">
        <v>274</v>
      </c>
      <c r="F312" s="79">
        <v>45210</v>
      </c>
      <c r="G312" s="54" t="s">
        <v>1309</v>
      </c>
      <c r="H312" s="72">
        <v>2.67</v>
      </c>
      <c r="I312" s="70" t="s">
        <v>1550</v>
      </c>
      <c r="J312" s="70" t="s">
        <v>123</v>
      </c>
      <c r="K312" s="71">
        <v>6.0560000000000003E-2</v>
      </c>
      <c r="L312" s="71">
        <v>5.9500000000000004E-2</v>
      </c>
      <c r="M312" s="72">
        <v>37.67</v>
      </c>
      <c r="N312" s="80">
        <v>100.8</v>
      </c>
      <c r="O312" s="72">
        <v>0.15231999999999998</v>
      </c>
      <c r="P312" s="73">
        <f t="shared" si="4"/>
        <v>1.9439680096693102E-4</v>
      </c>
      <c r="Q312" s="73">
        <f>O312/'סכום נכסי הקרן'!$C$41</f>
        <v>2.7882327477698328E-5</v>
      </c>
    </row>
    <row r="313" spans="1:17">
      <c r="A313" s="69" t="s">
        <v>1638</v>
      </c>
      <c r="B313" s="70" t="s">
        <v>1319</v>
      </c>
      <c r="C313" s="54">
        <v>9887</v>
      </c>
      <c r="D313" s="115" t="s">
        <v>1662</v>
      </c>
      <c r="E313" s="54" t="s">
        <v>274</v>
      </c>
      <c r="F313" s="79">
        <v>45282</v>
      </c>
      <c r="G313" s="54" t="s">
        <v>1309</v>
      </c>
      <c r="H313" s="72">
        <v>2.6700000000000004</v>
      </c>
      <c r="I313" s="70" t="s">
        <v>1550</v>
      </c>
      <c r="J313" s="70" t="s">
        <v>123</v>
      </c>
      <c r="K313" s="71">
        <v>6.0479999999999999E-2</v>
      </c>
      <c r="L313" s="71">
        <v>5.9500000000000004E-2</v>
      </c>
      <c r="M313" s="72">
        <v>29.27</v>
      </c>
      <c r="N313" s="80">
        <v>100.9</v>
      </c>
      <c r="O313" s="72">
        <v>0.11846</v>
      </c>
      <c r="P313" s="73">
        <f t="shared" si="4"/>
        <v>1.5118333142425584E-4</v>
      </c>
      <c r="Q313" s="73">
        <f>O313/'סכום נכסי הקרן'!$C$41</f>
        <v>2.1684220804937923E-5</v>
      </c>
    </row>
    <row r="314" spans="1:17">
      <c r="A314" s="69" t="s">
        <v>1639</v>
      </c>
      <c r="B314" s="70" t="s">
        <v>1319</v>
      </c>
      <c r="C314" s="54">
        <v>9047</v>
      </c>
      <c r="D314" s="115" t="s">
        <v>1662</v>
      </c>
      <c r="E314" s="54" t="s">
        <v>274</v>
      </c>
      <c r="F314" s="79">
        <v>44677</v>
      </c>
      <c r="G314" s="54" t="s">
        <v>1309</v>
      </c>
      <c r="H314" s="72">
        <v>2.6300000003781889</v>
      </c>
      <c r="I314" s="70" t="s">
        <v>1550</v>
      </c>
      <c r="J314" s="70" t="s">
        <v>1279</v>
      </c>
      <c r="K314" s="71">
        <v>0.1148</v>
      </c>
      <c r="L314" s="71">
        <v>0.12210000000351177</v>
      </c>
      <c r="M314" s="72">
        <v>4160.5598129999998</v>
      </c>
      <c r="N314" s="80">
        <v>100</v>
      </c>
      <c r="O314" s="72">
        <v>1.4807431879999997</v>
      </c>
      <c r="P314" s="73">
        <f t="shared" si="4"/>
        <v>1.8897829490597091E-3</v>
      </c>
      <c r="Q314" s="73">
        <f>O314/'סכום נכסי הקרן'!$C$41</f>
        <v>2.7105151311834964E-4</v>
      </c>
    </row>
    <row r="315" spans="1:17">
      <c r="A315" s="69" t="s">
        <v>1639</v>
      </c>
      <c r="B315" s="70" t="s">
        <v>1319</v>
      </c>
      <c r="C315" s="54">
        <v>9048</v>
      </c>
      <c r="D315" s="115" t="s">
        <v>1662</v>
      </c>
      <c r="E315" s="54" t="s">
        <v>274</v>
      </c>
      <c r="F315" s="79">
        <v>44677</v>
      </c>
      <c r="G315" s="54" t="s">
        <v>1309</v>
      </c>
      <c r="H315" s="72">
        <v>2.7799999999579272</v>
      </c>
      <c r="I315" s="70" t="s">
        <v>1550</v>
      </c>
      <c r="J315" s="70" t="s">
        <v>1279</v>
      </c>
      <c r="K315" s="71">
        <v>7.5600000000000001E-2</v>
      </c>
      <c r="L315" s="71">
        <v>7.929999999747564E-2</v>
      </c>
      <c r="M315" s="72">
        <v>13356.778982</v>
      </c>
      <c r="N315" s="80">
        <v>100</v>
      </c>
      <c r="O315" s="72">
        <v>4.7536776400000003</v>
      </c>
      <c r="P315" s="73">
        <f t="shared" si="4"/>
        <v>6.066831184637805E-3</v>
      </c>
      <c r="Q315" s="73">
        <f>O315/'סכום נכסי הקרן'!$C$41</f>
        <v>8.7016541939267445E-4</v>
      </c>
    </row>
    <row r="316" spans="1:17">
      <c r="A316" s="69" t="s">
        <v>1639</v>
      </c>
      <c r="B316" s="70" t="s">
        <v>1319</v>
      </c>
      <c r="C316" s="54">
        <v>9074</v>
      </c>
      <c r="D316" s="115" t="s">
        <v>1662</v>
      </c>
      <c r="E316" s="54" t="s">
        <v>274</v>
      </c>
      <c r="F316" s="79">
        <v>44684</v>
      </c>
      <c r="G316" s="54" t="s">
        <v>1309</v>
      </c>
      <c r="H316" s="72">
        <v>2.7199999972271538</v>
      </c>
      <c r="I316" s="70" t="s">
        <v>1550</v>
      </c>
      <c r="J316" s="70" t="s">
        <v>1279</v>
      </c>
      <c r="K316" s="71">
        <v>7.9399999999999998E-2</v>
      </c>
      <c r="L316" s="71">
        <v>8.1499999904173684E-2</v>
      </c>
      <c r="M316" s="72">
        <v>675.678496</v>
      </c>
      <c r="N316" s="80">
        <v>101.98</v>
      </c>
      <c r="O316" s="72">
        <v>0.24523536899999998</v>
      </c>
      <c r="P316" s="73">
        <f t="shared" si="4"/>
        <v>3.1297906524123479E-4</v>
      </c>
      <c r="Q316" s="73">
        <f>O316/'סכום נכסי הקרן'!$C$41</f>
        <v>4.4890578174712377E-5</v>
      </c>
    </row>
    <row r="317" spans="1:17">
      <c r="A317" s="69" t="s">
        <v>1639</v>
      </c>
      <c r="B317" s="70" t="s">
        <v>1319</v>
      </c>
      <c r="C317" s="54">
        <v>9220</v>
      </c>
      <c r="D317" s="115" t="s">
        <v>1662</v>
      </c>
      <c r="E317" s="54" t="s">
        <v>274</v>
      </c>
      <c r="F317" s="79">
        <v>44811</v>
      </c>
      <c r="G317" s="54" t="s">
        <v>1309</v>
      </c>
      <c r="H317" s="72">
        <v>2.7499999972043967</v>
      </c>
      <c r="I317" s="70" t="s">
        <v>1550</v>
      </c>
      <c r="J317" s="70" t="s">
        <v>1279</v>
      </c>
      <c r="K317" s="71">
        <v>7.8700000000000006E-2</v>
      </c>
      <c r="L317" s="71">
        <v>8.329999990942244E-2</v>
      </c>
      <c r="M317" s="72">
        <v>999.87101600000005</v>
      </c>
      <c r="N317" s="80">
        <v>100.52</v>
      </c>
      <c r="O317" s="72">
        <v>0.35770452799999997</v>
      </c>
      <c r="P317" s="73">
        <f t="shared" si="4"/>
        <v>4.5651664873021274E-4</v>
      </c>
      <c r="Q317" s="73">
        <f>O317/'סכום נכסי הקרן'!$C$41</f>
        <v>6.5478169576887552E-5</v>
      </c>
    </row>
    <row r="318" spans="1:17">
      <c r="A318" s="69" t="s">
        <v>1639</v>
      </c>
      <c r="B318" s="70" t="s">
        <v>1319</v>
      </c>
      <c r="C318" s="54">
        <v>9599</v>
      </c>
      <c r="D318" s="115" t="s">
        <v>1662</v>
      </c>
      <c r="E318" s="54" t="s">
        <v>274</v>
      </c>
      <c r="F318" s="79">
        <v>45089</v>
      </c>
      <c r="G318" s="54" t="s">
        <v>1309</v>
      </c>
      <c r="H318" s="72">
        <v>2.7500000029370639</v>
      </c>
      <c r="I318" s="70" t="s">
        <v>1550</v>
      </c>
      <c r="J318" s="70" t="s">
        <v>1279</v>
      </c>
      <c r="K318" s="71">
        <v>7.8700000000000006E-2</v>
      </c>
      <c r="L318" s="71">
        <v>8.3300000086937095E-2</v>
      </c>
      <c r="M318" s="72">
        <v>952.75591099999986</v>
      </c>
      <c r="N318" s="80">
        <v>100.41</v>
      </c>
      <c r="O318" s="72">
        <v>0.34047608800000001</v>
      </c>
      <c r="P318" s="73">
        <f t="shared" si="4"/>
        <v>4.3452903304185464E-4</v>
      </c>
      <c r="Q318" s="73">
        <f>O318/'סכום נכסי הקרן'!$C$41</f>
        <v>6.2324486501717677E-5</v>
      </c>
    </row>
    <row r="319" spans="1:17">
      <c r="A319" s="69" t="s">
        <v>1639</v>
      </c>
      <c r="B319" s="70" t="s">
        <v>1319</v>
      </c>
      <c r="C319" s="54">
        <v>9748</v>
      </c>
      <c r="D319" s="115" t="s">
        <v>1662</v>
      </c>
      <c r="E319" s="54" t="s">
        <v>274</v>
      </c>
      <c r="F319" s="79">
        <v>45180</v>
      </c>
      <c r="G319" s="54" t="s">
        <v>1309</v>
      </c>
      <c r="H319" s="72">
        <v>2.7499999979721155</v>
      </c>
      <c r="I319" s="70" t="s">
        <v>1550</v>
      </c>
      <c r="J319" s="70" t="s">
        <v>1279</v>
      </c>
      <c r="K319" s="71">
        <v>7.8700000000000006E-2</v>
      </c>
      <c r="L319" s="71">
        <v>8.3299999931051916E-2</v>
      </c>
      <c r="M319" s="72">
        <v>1379.6383980000001</v>
      </c>
      <c r="N319" s="80">
        <v>100.43</v>
      </c>
      <c r="O319" s="72">
        <v>0.49312468000000004</v>
      </c>
      <c r="P319" s="73">
        <f t="shared" si="4"/>
        <v>6.2934519609927496E-4</v>
      </c>
      <c r="Q319" s="73">
        <f>O319/'סכום נכסי הקרן'!$C$41</f>
        <v>9.0266963071790955E-5</v>
      </c>
    </row>
    <row r="320" spans="1:17">
      <c r="A320" s="69" t="s">
        <v>1639</v>
      </c>
      <c r="B320" s="70" t="s">
        <v>1319</v>
      </c>
      <c r="C320" s="54">
        <v>9822</v>
      </c>
      <c r="D320" s="115" t="s">
        <v>1662</v>
      </c>
      <c r="E320" s="54" t="s">
        <v>274</v>
      </c>
      <c r="F320" s="79">
        <v>45238</v>
      </c>
      <c r="G320" s="54" t="s">
        <v>1309</v>
      </c>
      <c r="H320" s="72">
        <v>2.7300000019330137</v>
      </c>
      <c r="I320" s="70" t="s">
        <v>1550</v>
      </c>
      <c r="J320" s="70" t="s">
        <v>1279</v>
      </c>
      <c r="K320" s="71">
        <v>7.9500000000000001E-2</v>
      </c>
      <c r="L320" s="71">
        <v>8.3400000032812505E-2</v>
      </c>
      <c r="M320" s="72">
        <v>1709.9176869999999</v>
      </c>
      <c r="N320" s="80">
        <v>101.16</v>
      </c>
      <c r="O320" s="72">
        <v>0.615618997</v>
      </c>
      <c r="P320" s="73">
        <f t="shared" si="4"/>
        <v>7.8567728224311129E-4</v>
      </c>
      <c r="Q320" s="73">
        <f>O320/'סכום נכסי הקרן'!$C$41</f>
        <v>1.1268966961558683E-4</v>
      </c>
    </row>
    <row r="321" spans="1:17">
      <c r="A321" s="69" t="s">
        <v>1639</v>
      </c>
      <c r="B321" s="70" t="s">
        <v>1319</v>
      </c>
      <c r="C321" s="54">
        <v>9860</v>
      </c>
      <c r="D321" s="115" t="s">
        <v>1662</v>
      </c>
      <c r="E321" s="54" t="s">
        <v>274</v>
      </c>
      <c r="F321" s="79">
        <v>45271</v>
      </c>
      <c r="G321" s="54" t="s">
        <v>1309</v>
      </c>
      <c r="H321" s="72">
        <v>2.7500000040889367</v>
      </c>
      <c r="I321" s="70" t="s">
        <v>1550</v>
      </c>
      <c r="J321" s="70" t="s">
        <v>1279</v>
      </c>
      <c r="K321" s="71">
        <v>7.8700000000000006E-2</v>
      </c>
      <c r="L321" s="71">
        <v>8.3300000157560353E-2</v>
      </c>
      <c r="M321" s="72">
        <v>513.16781400000002</v>
      </c>
      <c r="N321" s="80">
        <v>100.43</v>
      </c>
      <c r="O321" s="72">
        <v>0.18342176699999999</v>
      </c>
      <c r="P321" s="73">
        <f t="shared" si="4"/>
        <v>2.3409010459888259E-4</v>
      </c>
      <c r="Q321" s="73">
        <f>O321/'סכום נכסי הקרן'!$C$41</f>
        <v>3.3575536856828262E-5</v>
      </c>
    </row>
    <row r="322" spans="1:17">
      <c r="A322" s="69" t="s">
        <v>1640</v>
      </c>
      <c r="B322" s="70" t="s">
        <v>1319</v>
      </c>
      <c r="C322" s="54">
        <v>7088</v>
      </c>
      <c r="D322" s="115" t="s">
        <v>1662</v>
      </c>
      <c r="E322" s="54" t="s">
        <v>786</v>
      </c>
      <c r="F322" s="79">
        <v>43684</v>
      </c>
      <c r="G322" s="54" t="s">
        <v>782</v>
      </c>
      <c r="H322" s="72">
        <v>6.9899999999999993</v>
      </c>
      <c r="I322" s="70" t="s">
        <v>1546</v>
      </c>
      <c r="J322" s="70" t="s">
        <v>121</v>
      </c>
      <c r="K322" s="71">
        <v>4.36E-2</v>
      </c>
      <c r="L322" s="71">
        <v>3.5900000000000001E-2</v>
      </c>
      <c r="M322" s="72">
        <v>1183.98</v>
      </c>
      <c r="N322" s="80">
        <v>107.83</v>
      </c>
      <c r="O322" s="72">
        <v>4.6305200000000006</v>
      </c>
      <c r="P322" s="73">
        <f t="shared" si="4"/>
        <v>5.909652539478687E-3</v>
      </c>
      <c r="Q322" s="73">
        <f>O322/'סכום נכסי הקרן'!$C$41</f>
        <v>8.4762129091407365E-4</v>
      </c>
    </row>
    <row r="323" spans="1:17">
      <c r="A323" s="69" t="s">
        <v>1641</v>
      </c>
      <c r="B323" s="70" t="s">
        <v>1319</v>
      </c>
      <c r="C323" s="54">
        <v>7310</v>
      </c>
      <c r="D323" s="115" t="s">
        <v>1662</v>
      </c>
      <c r="E323" s="54" t="s">
        <v>892</v>
      </c>
      <c r="F323" s="79">
        <v>43811</v>
      </c>
      <c r="G323" s="54" t="s">
        <v>815</v>
      </c>
      <c r="H323" s="72">
        <v>7.2</v>
      </c>
      <c r="I323" s="70" t="s">
        <v>1546</v>
      </c>
      <c r="J323" s="70" t="s">
        <v>121</v>
      </c>
      <c r="K323" s="71">
        <v>4.4800000000000006E-2</v>
      </c>
      <c r="L323" s="71">
        <v>6.0400000000000002E-2</v>
      </c>
      <c r="M323" s="72">
        <v>251.69</v>
      </c>
      <c r="N323" s="80">
        <v>91.39</v>
      </c>
      <c r="O323" s="72">
        <v>0.83428000000000002</v>
      </c>
      <c r="P323" s="73">
        <f t="shared" si="4"/>
        <v>1.0647410918506513E-3</v>
      </c>
      <c r="Q323" s="73">
        <f>O323/'סכום נכסי הקרן'!$C$41</f>
        <v>1.527157836665846E-4</v>
      </c>
    </row>
    <row r="324" spans="1:17">
      <c r="A324" s="69" t="s">
        <v>1642</v>
      </c>
      <c r="B324" s="70" t="s">
        <v>1319</v>
      </c>
      <c r="C324" s="54" t="s">
        <v>1508</v>
      </c>
      <c r="D324" s="115" t="s">
        <v>1662</v>
      </c>
      <c r="E324" s="54" t="s">
        <v>794</v>
      </c>
      <c r="F324" s="79">
        <v>43185</v>
      </c>
      <c r="G324" s="54" t="s">
        <v>275</v>
      </c>
      <c r="H324" s="72">
        <v>3.899999999327191</v>
      </c>
      <c r="I324" s="70" t="s">
        <v>1546</v>
      </c>
      <c r="J324" s="70" t="s">
        <v>129</v>
      </c>
      <c r="K324" s="71">
        <v>4.2199999999999994E-2</v>
      </c>
      <c r="L324" s="71">
        <v>6.6599999989619518E-2</v>
      </c>
      <c r="M324" s="72">
        <v>831.15593300000012</v>
      </c>
      <c r="N324" s="80">
        <v>91.4</v>
      </c>
      <c r="O324" s="72">
        <v>2.0808300760000003</v>
      </c>
      <c r="P324" s="73">
        <f t="shared" si="4"/>
        <v>2.6556375402453781E-3</v>
      </c>
      <c r="Q324" s="73">
        <f>O324/'סכום נכסי הקרן'!$C$41</f>
        <v>3.8089801473526733E-4</v>
      </c>
    </row>
    <row r="325" spans="1:17">
      <c r="A325" s="69" t="s">
        <v>1643</v>
      </c>
      <c r="B325" s="70" t="s">
        <v>1319</v>
      </c>
      <c r="C325" s="54">
        <v>6812</v>
      </c>
      <c r="D325" s="115" t="s">
        <v>1662</v>
      </c>
      <c r="E325" s="54" t="s">
        <v>623</v>
      </c>
      <c r="F325" s="79">
        <v>43536</v>
      </c>
      <c r="G325" s="115" t="s">
        <v>1662</v>
      </c>
      <c r="H325" s="72">
        <v>2.3000000003316874</v>
      </c>
      <c r="I325" s="70" t="s">
        <v>1546</v>
      </c>
      <c r="J325" s="70" t="s">
        <v>121</v>
      </c>
      <c r="K325" s="71">
        <v>7.9560000000000006E-2</v>
      </c>
      <c r="L325" s="71">
        <v>7.6700000008144767E-2</v>
      </c>
      <c r="M325" s="72">
        <v>735.89434000000006</v>
      </c>
      <c r="N325" s="80">
        <v>101.66</v>
      </c>
      <c r="O325" s="72">
        <v>2.7133956370000001</v>
      </c>
      <c r="P325" s="73">
        <f t="shared" si="4"/>
        <v>3.4629426968909405E-3</v>
      </c>
      <c r="Q325" s="73">
        <f>O325/'סכום נכסי הקרן'!$C$41</f>
        <v>4.9668976974390666E-4</v>
      </c>
    </row>
    <row r="326" spans="1:17">
      <c r="A326" s="69" t="s">
        <v>1643</v>
      </c>
      <c r="B326" s="70" t="s">
        <v>1319</v>
      </c>
      <c r="C326" s="54">
        <v>6872</v>
      </c>
      <c r="D326" s="115" t="s">
        <v>1662</v>
      </c>
      <c r="E326" s="54" t="s">
        <v>623</v>
      </c>
      <c r="F326" s="79">
        <v>43570</v>
      </c>
      <c r="G326" s="115" t="s">
        <v>1662</v>
      </c>
      <c r="H326" s="72">
        <v>2.3000000003196974</v>
      </c>
      <c r="I326" s="70" t="s">
        <v>1546</v>
      </c>
      <c r="J326" s="70" t="s">
        <v>121</v>
      </c>
      <c r="K326" s="71">
        <v>7.9560000000000006E-2</v>
      </c>
      <c r="L326" s="71">
        <v>7.670000001657859E-2</v>
      </c>
      <c r="M326" s="72">
        <v>593.77077099999997</v>
      </c>
      <c r="N326" s="80">
        <v>101.67</v>
      </c>
      <c r="O326" s="72">
        <v>2.189571811</v>
      </c>
      <c r="P326" s="73">
        <f t="shared" si="4"/>
        <v>2.7944180379843074E-3</v>
      </c>
      <c r="Q326" s="73">
        <f>O326/'סכום נכסי הקרן'!$C$41</f>
        <v>4.0080329746743039E-4</v>
      </c>
    </row>
    <row r="327" spans="1:17">
      <c r="A327" s="69" t="s">
        <v>1643</v>
      </c>
      <c r="B327" s="70" t="s">
        <v>1319</v>
      </c>
      <c r="C327" s="54">
        <v>7258</v>
      </c>
      <c r="D327" s="115" t="s">
        <v>1662</v>
      </c>
      <c r="E327" s="54" t="s">
        <v>623</v>
      </c>
      <c r="F327" s="79">
        <v>43774</v>
      </c>
      <c r="G327" s="115" t="s">
        <v>1662</v>
      </c>
      <c r="H327" s="72">
        <v>2.3000000001000176</v>
      </c>
      <c r="I327" s="70" t="s">
        <v>1546</v>
      </c>
      <c r="J327" s="70" t="s">
        <v>121</v>
      </c>
      <c r="K327" s="71">
        <v>7.9560000000000006E-2</v>
      </c>
      <c r="L327" s="71">
        <v>7.600000001200212E-2</v>
      </c>
      <c r="M327" s="72">
        <v>542.26670799999999</v>
      </c>
      <c r="N327" s="80">
        <v>101.67</v>
      </c>
      <c r="O327" s="72">
        <v>1.9996469259999998</v>
      </c>
      <c r="P327" s="73">
        <f t="shared" si="4"/>
        <v>2.5520283973067058E-3</v>
      </c>
      <c r="Q327" s="73">
        <f>O327/'סכום נכסי הקרן'!$C$41</f>
        <v>3.6603735839354514E-4</v>
      </c>
    </row>
    <row r="328" spans="1:17">
      <c r="A328" s="69" t="s">
        <v>1644</v>
      </c>
      <c r="B328" s="70" t="s">
        <v>1319</v>
      </c>
      <c r="C328" s="54">
        <v>6861</v>
      </c>
      <c r="D328" s="115" t="s">
        <v>1662</v>
      </c>
      <c r="E328" s="54" t="s">
        <v>623</v>
      </c>
      <c r="F328" s="79">
        <v>43563</v>
      </c>
      <c r="G328" s="115" t="s">
        <v>1662</v>
      </c>
      <c r="H328" s="72">
        <v>0.9400000000039439</v>
      </c>
      <c r="I328" s="70" t="s">
        <v>1541</v>
      </c>
      <c r="J328" s="70" t="s">
        <v>121</v>
      </c>
      <c r="K328" s="71">
        <v>8.0427999999999999E-2</v>
      </c>
      <c r="L328" s="71">
        <v>8.2500000001150348E-2</v>
      </c>
      <c r="M328" s="72">
        <v>4158.525243</v>
      </c>
      <c r="N328" s="80">
        <v>100.86</v>
      </c>
      <c r="O328" s="72">
        <v>15.212683901</v>
      </c>
      <c r="P328" s="73">
        <f t="shared" ref="P328:P380" si="5">IFERROR(O328/$O$8,0)</f>
        <v>1.9415028128121934E-2</v>
      </c>
      <c r="Q328" s="73">
        <f>O328/'סכום נכסי הקרן'!$C$41</f>
        <v>2.7846969166385989E-3</v>
      </c>
    </row>
    <row r="329" spans="1:17">
      <c r="A329" s="69" t="s">
        <v>1645</v>
      </c>
      <c r="B329" s="70" t="s">
        <v>1319</v>
      </c>
      <c r="C329" s="54">
        <v>6932</v>
      </c>
      <c r="D329" s="115" t="s">
        <v>1662</v>
      </c>
      <c r="E329" s="54" t="s">
        <v>623</v>
      </c>
      <c r="F329" s="79">
        <v>43098</v>
      </c>
      <c r="G329" s="115" t="s">
        <v>1662</v>
      </c>
      <c r="H329" s="72">
        <v>1.3799999999519059</v>
      </c>
      <c r="I329" s="70" t="s">
        <v>1546</v>
      </c>
      <c r="J329" s="70" t="s">
        <v>121</v>
      </c>
      <c r="K329" s="71">
        <v>8.1890000000000004E-2</v>
      </c>
      <c r="L329" s="71">
        <v>6.7999999992184715E-2</v>
      </c>
      <c r="M329" s="72">
        <v>900.84253899999999</v>
      </c>
      <c r="N329" s="80">
        <v>101.82</v>
      </c>
      <c r="O329" s="72">
        <v>3.3268218320000003</v>
      </c>
      <c r="P329" s="73">
        <f t="shared" si="5"/>
        <v>4.2458214386012667E-3</v>
      </c>
      <c r="Q329" s="73">
        <f>O329/'סכום נכסי הקרן'!$C$41</f>
        <v>6.0897804477271736E-4</v>
      </c>
    </row>
    <row r="330" spans="1:17">
      <c r="A330" s="69" t="s">
        <v>1645</v>
      </c>
      <c r="B330" s="70" t="s">
        <v>1319</v>
      </c>
      <c r="C330" s="54">
        <v>9335</v>
      </c>
      <c r="D330" s="115" t="s">
        <v>1662</v>
      </c>
      <c r="E330" s="54" t="s">
        <v>623</v>
      </c>
      <c r="F330" s="79">
        <v>44064</v>
      </c>
      <c r="G330" s="115" t="s">
        <v>1662</v>
      </c>
      <c r="H330" s="72">
        <v>3.37</v>
      </c>
      <c r="I330" s="70" t="s">
        <v>1546</v>
      </c>
      <c r="J330" s="70" t="s">
        <v>121</v>
      </c>
      <c r="K330" s="71">
        <v>9.2037999999999995E-2</v>
      </c>
      <c r="L330" s="71">
        <v>0.10939999999918262</v>
      </c>
      <c r="M330" s="72">
        <v>3510.7387480000007</v>
      </c>
      <c r="N330" s="80">
        <v>96.08</v>
      </c>
      <c r="O330" s="72">
        <v>12.234298000000001</v>
      </c>
      <c r="P330" s="73">
        <f t="shared" si="5"/>
        <v>1.5613894388630006E-2</v>
      </c>
      <c r="Q330" s="73">
        <f>O330/'סכום נכסי הקרן'!$C$41</f>
        <v>2.2395004155445755E-3</v>
      </c>
    </row>
    <row r="331" spans="1:17">
      <c r="A331" s="69" t="s">
        <v>1645</v>
      </c>
      <c r="B331" s="70" t="s">
        <v>1319</v>
      </c>
      <c r="C331" s="54" t="s">
        <v>1509</v>
      </c>
      <c r="D331" s="115" t="s">
        <v>1662</v>
      </c>
      <c r="E331" s="54" t="s">
        <v>623</v>
      </c>
      <c r="F331" s="79">
        <v>42817</v>
      </c>
      <c r="G331" s="115" t="s">
        <v>1662</v>
      </c>
      <c r="H331" s="72">
        <v>1.4000000001543909</v>
      </c>
      <c r="I331" s="70" t="s">
        <v>1546</v>
      </c>
      <c r="J331" s="70" t="s">
        <v>121</v>
      </c>
      <c r="K331" s="71">
        <v>5.7820000000000003E-2</v>
      </c>
      <c r="L331" s="71">
        <v>7.8399999999382436E-2</v>
      </c>
      <c r="M331" s="72">
        <v>365.82891100000001</v>
      </c>
      <c r="N331" s="80">
        <v>97.63</v>
      </c>
      <c r="O331" s="72">
        <v>1.295414887</v>
      </c>
      <c r="P331" s="73">
        <f t="shared" si="5"/>
        <v>1.6532596504578417E-3</v>
      </c>
      <c r="Q331" s="73">
        <f>O331/'סכום נכסי הקרן'!$C$41</f>
        <v>2.3712698331683022E-4</v>
      </c>
    </row>
    <row r="332" spans="1:17">
      <c r="A332" s="69" t="s">
        <v>1645</v>
      </c>
      <c r="B332" s="70" t="s">
        <v>1319</v>
      </c>
      <c r="C332" s="54">
        <v>7291</v>
      </c>
      <c r="D332" s="115" t="s">
        <v>1662</v>
      </c>
      <c r="E332" s="54" t="s">
        <v>623</v>
      </c>
      <c r="F332" s="79">
        <v>43798</v>
      </c>
      <c r="G332" s="115" t="s">
        <v>1662</v>
      </c>
      <c r="H332" s="72">
        <v>1.3800000018550798</v>
      </c>
      <c r="I332" s="70" t="s">
        <v>1546</v>
      </c>
      <c r="J332" s="70" t="s">
        <v>121</v>
      </c>
      <c r="K332" s="71">
        <v>8.1890000000000004E-2</v>
      </c>
      <c r="L332" s="71">
        <v>7.9100000078325572E-2</v>
      </c>
      <c r="M332" s="72">
        <v>52.990738999999991</v>
      </c>
      <c r="N332" s="80">
        <v>100.97</v>
      </c>
      <c r="O332" s="72">
        <v>0.19406172800000002</v>
      </c>
      <c r="P332" s="73">
        <f t="shared" si="5"/>
        <v>2.4766924312837914E-4</v>
      </c>
      <c r="Q332" s="73">
        <f>O332/'סכום נכסי הקרן'!$C$41</f>
        <v>3.5523192299002234E-5</v>
      </c>
    </row>
    <row r="333" spans="1:17">
      <c r="A333" s="69" t="s">
        <v>1646</v>
      </c>
      <c r="B333" s="70" t="s">
        <v>1319</v>
      </c>
      <c r="C333" s="54" t="s">
        <v>1510</v>
      </c>
      <c r="D333" s="115" t="s">
        <v>1662</v>
      </c>
      <c r="E333" s="54" t="s">
        <v>623</v>
      </c>
      <c r="F333" s="79">
        <v>43083</v>
      </c>
      <c r="G333" s="115" t="s">
        <v>1662</v>
      </c>
      <c r="H333" s="72">
        <v>0.499999997500013</v>
      </c>
      <c r="I333" s="70" t="s">
        <v>1546</v>
      </c>
      <c r="J333" s="70" t="s">
        <v>129</v>
      </c>
      <c r="K333" s="71">
        <v>7.2329999999999992E-2</v>
      </c>
      <c r="L333" s="71">
        <v>7.079999996200019E-2</v>
      </c>
      <c r="M333" s="72">
        <v>71.648832999999996</v>
      </c>
      <c r="N333" s="80">
        <v>101.92</v>
      </c>
      <c r="O333" s="72">
        <v>0.20000104699999999</v>
      </c>
      <c r="P333" s="73">
        <f t="shared" si="5"/>
        <v>2.5524923665202744E-4</v>
      </c>
      <c r="Q333" s="73">
        <f>O333/'סכום נכסי הקרן'!$C$41</f>
        <v>3.6610390548427884E-5</v>
      </c>
    </row>
    <row r="334" spans="1:17">
      <c r="A334" s="69" t="s">
        <v>1646</v>
      </c>
      <c r="B334" s="70" t="s">
        <v>1319</v>
      </c>
      <c r="C334" s="54" t="s">
        <v>1511</v>
      </c>
      <c r="D334" s="115" t="s">
        <v>1662</v>
      </c>
      <c r="E334" s="54" t="s">
        <v>623</v>
      </c>
      <c r="F334" s="79">
        <v>43083</v>
      </c>
      <c r="G334" s="115" t="s">
        <v>1662</v>
      </c>
      <c r="H334" s="72">
        <v>4.8200000004825574</v>
      </c>
      <c r="I334" s="70" t="s">
        <v>1546</v>
      </c>
      <c r="J334" s="70" t="s">
        <v>129</v>
      </c>
      <c r="K334" s="71">
        <v>7.3249999999999996E-2</v>
      </c>
      <c r="L334" s="71">
        <v>7.2200000020910815E-2</v>
      </c>
      <c r="M334" s="72">
        <v>220.85021499999999</v>
      </c>
      <c r="N334" s="80">
        <v>102.77</v>
      </c>
      <c r="O334" s="72">
        <v>0.62168743500000001</v>
      </c>
      <c r="P334" s="73">
        <f t="shared" si="5"/>
        <v>7.9342206253503727E-4</v>
      </c>
      <c r="Q334" s="73">
        <f>O334/'סכום נכסי הקרן'!$C$41</f>
        <v>1.1380050322636749E-4</v>
      </c>
    </row>
    <row r="335" spans="1:17">
      <c r="A335" s="69" t="s">
        <v>1646</v>
      </c>
      <c r="B335" s="70" t="s">
        <v>1319</v>
      </c>
      <c r="C335" s="54" t="s">
        <v>1512</v>
      </c>
      <c r="D335" s="115" t="s">
        <v>1662</v>
      </c>
      <c r="E335" s="54" t="s">
        <v>623</v>
      </c>
      <c r="F335" s="79">
        <v>43083</v>
      </c>
      <c r="G335" s="115" t="s">
        <v>1662</v>
      </c>
      <c r="H335" s="72">
        <v>5.1499999991189211</v>
      </c>
      <c r="I335" s="70" t="s">
        <v>1546</v>
      </c>
      <c r="J335" s="70" t="s">
        <v>129</v>
      </c>
      <c r="K335" s="71">
        <v>4.4999999999999998E-2</v>
      </c>
      <c r="L335" s="71">
        <v>6.0899999991189203E-2</v>
      </c>
      <c r="M335" s="72">
        <v>883.40085999999997</v>
      </c>
      <c r="N335" s="80">
        <v>93.81</v>
      </c>
      <c r="O335" s="72">
        <v>2.2699423999999997</v>
      </c>
      <c r="P335" s="73">
        <f t="shared" si="5"/>
        <v>2.8969901584768756E-3</v>
      </c>
      <c r="Q335" s="73">
        <f>O335/'סכום נכסי הקרן'!$C$41</f>
        <v>4.1551521371003473E-4</v>
      </c>
    </row>
    <row r="336" spans="1:17">
      <c r="A336" s="69" t="s">
        <v>1647</v>
      </c>
      <c r="B336" s="70" t="s">
        <v>1319</v>
      </c>
      <c r="C336" s="54">
        <v>9186</v>
      </c>
      <c r="D336" s="115" t="s">
        <v>1662</v>
      </c>
      <c r="E336" s="54" t="s">
        <v>623</v>
      </c>
      <c r="F336" s="79">
        <v>44778</v>
      </c>
      <c r="G336" s="115" t="s">
        <v>1662</v>
      </c>
      <c r="H336" s="72">
        <v>3.2500000001240079</v>
      </c>
      <c r="I336" s="70" t="s">
        <v>826</v>
      </c>
      <c r="J336" s="70" t="s">
        <v>123</v>
      </c>
      <c r="K336" s="71">
        <v>7.5700000000000003E-2</v>
      </c>
      <c r="L336" s="71">
        <v>7.3900000003191135E-2</v>
      </c>
      <c r="M336" s="72">
        <v>1484.6078200000002</v>
      </c>
      <c r="N336" s="80">
        <v>101.55</v>
      </c>
      <c r="O336" s="72">
        <v>6.0479654130000009</v>
      </c>
      <c r="P336" s="73">
        <f t="shared" si="5"/>
        <v>7.7186523676854258E-3</v>
      </c>
      <c r="Q336" s="73">
        <f>O336/'סכום נכסי הקרן'!$C$41</f>
        <v>1.1070860833709234E-3</v>
      </c>
    </row>
    <row r="337" spans="1:17">
      <c r="A337" s="69" t="s">
        <v>1647</v>
      </c>
      <c r="B337" s="70" t="s">
        <v>1319</v>
      </c>
      <c r="C337" s="54">
        <v>9187</v>
      </c>
      <c r="D337" s="115" t="s">
        <v>1662</v>
      </c>
      <c r="E337" s="54" t="s">
        <v>623</v>
      </c>
      <c r="F337" s="79">
        <v>44778</v>
      </c>
      <c r="G337" s="115" t="s">
        <v>1662</v>
      </c>
      <c r="H337" s="72">
        <v>3.1699999999444568</v>
      </c>
      <c r="I337" s="70" t="s">
        <v>826</v>
      </c>
      <c r="J337" s="70" t="s">
        <v>121</v>
      </c>
      <c r="K337" s="71">
        <v>9.0955999999999995E-2</v>
      </c>
      <c r="L337" s="71">
        <v>9.5099999998333698E-2</v>
      </c>
      <c r="M337" s="72">
        <v>4088.1343590000006</v>
      </c>
      <c r="N337" s="80">
        <v>100.78</v>
      </c>
      <c r="O337" s="72">
        <v>14.943318598999999</v>
      </c>
      <c r="P337" s="73">
        <f t="shared" si="5"/>
        <v>1.9071253489201953E-2</v>
      </c>
      <c r="Q337" s="73">
        <f>O337/'סכום נכסי הקרן'!$C$41</f>
        <v>2.7353893302317373E-3</v>
      </c>
    </row>
    <row r="338" spans="1:17">
      <c r="A338" s="69" t="s">
        <v>1648</v>
      </c>
      <c r="B338" s="70" t="s">
        <v>1319</v>
      </c>
      <c r="C338" s="54" t="s">
        <v>1513</v>
      </c>
      <c r="D338" s="115" t="s">
        <v>1662</v>
      </c>
      <c r="E338" s="54" t="s">
        <v>623</v>
      </c>
      <c r="F338" s="79">
        <v>45116</v>
      </c>
      <c r="G338" s="115" t="s">
        <v>1662</v>
      </c>
      <c r="H338" s="72">
        <v>0.4899999993526668</v>
      </c>
      <c r="I338" s="70" t="s">
        <v>1546</v>
      </c>
      <c r="J338" s="70" t="s">
        <v>121</v>
      </c>
      <c r="K338" s="71">
        <v>8.2027000000000003E-2</v>
      </c>
      <c r="L338" s="71">
        <v>6.9599999956125189E-2</v>
      </c>
      <c r="M338" s="72">
        <v>153.10033200000001</v>
      </c>
      <c r="N338" s="80">
        <v>100.15</v>
      </c>
      <c r="O338" s="72">
        <v>0.55612786400000003</v>
      </c>
      <c r="P338" s="73">
        <f t="shared" si="5"/>
        <v>7.0975234828106947E-4</v>
      </c>
      <c r="Q338" s="73">
        <f>O338/'סכום נכסי הקרן'!$C$41</f>
        <v>1.0179975855777889E-4</v>
      </c>
    </row>
    <row r="339" spans="1:17">
      <c r="A339" s="69" t="s">
        <v>1649</v>
      </c>
      <c r="B339" s="70" t="s">
        <v>1319</v>
      </c>
      <c r="C339" s="54">
        <v>8706</v>
      </c>
      <c r="D339" s="115" t="s">
        <v>1662</v>
      </c>
      <c r="E339" s="54" t="s">
        <v>623</v>
      </c>
      <c r="F339" s="79">
        <v>44498</v>
      </c>
      <c r="G339" s="115" t="s">
        <v>1662</v>
      </c>
      <c r="H339" s="72">
        <v>2.9200000000000004</v>
      </c>
      <c r="I339" s="70" t="s">
        <v>1546</v>
      </c>
      <c r="J339" s="70" t="s">
        <v>121</v>
      </c>
      <c r="K339" s="71">
        <v>8.8596999999999995E-2</v>
      </c>
      <c r="L339" s="71">
        <v>9.3600000000000017E-2</v>
      </c>
      <c r="M339" s="72">
        <v>1834.65</v>
      </c>
      <c r="N339" s="80">
        <v>99.83</v>
      </c>
      <c r="O339" s="72">
        <v>6.6429600000000004</v>
      </c>
      <c r="P339" s="73">
        <f t="shared" si="5"/>
        <v>8.4780079631780747E-3</v>
      </c>
      <c r="Q339" s="73">
        <f>O339/'סכום נכסי הקרן'!$C$41</f>
        <v>1.2160004342256494E-3</v>
      </c>
    </row>
    <row r="340" spans="1:17">
      <c r="A340" s="69" t="s">
        <v>1650</v>
      </c>
      <c r="B340" s="70" t="s">
        <v>1319</v>
      </c>
      <c r="C340" s="54">
        <v>8702</v>
      </c>
      <c r="D340" s="115" t="s">
        <v>1662</v>
      </c>
      <c r="E340" s="54" t="s">
        <v>623</v>
      </c>
      <c r="F340" s="79">
        <v>44497</v>
      </c>
      <c r="G340" s="115" t="s">
        <v>1662</v>
      </c>
      <c r="H340" s="72">
        <v>0.25000002277343453</v>
      </c>
      <c r="I340" s="70" t="s">
        <v>1541</v>
      </c>
      <c r="J340" s="70" t="s">
        <v>121</v>
      </c>
      <c r="K340" s="71">
        <v>7.276500000000001E-2</v>
      </c>
      <c r="L340" s="71">
        <v>0</v>
      </c>
      <c r="M340" s="72">
        <v>3.2924699999999998</v>
      </c>
      <c r="N340" s="80">
        <v>91.926800999999998</v>
      </c>
      <c r="O340" s="72">
        <v>1.0977702999999998E-2</v>
      </c>
      <c r="P340" s="73">
        <f t="shared" si="5"/>
        <v>1.401017821143042E-5</v>
      </c>
      <c r="Q340" s="73">
        <f>O340/'סכום נכסי הקרן'!$C$41</f>
        <v>2.0094794511483151E-6</v>
      </c>
    </row>
    <row r="341" spans="1:17">
      <c r="A341" s="69" t="s">
        <v>1650</v>
      </c>
      <c r="B341" s="70" t="s">
        <v>1319</v>
      </c>
      <c r="C341" s="54">
        <v>9118</v>
      </c>
      <c r="D341" s="115" t="s">
        <v>1662</v>
      </c>
      <c r="E341" s="54" t="s">
        <v>623</v>
      </c>
      <c r="F341" s="79">
        <v>44733</v>
      </c>
      <c r="G341" s="115" t="s">
        <v>1662</v>
      </c>
      <c r="H341" s="72">
        <v>0.25000001143775247</v>
      </c>
      <c r="I341" s="70" t="s">
        <v>1541</v>
      </c>
      <c r="J341" s="70" t="s">
        <v>121</v>
      </c>
      <c r="K341" s="71">
        <v>7.276500000000001E-2</v>
      </c>
      <c r="L341" s="71">
        <v>0</v>
      </c>
      <c r="M341" s="72">
        <v>13.111114000000001</v>
      </c>
      <c r="N341" s="80">
        <v>91.926798000000005</v>
      </c>
      <c r="O341" s="72">
        <v>4.371488200000001E-2</v>
      </c>
      <c r="P341" s="73">
        <f t="shared" si="5"/>
        <v>5.5790659240066161E-5</v>
      </c>
      <c r="Q341" s="73">
        <f>O341/'סכום נכסי הקרן'!$C$41</f>
        <v>8.0020526232467201E-6</v>
      </c>
    </row>
    <row r="342" spans="1:17">
      <c r="A342" s="69" t="s">
        <v>1650</v>
      </c>
      <c r="B342" s="70" t="s">
        <v>1319</v>
      </c>
      <c r="C342" s="54">
        <v>9233</v>
      </c>
      <c r="D342" s="115" t="s">
        <v>1662</v>
      </c>
      <c r="E342" s="54" t="s">
        <v>623</v>
      </c>
      <c r="F342" s="79">
        <v>44819</v>
      </c>
      <c r="G342" s="115" t="s">
        <v>1662</v>
      </c>
      <c r="H342" s="72">
        <v>0.25000005827077965</v>
      </c>
      <c r="I342" s="70" t="s">
        <v>1541</v>
      </c>
      <c r="J342" s="70" t="s">
        <v>121</v>
      </c>
      <c r="K342" s="71">
        <v>7.276500000000001E-2</v>
      </c>
      <c r="L342" s="71">
        <v>0</v>
      </c>
      <c r="M342" s="72">
        <v>2.5735320000000002</v>
      </c>
      <c r="N342" s="80">
        <v>91.926794000000001</v>
      </c>
      <c r="O342" s="72">
        <v>8.5806299999999988E-3</v>
      </c>
      <c r="P342" s="73">
        <f t="shared" si="5"/>
        <v>1.0950938959301978E-5</v>
      </c>
      <c r="Q342" s="73">
        <f>O342/'סכום נכסי הקרן'!$C$41</f>
        <v>1.5706928546806894E-6</v>
      </c>
    </row>
    <row r="343" spans="1:17">
      <c r="A343" s="69" t="s">
        <v>1650</v>
      </c>
      <c r="B343" s="70" t="s">
        <v>1319</v>
      </c>
      <c r="C343" s="54">
        <v>9276</v>
      </c>
      <c r="D343" s="115" t="s">
        <v>1662</v>
      </c>
      <c r="E343" s="54" t="s">
        <v>623</v>
      </c>
      <c r="F343" s="79">
        <v>44854</v>
      </c>
      <c r="G343" s="115" t="s">
        <v>1662</v>
      </c>
      <c r="H343" s="72">
        <v>0.24999975713559894</v>
      </c>
      <c r="I343" s="70" t="s">
        <v>1541</v>
      </c>
      <c r="J343" s="70" t="s">
        <v>121</v>
      </c>
      <c r="K343" s="71">
        <v>7.276500000000001E-2</v>
      </c>
      <c r="L343" s="71">
        <v>0</v>
      </c>
      <c r="M343" s="72">
        <v>0.61747099999999999</v>
      </c>
      <c r="N343" s="80">
        <v>91.926783</v>
      </c>
      <c r="O343" s="72">
        <v>2.058762E-3</v>
      </c>
      <c r="P343" s="73">
        <f t="shared" si="5"/>
        <v>2.6274733899178104E-6</v>
      </c>
      <c r="Q343" s="73">
        <f>O343/'סכום נכסי הקרן'!$C$41</f>
        <v>3.7685843147742369E-7</v>
      </c>
    </row>
    <row r="344" spans="1:17">
      <c r="A344" s="69" t="s">
        <v>1650</v>
      </c>
      <c r="B344" s="70" t="s">
        <v>1319</v>
      </c>
      <c r="C344" s="54">
        <v>9430</v>
      </c>
      <c r="D344" s="115" t="s">
        <v>1662</v>
      </c>
      <c r="E344" s="54" t="s">
        <v>623</v>
      </c>
      <c r="F344" s="79">
        <v>44950</v>
      </c>
      <c r="G344" s="115" t="s">
        <v>1662</v>
      </c>
      <c r="H344" s="72">
        <v>0.25000002222110224</v>
      </c>
      <c r="I344" s="70" t="s">
        <v>1541</v>
      </c>
      <c r="J344" s="70" t="s">
        <v>121</v>
      </c>
      <c r="K344" s="71">
        <v>7.276500000000001E-2</v>
      </c>
      <c r="L344" s="71">
        <v>0</v>
      </c>
      <c r="M344" s="72">
        <v>3.3743080000000005</v>
      </c>
      <c r="N344" s="80">
        <v>91.926793000000004</v>
      </c>
      <c r="O344" s="72">
        <v>1.1250567E-2</v>
      </c>
      <c r="P344" s="73">
        <f t="shared" si="5"/>
        <v>1.435841802694408E-5</v>
      </c>
      <c r="Q344" s="73">
        <f>O344/'סכום נכסי הקרן'!$C$41</f>
        <v>2.0594274777034276E-6</v>
      </c>
    </row>
    <row r="345" spans="1:17">
      <c r="A345" s="69" t="s">
        <v>1650</v>
      </c>
      <c r="B345" s="70" t="s">
        <v>1319</v>
      </c>
      <c r="C345" s="54">
        <v>9539</v>
      </c>
      <c r="D345" s="115" t="s">
        <v>1662</v>
      </c>
      <c r="E345" s="54" t="s">
        <v>623</v>
      </c>
      <c r="F345" s="79">
        <v>45029</v>
      </c>
      <c r="G345" s="115" t="s">
        <v>1662</v>
      </c>
      <c r="H345" s="72">
        <v>0.25000006666327135</v>
      </c>
      <c r="I345" s="70" t="s">
        <v>1541</v>
      </c>
      <c r="J345" s="70" t="s">
        <v>121</v>
      </c>
      <c r="K345" s="71">
        <v>7.276500000000001E-2</v>
      </c>
      <c r="L345" s="71">
        <v>0</v>
      </c>
      <c r="M345" s="72">
        <v>1.12477</v>
      </c>
      <c r="N345" s="80">
        <v>91.926809000000006</v>
      </c>
      <c r="O345" s="72">
        <v>3.7501909999999995E-3</v>
      </c>
      <c r="P345" s="73">
        <f t="shared" si="5"/>
        <v>4.7861418947936973E-6</v>
      </c>
      <c r="Q345" s="73">
        <f>O345/'סכום נכסי הקרן'!$C$41</f>
        <v>6.8647619200313142E-7</v>
      </c>
    </row>
    <row r="346" spans="1:17">
      <c r="A346" s="69" t="s">
        <v>1650</v>
      </c>
      <c r="B346" s="70" t="s">
        <v>1319</v>
      </c>
      <c r="C346" s="54">
        <v>8060</v>
      </c>
      <c r="D346" s="115" t="s">
        <v>1662</v>
      </c>
      <c r="E346" s="54" t="s">
        <v>623</v>
      </c>
      <c r="F346" s="79">
        <v>44150</v>
      </c>
      <c r="G346" s="115" t="s">
        <v>1662</v>
      </c>
      <c r="H346" s="72">
        <v>0.24999999996605063</v>
      </c>
      <c r="I346" s="70" t="s">
        <v>1541</v>
      </c>
      <c r="J346" s="70" t="s">
        <v>121</v>
      </c>
      <c r="K346" s="71">
        <v>7.276500000000001E-2</v>
      </c>
      <c r="L346" s="71">
        <v>0</v>
      </c>
      <c r="M346" s="72">
        <v>4417.2126429999998</v>
      </c>
      <c r="N346" s="80">
        <v>91.926795999999996</v>
      </c>
      <c r="O346" s="72">
        <v>14.727803762000001</v>
      </c>
      <c r="P346" s="73">
        <f t="shared" si="5"/>
        <v>1.8796204940923926E-2</v>
      </c>
      <c r="Q346" s="73">
        <f>O346/'סכום נכסי הקרן'!$C$41</f>
        <v>2.695939124995808E-3</v>
      </c>
    </row>
    <row r="347" spans="1:17">
      <c r="A347" s="69" t="s">
        <v>1650</v>
      </c>
      <c r="B347" s="70" t="s">
        <v>1319</v>
      </c>
      <c r="C347" s="54">
        <v>8119</v>
      </c>
      <c r="D347" s="115" t="s">
        <v>1662</v>
      </c>
      <c r="E347" s="54" t="s">
        <v>623</v>
      </c>
      <c r="F347" s="79">
        <v>44169</v>
      </c>
      <c r="G347" s="115" t="s">
        <v>1662</v>
      </c>
      <c r="H347" s="72">
        <v>0.24999998568074022</v>
      </c>
      <c r="I347" s="70" t="s">
        <v>1541</v>
      </c>
      <c r="J347" s="70" t="s">
        <v>121</v>
      </c>
      <c r="K347" s="71">
        <v>7.276500000000001E-2</v>
      </c>
      <c r="L347" s="71">
        <v>0</v>
      </c>
      <c r="M347" s="72">
        <v>10.472726</v>
      </c>
      <c r="N347" s="80">
        <v>91.926796999999993</v>
      </c>
      <c r="O347" s="72">
        <v>3.4918006000000001E-2</v>
      </c>
      <c r="P347" s="73">
        <f t="shared" si="5"/>
        <v>4.4563738593383035E-5</v>
      </c>
      <c r="Q347" s="73">
        <f>O347/'סכום נכסי הקרן'!$C$41</f>
        <v>6.3917757232158304E-6</v>
      </c>
    </row>
    <row r="348" spans="1:17">
      <c r="A348" s="69" t="s">
        <v>1650</v>
      </c>
      <c r="B348" s="70" t="s">
        <v>1319</v>
      </c>
      <c r="C348" s="54">
        <v>8418</v>
      </c>
      <c r="D348" s="115" t="s">
        <v>1662</v>
      </c>
      <c r="E348" s="54" t="s">
        <v>623</v>
      </c>
      <c r="F348" s="79">
        <v>44326</v>
      </c>
      <c r="G348" s="115" t="s">
        <v>1662</v>
      </c>
      <c r="H348" s="72">
        <v>0.24999996616288614</v>
      </c>
      <c r="I348" s="70" t="s">
        <v>1541</v>
      </c>
      <c r="J348" s="70" t="s">
        <v>121</v>
      </c>
      <c r="K348" s="71">
        <v>7.276500000000001E-2</v>
      </c>
      <c r="L348" s="71">
        <v>0</v>
      </c>
      <c r="M348" s="72">
        <v>2.215935</v>
      </c>
      <c r="N348" s="80">
        <v>91.926799000000003</v>
      </c>
      <c r="O348" s="72">
        <v>7.388337E-3</v>
      </c>
      <c r="P348" s="73">
        <f t="shared" si="5"/>
        <v>9.429287534569409E-6</v>
      </c>
      <c r="Q348" s="73">
        <f>O348/'סכום נכסי הקרן'!$C$41</f>
        <v>1.3524424353308513E-6</v>
      </c>
    </row>
    <row r="349" spans="1:17">
      <c r="A349" s="69" t="s">
        <v>1651</v>
      </c>
      <c r="B349" s="70" t="s">
        <v>1319</v>
      </c>
      <c r="C349" s="54">
        <v>8718</v>
      </c>
      <c r="D349" s="115" t="s">
        <v>1662</v>
      </c>
      <c r="E349" s="54" t="s">
        <v>623</v>
      </c>
      <c r="F349" s="79">
        <v>44508</v>
      </c>
      <c r="G349" s="115" t="s">
        <v>1662</v>
      </c>
      <c r="H349" s="72">
        <v>2.8599999999009276</v>
      </c>
      <c r="I349" s="70" t="s">
        <v>1546</v>
      </c>
      <c r="J349" s="70" t="s">
        <v>121</v>
      </c>
      <c r="K349" s="71">
        <v>8.7600999999999998E-2</v>
      </c>
      <c r="L349" s="71">
        <v>9.1299999997599399E-2</v>
      </c>
      <c r="M349" s="72">
        <v>3612.3478289999998</v>
      </c>
      <c r="N349" s="80">
        <v>100.15</v>
      </c>
      <c r="O349" s="72">
        <v>13.121638354999998</v>
      </c>
      <c r="P349" s="73">
        <f t="shared" si="5"/>
        <v>1.6746353201529562E-2</v>
      </c>
      <c r="Q349" s="73">
        <f>O349/'סכום נכסי הקרן'!$C$41</f>
        <v>2.4019289499608507E-3</v>
      </c>
    </row>
    <row r="350" spans="1:17">
      <c r="A350" s="69" t="s">
        <v>1652</v>
      </c>
      <c r="B350" s="70" t="s">
        <v>1319</v>
      </c>
      <c r="C350" s="54">
        <v>8806</v>
      </c>
      <c r="D350" s="115" t="s">
        <v>1662</v>
      </c>
      <c r="E350" s="54" t="s">
        <v>623</v>
      </c>
      <c r="F350" s="79">
        <v>44137</v>
      </c>
      <c r="G350" s="115" t="s">
        <v>1662</v>
      </c>
      <c r="H350" s="72">
        <v>0.69999999998920037</v>
      </c>
      <c r="I350" s="70" t="s">
        <v>1541</v>
      </c>
      <c r="J350" s="70" t="s">
        <v>121</v>
      </c>
      <c r="K350" s="71">
        <v>7.4573E-2</v>
      </c>
      <c r="L350" s="71">
        <v>7.6999999997732091E-2</v>
      </c>
      <c r="M350" s="72">
        <v>5069.9502769999999</v>
      </c>
      <c r="N350" s="80">
        <v>100.71</v>
      </c>
      <c r="O350" s="72">
        <v>18.519256116000001</v>
      </c>
      <c r="P350" s="73">
        <f t="shared" si="5"/>
        <v>2.3635006205604468E-2</v>
      </c>
      <c r="Q350" s="73">
        <f>O350/'סכום נכסי הקרן'!$C$41</f>
        <v>3.3899682488818259E-3</v>
      </c>
    </row>
    <row r="351" spans="1:17">
      <c r="A351" s="69" t="s">
        <v>1652</v>
      </c>
      <c r="B351" s="70" t="s">
        <v>1319</v>
      </c>
      <c r="C351" s="54">
        <v>9044</v>
      </c>
      <c r="D351" s="115" t="s">
        <v>1662</v>
      </c>
      <c r="E351" s="54" t="s">
        <v>623</v>
      </c>
      <c r="F351" s="79">
        <v>44679</v>
      </c>
      <c r="G351" s="115" t="s">
        <v>1662</v>
      </c>
      <c r="H351" s="72">
        <v>0.69999999623763165</v>
      </c>
      <c r="I351" s="70" t="s">
        <v>1541</v>
      </c>
      <c r="J351" s="70" t="s">
        <v>121</v>
      </c>
      <c r="K351" s="71">
        <v>7.4580999999999995E-2</v>
      </c>
      <c r="L351" s="71">
        <v>7.6999999836964039E-2</v>
      </c>
      <c r="M351" s="72">
        <v>43.658599000000002</v>
      </c>
      <c r="N351" s="80">
        <v>100.71</v>
      </c>
      <c r="O351" s="72">
        <v>0.159474018</v>
      </c>
      <c r="P351" s="73">
        <f t="shared" si="5"/>
        <v>2.0352704133759701E-4</v>
      </c>
      <c r="Q351" s="73">
        <f>O351/'סכום נכסי הקרן'!$C$41</f>
        <v>2.9191877587055925E-5</v>
      </c>
    </row>
    <row r="352" spans="1:17">
      <c r="A352" s="69" t="s">
        <v>1652</v>
      </c>
      <c r="B352" s="70" t="s">
        <v>1319</v>
      </c>
      <c r="C352" s="54">
        <v>9224</v>
      </c>
      <c r="D352" s="115" t="s">
        <v>1662</v>
      </c>
      <c r="E352" s="54" t="s">
        <v>623</v>
      </c>
      <c r="F352" s="79">
        <v>44810</v>
      </c>
      <c r="G352" s="115" t="s">
        <v>1662</v>
      </c>
      <c r="H352" s="72">
        <v>0.70000000034652377</v>
      </c>
      <c r="I352" s="70" t="s">
        <v>1541</v>
      </c>
      <c r="J352" s="70" t="s">
        <v>121</v>
      </c>
      <c r="K352" s="71">
        <v>7.4580999999999995E-2</v>
      </c>
      <c r="L352" s="71">
        <v>7.6999999864855714E-2</v>
      </c>
      <c r="M352" s="72">
        <v>79.003580999999997</v>
      </c>
      <c r="N352" s="80">
        <v>100.71</v>
      </c>
      <c r="O352" s="72">
        <v>0.28858045700000001</v>
      </c>
      <c r="P352" s="73">
        <f t="shared" si="5"/>
        <v>3.6829777877084427E-4</v>
      </c>
      <c r="Q352" s="73">
        <f>O352/'סכום נכסי הקרן'!$C$41</f>
        <v>5.2824939638509993E-5</v>
      </c>
    </row>
    <row r="353" spans="1:17">
      <c r="A353" s="69" t="s">
        <v>1653</v>
      </c>
      <c r="B353" s="70" t="s">
        <v>1319</v>
      </c>
      <c r="C353" s="54">
        <v>9405</v>
      </c>
      <c r="D353" s="115" t="s">
        <v>1662</v>
      </c>
      <c r="E353" s="54" t="s">
        <v>623</v>
      </c>
      <c r="F353" s="79">
        <v>43866</v>
      </c>
      <c r="G353" s="115" t="s">
        <v>1662</v>
      </c>
      <c r="H353" s="72">
        <v>0.8200000000382428</v>
      </c>
      <c r="I353" s="70" t="s">
        <v>1541</v>
      </c>
      <c r="J353" s="70" t="s">
        <v>121</v>
      </c>
      <c r="K353" s="71">
        <v>7.7218999999999996E-2</v>
      </c>
      <c r="L353" s="71">
        <v>8.5100000001147272E-2</v>
      </c>
      <c r="M353" s="72">
        <v>4318.7700770000001</v>
      </c>
      <c r="N353" s="80">
        <v>100.16</v>
      </c>
      <c r="O353" s="72">
        <v>15.68924202</v>
      </c>
      <c r="P353" s="73">
        <f t="shared" si="5"/>
        <v>2.0023230424658291E-2</v>
      </c>
      <c r="Q353" s="73">
        <f>O353/'סכום נכסי הקרן'!$C$41</f>
        <v>2.8719313542443885E-3</v>
      </c>
    </row>
    <row r="354" spans="1:17">
      <c r="A354" s="69" t="s">
        <v>1653</v>
      </c>
      <c r="B354" s="70" t="s">
        <v>1319</v>
      </c>
      <c r="C354" s="54">
        <v>9439</v>
      </c>
      <c r="D354" s="115" t="s">
        <v>1662</v>
      </c>
      <c r="E354" s="54" t="s">
        <v>623</v>
      </c>
      <c r="F354" s="79">
        <v>44953</v>
      </c>
      <c r="G354" s="115" t="s">
        <v>1662</v>
      </c>
      <c r="H354" s="72">
        <v>0.8200000017649075</v>
      </c>
      <c r="I354" s="70" t="s">
        <v>1541</v>
      </c>
      <c r="J354" s="70" t="s">
        <v>121</v>
      </c>
      <c r="K354" s="71">
        <v>7.7218999999999996E-2</v>
      </c>
      <c r="L354" s="71">
        <v>7.7299999144019887E-2</v>
      </c>
      <c r="M354" s="72">
        <v>12.40316</v>
      </c>
      <c r="N354" s="80">
        <v>100.76</v>
      </c>
      <c r="O354" s="72">
        <v>4.5328156000000001E-2</v>
      </c>
      <c r="P354" s="73">
        <f t="shared" si="5"/>
        <v>5.7849583246651796E-5</v>
      </c>
      <c r="Q354" s="73">
        <f>O354/'סכום נכסי הקרן'!$C$41</f>
        <v>8.2973640332996089E-6</v>
      </c>
    </row>
    <row r="355" spans="1:17">
      <c r="A355" s="69" t="s">
        <v>1653</v>
      </c>
      <c r="B355" s="70" t="s">
        <v>1319</v>
      </c>
      <c r="C355" s="54">
        <v>9447</v>
      </c>
      <c r="D355" s="115" t="s">
        <v>1662</v>
      </c>
      <c r="E355" s="54" t="s">
        <v>623</v>
      </c>
      <c r="F355" s="79">
        <v>44959</v>
      </c>
      <c r="G355" s="115" t="s">
        <v>1662</v>
      </c>
      <c r="H355" s="72">
        <v>0.81999999686036817</v>
      </c>
      <c r="I355" s="70" t="s">
        <v>1541</v>
      </c>
      <c r="J355" s="70" t="s">
        <v>121</v>
      </c>
      <c r="K355" s="71">
        <v>7.7218999999999996E-2</v>
      </c>
      <c r="L355" s="71">
        <v>7.7299999364224548E-2</v>
      </c>
      <c r="M355" s="72">
        <v>6.9722919999999995</v>
      </c>
      <c r="N355" s="80">
        <v>100.76</v>
      </c>
      <c r="O355" s="72">
        <v>2.5480693999999998E-2</v>
      </c>
      <c r="P355" s="73">
        <f t="shared" si="5"/>
        <v>3.2519468224903319E-5</v>
      </c>
      <c r="Q355" s="73">
        <f>O355/'סכום נכסי הקרן'!$C$41</f>
        <v>4.6642663764904342E-6</v>
      </c>
    </row>
    <row r="356" spans="1:17">
      <c r="A356" s="69" t="s">
        <v>1653</v>
      </c>
      <c r="B356" s="70" t="s">
        <v>1319</v>
      </c>
      <c r="C356" s="54">
        <v>9467</v>
      </c>
      <c r="D356" s="115" t="s">
        <v>1662</v>
      </c>
      <c r="E356" s="54" t="s">
        <v>623</v>
      </c>
      <c r="F356" s="79">
        <v>44966</v>
      </c>
      <c r="G356" s="115" t="s">
        <v>1662</v>
      </c>
      <c r="H356" s="72">
        <v>0.81999998113014505</v>
      </c>
      <c r="I356" s="70" t="s">
        <v>1541</v>
      </c>
      <c r="J356" s="70" t="s">
        <v>121</v>
      </c>
      <c r="K356" s="71">
        <v>7.7218999999999996E-2</v>
      </c>
      <c r="L356" s="71">
        <v>7.8099999014574234E-2</v>
      </c>
      <c r="M356" s="72">
        <v>10.446886999999998</v>
      </c>
      <c r="N356" s="80">
        <v>100.7</v>
      </c>
      <c r="O356" s="72">
        <v>3.8156096E-2</v>
      </c>
      <c r="P356" s="73">
        <f t="shared" si="5"/>
        <v>4.8696316962888088E-5</v>
      </c>
      <c r="Q356" s="73">
        <f>O356/'סכום נכסי הקרן'!$C$41</f>
        <v>6.9845113178997862E-6</v>
      </c>
    </row>
    <row r="357" spans="1:17">
      <c r="A357" s="69" t="s">
        <v>1653</v>
      </c>
      <c r="B357" s="70" t="s">
        <v>1319</v>
      </c>
      <c r="C357" s="54">
        <v>9491</v>
      </c>
      <c r="D357" s="115" t="s">
        <v>1662</v>
      </c>
      <c r="E357" s="54" t="s">
        <v>623</v>
      </c>
      <c r="F357" s="79">
        <v>44986</v>
      </c>
      <c r="G357" s="115" t="s">
        <v>1662</v>
      </c>
      <c r="H357" s="72">
        <v>0.81999999676609281</v>
      </c>
      <c r="I357" s="70" t="s">
        <v>1541</v>
      </c>
      <c r="J357" s="70" t="s">
        <v>121</v>
      </c>
      <c r="K357" s="71">
        <v>7.7218999999999996E-2</v>
      </c>
      <c r="L357" s="71">
        <v>7.8099999808660489E-2</v>
      </c>
      <c r="M357" s="72">
        <v>40.638404999999999</v>
      </c>
      <c r="N357" s="80">
        <v>100.7</v>
      </c>
      <c r="O357" s="72">
        <v>0.148427264</v>
      </c>
      <c r="P357" s="73">
        <f t="shared" si="5"/>
        <v>1.8942873751230389E-4</v>
      </c>
      <c r="Q357" s="73">
        <f>O357/'סכום נכסי הקרן'!$C$41</f>
        <v>2.7169758281688447E-5</v>
      </c>
    </row>
    <row r="358" spans="1:17">
      <c r="A358" s="69" t="s">
        <v>1653</v>
      </c>
      <c r="B358" s="70" t="s">
        <v>1319</v>
      </c>
      <c r="C358" s="54">
        <v>9510</v>
      </c>
      <c r="D358" s="115" t="s">
        <v>1662</v>
      </c>
      <c r="E358" s="54" t="s">
        <v>623</v>
      </c>
      <c r="F358" s="79">
        <v>44994</v>
      </c>
      <c r="G358" s="115" t="s">
        <v>1662</v>
      </c>
      <c r="H358" s="72">
        <v>0.81999997031511507</v>
      </c>
      <c r="I358" s="70" t="s">
        <v>1541</v>
      </c>
      <c r="J358" s="70" t="s">
        <v>121</v>
      </c>
      <c r="K358" s="71">
        <v>7.7218999999999996E-2</v>
      </c>
      <c r="L358" s="71">
        <v>7.809999857443517E-2</v>
      </c>
      <c r="M358" s="72">
        <v>7.932061</v>
      </c>
      <c r="N358" s="80">
        <v>100.7</v>
      </c>
      <c r="O358" s="72">
        <v>2.8970973000000001E-2</v>
      </c>
      <c r="P358" s="73">
        <f t="shared" si="5"/>
        <v>3.6973900158215158E-5</v>
      </c>
      <c r="Q358" s="73">
        <f>O358/'סכום נכסי הקרן'!$C$41</f>
        <v>5.3031654184188324E-6</v>
      </c>
    </row>
    <row r="359" spans="1:17">
      <c r="A359" s="69" t="s">
        <v>1653</v>
      </c>
      <c r="B359" s="70" t="s">
        <v>1319</v>
      </c>
      <c r="C359" s="54">
        <v>9560</v>
      </c>
      <c r="D359" s="115" t="s">
        <v>1662</v>
      </c>
      <c r="E359" s="54" t="s">
        <v>623</v>
      </c>
      <c r="F359" s="79">
        <v>45058</v>
      </c>
      <c r="G359" s="115" t="s">
        <v>1662</v>
      </c>
      <c r="H359" s="72">
        <v>0.81999999897853093</v>
      </c>
      <c r="I359" s="70" t="s">
        <v>1541</v>
      </c>
      <c r="J359" s="70" t="s">
        <v>121</v>
      </c>
      <c r="K359" s="71">
        <v>7.7218999999999996E-2</v>
      </c>
      <c r="L359" s="71">
        <v>7.8100000014045198E-2</v>
      </c>
      <c r="M359" s="72">
        <v>42.886214000000002</v>
      </c>
      <c r="N359" s="80">
        <v>100.7</v>
      </c>
      <c r="O359" s="72">
        <v>0.15663713799999998</v>
      </c>
      <c r="P359" s="73">
        <f t="shared" si="5"/>
        <v>1.9990650301874807E-4</v>
      </c>
      <c r="Q359" s="73">
        <f>O359/'סכום נכסי הקרן'!$C$41</f>
        <v>2.8672583881863346E-5</v>
      </c>
    </row>
    <row r="360" spans="1:17">
      <c r="A360" s="69" t="s">
        <v>1653</v>
      </c>
      <c r="B360" s="70" t="s">
        <v>1319</v>
      </c>
      <c r="C360" s="54">
        <v>9595</v>
      </c>
      <c r="D360" s="115" t="s">
        <v>1662</v>
      </c>
      <c r="E360" s="54" t="s">
        <v>623</v>
      </c>
      <c r="F360" s="79">
        <v>45237</v>
      </c>
      <c r="G360" s="115" t="s">
        <v>1662</v>
      </c>
      <c r="H360" s="72">
        <v>0.82000000024827191</v>
      </c>
      <c r="I360" s="70" t="s">
        <v>1541</v>
      </c>
      <c r="J360" s="70" t="s">
        <v>121</v>
      </c>
      <c r="K360" s="71">
        <v>7.7195E-2</v>
      </c>
      <c r="L360" s="71">
        <v>7.8100000050895749E-2</v>
      </c>
      <c r="M360" s="72">
        <v>132.335588</v>
      </c>
      <c r="N360" s="80">
        <v>100.7</v>
      </c>
      <c r="O360" s="72">
        <v>0.483341034</v>
      </c>
      <c r="P360" s="73">
        <f t="shared" si="5"/>
        <v>6.1685892059905887E-4</v>
      </c>
      <c r="Q360" s="73">
        <f>O360/'סכום נכסי הקרן'!$C$41</f>
        <v>8.847605694194672E-5</v>
      </c>
    </row>
    <row r="361" spans="1:17">
      <c r="A361" s="69" t="s">
        <v>1654</v>
      </c>
      <c r="B361" s="70" t="s">
        <v>1319</v>
      </c>
      <c r="C361" s="54">
        <v>9606</v>
      </c>
      <c r="D361" s="115" t="s">
        <v>1662</v>
      </c>
      <c r="E361" s="54" t="s">
        <v>623</v>
      </c>
      <c r="F361" s="79">
        <v>44136</v>
      </c>
      <c r="G361" s="115" t="s">
        <v>1662</v>
      </c>
      <c r="H361" s="72">
        <v>0.25000000002657363</v>
      </c>
      <c r="I361" s="70" t="s">
        <v>1541</v>
      </c>
      <c r="J361" s="70" t="s">
        <v>121</v>
      </c>
      <c r="K361" s="71">
        <v>7.0095999999999992E-2</v>
      </c>
      <c r="L361" s="71">
        <v>0</v>
      </c>
      <c r="M361" s="72">
        <v>2947.2974629999999</v>
      </c>
      <c r="N361" s="80">
        <v>88.007137999999998</v>
      </c>
      <c r="O361" s="72">
        <v>9.4078294910000011</v>
      </c>
      <c r="P361" s="73">
        <f t="shared" si="5"/>
        <v>1.2006643625871529E-2</v>
      </c>
      <c r="Q361" s="73">
        <f>O361/'סכום נכסי הקרן'!$C$41</f>
        <v>1.7221125441334692E-3</v>
      </c>
    </row>
    <row r="362" spans="1:17">
      <c r="A362" s="69" t="s">
        <v>1655</v>
      </c>
      <c r="B362" s="70" t="s">
        <v>1319</v>
      </c>
      <c r="C362" s="54">
        <v>6588</v>
      </c>
      <c r="D362" s="115" t="s">
        <v>1662</v>
      </c>
      <c r="E362" s="54" t="s">
        <v>623</v>
      </c>
      <c r="F362" s="79">
        <v>43397</v>
      </c>
      <c r="G362" s="115" t="s">
        <v>1662</v>
      </c>
      <c r="H362" s="72">
        <v>0.51000000005110091</v>
      </c>
      <c r="I362" s="70" t="s">
        <v>1541</v>
      </c>
      <c r="J362" s="70" t="s">
        <v>121</v>
      </c>
      <c r="K362" s="71">
        <v>7.7218999999999996E-2</v>
      </c>
      <c r="L362" s="71">
        <v>7.5600000003066062E-2</v>
      </c>
      <c r="M362" s="72">
        <v>2678.151339</v>
      </c>
      <c r="N362" s="80">
        <v>100.73</v>
      </c>
      <c r="O362" s="72">
        <v>9.7845647499999995</v>
      </c>
      <c r="P362" s="73">
        <f t="shared" si="5"/>
        <v>1.2487448045258661E-2</v>
      </c>
      <c r="Q362" s="73">
        <f>O362/'סכום נכסי הקרן'!$C$41</f>
        <v>1.7910743079454011E-3</v>
      </c>
    </row>
    <row r="363" spans="1:17">
      <c r="A363" s="69" t="s">
        <v>1656</v>
      </c>
      <c r="B363" s="70" t="s">
        <v>1319</v>
      </c>
      <c r="C363" s="54" t="s">
        <v>1514</v>
      </c>
      <c r="D363" s="115" t="s">
        <v>1662</v>
      </c>
      <c r="E363" s="54" t="s">
        <v>623</v>
      </c>
      <c r="F363" s="79">
        <v>44144</v>
      </c>
      <c r="G363" s="115" t="s">
        <v>1662</v>
      </c>
      <c r="H363" s="72">
        <v>1</v>
      </c>
      <c r="I363" s="70" t="s">
        <v>1541</v>
      </c>
      <c r="J363" s="70" t="s">
        <v>121</v>
      </c>
      <c r="K363" s="71">
        <v>7.8763E-2</v>
      </c>
      <c r="L363" s="71">
        <v>0</v>
      </c>
      <c r="M363" s="72">
        <v>3334.4284320000002</v>
      </c>
      <c r="N363" s="80">
        <v>78.199742999999998</v>
      </c>
      <c r="O363" s="72">
        <v>9.457454932000001</v>
      </c>
      <c r="P363" s="73">
        <f t="shared" si="5"/>
        <v>1.2069977573987162E-2</v>
      </c>
      <c r="Q363" s="73">
        <f>O363/'סכום נכסי הקרן'!$C$41</f>
        <v>1.7311965304595406E-3</v>
      </c>
    </row>
    <row r="364" spans="1:17">
      <c r="A364" s="69" t="s">
        <v>1657</v>
      </c>
      <c r="B364" s="70" t="s">
        <v>1319</v>
      </c>
      <c r="C364" s="54">
        <v>6826</v>
      </c>
      <c r="D364" s="115" t="s">
        <v>1662</v>
      </c>
      <c r="E364" s="54" t="s">
        <v>623</v>
      </c>
      <c r="F364" s="79">
        <v>43550</v>
      </c>
      <c r="G364" s="115" t="s">
        <v>1662</v>
      </c>
      <c r="H364" s="72">
        <v>1.7599999998938709</v>
      </c>
      <c r="I364" s="70" t="s">
        <v>1546</v>
      </c>
      <c r="J364" s="70" t="s">
        <v>121</v>
      </c>
      <c r="K364" s="71">
        <v>8.4559999999999996E-2</v>
      </c>
      <c r="L364" s="71">
        <v>8.5599999995673207E-2</v>
      </c>
      <c r="M364" s="72">
        <v>1342.7010330000003</v>
      </c>
      <c r="N364" s="80">
        <v>100.61</v>
      </c>
      <c r="O364" s="72">
        <v>4.899683327</v>
      </c>
      <c r="P364" s="73">
        <f t="shared" si="5"/>
        <v>6.2531694099252199E-3</v>
      </c>
      <c r="Q364" s="73">
        <f>O364/'סכום נכסי הקרן'!$C$41</f>
        <v>8.9689190559632669E-4</v>
      </c>
    </row>
    <row r="365" spans="1:17">
      <c r="A365" s="69" t="s">
        <v>1658</v>
      </c>
      <c r="B365" s="70" t="s">
        <v>1319</v>
      </c>
      <c r="C365" s="54">
        <v>6528</v>
      </c>
      <c r="D365" s="115" t="s">
        <v>1662</v>
      </c>
      <c r="E365" s="54" t="s">
        <v>623</v>
      </c>
      <c r="F365" s="79">
        <v>43373</v>
      </c>
      <c r="G365" s="115" t="s">
        <v>1662</v>
      </c>
      <c r="H365" s="72">
        <v>4.2699999999858331</v>
      </c>
      <c r="I365" s="70" t="s">
        <v>1546</v>
      </c>
      <c r="J365" s="70" t="s">
        <v>124</v>
      </c>
      <c r="K365" s="71">
        <v>3.032E-2</v>
      </c>
      <c r="L365" s="71">
        <v>6.299999999923718E-2</v>
      </c>
      <c r="M365" s="72">
        <v>2271.9050229999998</v>
      </c>
      <c r="N365" s="80">
        <v>87.41</v>
      </c>
      <c r="O365" s="72">
        <v>9.1765168189999997</v>
      </c>
      <c r="P365" s="73">
        <f t="shared" si="5"/>
        <v>1.1711433256518107E-2</v>
      </c>
      <c r="Q365" s="73">
        <f>O365/'סכום נכסי הקרן'!$C$41</f>
        <v>1.6797705294903137E-3</v>
      </c>
    </row>
    <row r="366" spans="1:17">
      <c r="A366" s="69" t="s">
        <v>1659</v>
      </c>
      <c r="B366" s="70" t="s">
        <v>1319</v>
      </c>
      <c r="C366" s="54">
        <v>8860</v>
      </c>
      <c r="D366" s="115" t="s">
        <v>1662</v>
      </c>
      <c r="E366" s="54" t="s">
        <v>623</v>
      </c>
      <c r="F366" s="79">
        <v>44585</v>
      </c>
      <c r="G366" s="115" t="s">
        <v>1662</v>
      </c>
      <c r="H366" s="72">
        <v>2.1599999993022969</v>
      </c>
      <c r="I366" s="70" t="s">
        <v>1550</v>
      </c>
      <c r="J366" s="70" t="s">
        <v>123</v>
      </c>
      <c r="K366" s="71">
        <v>6.5960000000000005E-2</v>
      </c>
      <c r="L366" s="71">
        <v>7.1299999952905022E-2</v>
      </c>
      <c r="M366" s="72">
        <v>142.72742400000001</v>
      </c>
      <c r="N366" s="80">
        <v>100.13</v>
      </c>
      <c r="O366" s="72">
        <v>0.57330969000000009</v>
      </c>
      <c r="P366" s="73">
        <f t="shared" si="5"/>
        <v>7.3168047334127467E-4</v>
      </c>
      <c r="Q366" s="73">
        <f>O366/'סכום נכסי הקרן'!$C$41</f>
        <v>1.0494490889389257E-4</v>
      </c>
    </row>
    <row r="367" spans="1:17">
      <c r="A367" s="69" t="s">
        <v>1659</v>
      </c>
      <c r="B367" s="70" t="s">
        <v>1319</v>
      </c>
      <c r="C367" s="54">
        <v>8977</v>
      </c>
      <c r="D367" s="115" t="s">
        <v>1662</v>
      </c>
      <c r="E367" s="54" t="s">
        <v>623</v>
      </c>
      <c r="F367" s="79">
        <v>44553</v>
      </c>
      <c r="G367" s="115" t="s">
        <v>1662</v>
      </c>
      <c r="H367" s="72">
        <v>2.1600000142075007</v>
      </c>
      <c r="I367" s="70" t="s">
        <v>1550</v>
      </c>
      <c r="J367" s="70" t="s">
        <v>123</v>
      </c>
      <c r="K367" s="71">
        <v>6.5960000000000005E-2</v>
      </c>
      <c r="L367" s="71">
        <v>7.1500000295989588E-2</v>
      </c>
      <c r="M367" s="72">
        <v>21.033515000000001</v>
      </c>
      <c r="N367" s="80">
        <v>100.1</v>
      </c>
      <c r="O367" s="72">
        <v>8.4462429999999991E-2</v>
      </c>
      <c r="P367" s="73">
        <f t="shared" si="5"/>
        <v>1.0779428961327037E-4</v>
      </c>
      <c r="Q367" s="73">
        <f>O367/'סכום נכסי הקרן'!$C$41</f>
        <v>1.5460931806868249E-5</v>
      </c>
    </row>
    <row r="368" spans="1:17">
      <c r="A368" s="69" t="s">
        <v>1659</v>
      </c>
      <c r="B368" s="70" t="s">
        <v>1319</v>
      </c>
      <c r="C368" s="54">
        <v>8978</v>
      </c>
      <c r="D368" s="115" t="s">
        <v>1662</v>
      </c>
      <c r="E368" s="54" t="s">
        <v>623</v>
      </c>
      <c r="F368" s="79">
        <v>44553</v>
      </c>
      <c r="G368" s="115" t="s">
        <v>1662</v>
      </c>
      <c r="H368" s="72">
        <v>2.1600000051681549</v>
      </c>
      <c r="I368" s="70" t="s">
        <v>1550</v>
      </c>
      <c r="J368" s="70" t="s">
        <v>123</v>
      </c>
      <c r="K368" s="71">
        <v>6.5960000000000005E-2</v>
      </c>
      <c r="L368" s="71">
        <v>7.2600000107054641E-2</v>
      </c>
      <c r="M368" s="72">
        <v>27.043091</v>
      </c>
      <c r="N368" s="80">
        <v>99.88</v>
      </c>
      <c r="O368" s="72">
        <v>0.108355884</v>
      </c>
      <c r="P368" s="73">
        <f t="shared" si="5"/>
        <v>1.3828805945078693E-4</v>
      </c>
      <c r="Q368" s="73">
        <f>O368/'סכום נכסי הקרן'!$C$41</f>
        <v>1.9834652322895831E-5</v>
      </c>
    </row>
    <row r="369" spans="1:17">
      <c r="A369" s="69" t="s">
        <v>1659</v>
      </c>
      <c r="B369" s="70" t="s">
        <v>1319</v>
      </c>
      <c r="C369" s="54">
        <v>8979</v>
      </c>
      <c r="D369" s="115" t="s">
        <v>1662</v>
      </c>
      <c r="E369" s="54" t="s">
        <v>623</v>
      </c>
      <c r="F369" s="79">
        <v>44553</v>
      </c>
      <c r="G369" s="115" t="s">
        <v>1662</v>
      </c>
      <c r="H369" s="72">
        <v>2.1600000006313813</v>
      </c>
      <c r="I369" s="70" t="s">
        <v>1550</v>
      </c>
      <c r="J369" s="70" t="s">
        <v>123</v>
      </c>
      <c r="K369" s="71">
        <v>6.5960000000000005E-2</v>
      </c>
      <c r="L369" s="71">
        <v>7.1400000025255247E-2</v>
      </c>
      <c r="M369" s="72">
        <v>126.201089</v>
      </c>
      <c r="N369" s="80">
        <v>100.11</v>
      </c>
      <c r="O369" s="72">
        <v>0.50682519800000003</v>
      </c>
      <c r="P369" s="73">
        <f t="shared" si="5"/>
        <v>6.4683033837074195E-4</v>
      </c>
      <c r="Q369" s="73">
        <f>O369/'סכום נכסי הקרן'!$C$41</f>
        <v>9.27748565164476E-5</v>
      </c>
    </row>
    <row r="370" spans="1:17">
      <c r="A370" s="69" t="s">
        <v>1659</v>
      </c>
      <c r="B370" s="70" t="s">
        <v>1319</v>
      </c>
      <c r="C370" s="54">
        <v>8918</v>
      </c>
      <c r="D370" s="115" t="s">
        <v>1662</v>
      </c>
      <c r="E370" s="54" t="s">
        <v>623</v>
      </c>
      <c r="F370" s="79">
        <v>44553</v>
      </c>
      <c r="G370" s="115" t="s">
        <v>1662</v>
      </c>
      <c r="H370" s="72">
        <v>2.1599999917114636</v>
      </c>
      <c r="I370" s="70" t="s">
        <v>1550</v>
      </c>
      <c r="J370" s="70" t="s">
        <v>123</v>
      </c>
      <c r="K370" s="71">
        <v>6.5960000000000005E-2</v>
      </c>
      <c r="L370" s="71">
        <v>7.1499999827322164E-2</v>
      </c>
      <c r="M370" s="72">
        <v>18.028727</v>
      </c>
      <c r="N370" s="80">
        <v>100.09</v>
      </c>
      <c r="O370" s="72">
        <v>7.2389134999999993E-2</v>
      </c>
      <c r="P370" s="73">
        <f t="shared" si="5"/>
        <v>9.2385873613204432E-5</v>
      </c>
      <c r="Q370" s="73">
        <f>O370/'סכום נכסי הקרן'!$C$41</f>
        <v>1.3250903150586356E-5</v>
      </c>
    </row>
    <row r="371" spans="1:17">
      <c r="A371" s="69" t="s">
        <v>1659</v>
      </c>
      <c r="B371" s="70" t="s">
        <v>1319</v>
      </c>
      <c r="C371" s="54">
        <v>9037</v>
      </c>
      <c r="D371" s="115" t="s">
        <v>1662</v>
      </c>
      <c r="E371" s="54" t="s">
        <v>623</v>
      </c>
      <c r="F371" s="79">
        <v>44671</v>
      </c>
      <c r="G371" s="115" t="s">
        <v>1662</v>
      </c>
      <c r="H371" s="72">
        <v>2.160000009721331</v>
      </c>
      <c r="I371" s="70" t="s">
        <v>1550</v>
      </c>
      <c r="J371" s="70" t="s">
        <v>123</v>
      </c>
      <c r="K371" s="71">
        <v>6.5960000000000005E-2</v>
      </c>
      <c r="L371" s="71">
        <v>7.130000047943838E-2</v>
      </c>
      <c r="M371" s="72">
        <v>11.267955000000002</v>
      </c>
      <c r="N371" s="80">
        <v>100.13</v>
      </c>
      <c r="O371" s="72">
        <v>4.5261291000000002E-2</v>
      </c>
      <c r="P371" s="73">
        <f t="shared" si="5"/>
        <v>5.7764247492340781E-5</v>
      </c>
      <c r="Q371" s="73">
        <f>O371/'סכום נכסי הקרן'!$C$41</f>
        <v>8.2851243285543617E-6</v>
      </c>
    </row>
    <row r="372" spans="1:17">
      <c r="A372" s="69" t="s">
        <v>1659</v>
      </c>
      <c r="B372" s="70" t="s">
        <v>1319</v>
      </c>
      <c r="C372" s="54">
        <v>9130</v>
      </c>
      <c r="D372" s="115" t="s">
        <v>1662</v>
      </c>
      <c r="E372" s="54" t="s">
        <v>623</v>
      </c>
      <c r="F372" s="79">
        <v>44742</v>
      </c>
      <c r="G372" s="115" t="s">
        <v>1662</v>
      </c>
      <c r="H372" s="72">
        <v>2.1600000023566861</v>
      </c>
      <c r="I372" s="70" t="s">
        <v>1550</v>
      </c>
      <c r="J372" s="70" t="s">
        <v>123</v>
      </c>
      <c r="K372" s="71">
        <v>6.5960000000000005E-2</v>
      </c>
      <c r="L372" s="71">
        <v>7.130000011120613E-2</v>
      </c>
      <c r="M372" s="72">
        <v>67.607726999999997</v>
      </c>
      <c r="N372" s="80">
        <v>100.13</v>
      </c>
      <c r="O372" s="72">
        <v>0.271567746</v>
      </c>
      <c r="P372" s="73">
        <f t="shared" si="5"/>
        <v>3.4658548495404464E-4</v>
      </c>
      <c r="Q372" s="73">
        <f>O372/'סכום נכסי הקרן'!$C$41</f>
        <v>4.9710745971326164E-5</v>
      </c>
    </row>
    <row r="373" spans="1:17">
      <c r="A373" s="69" t="s">
        <v>1659</v>
      </c>
      <c r="B373" s="70" t="s">
        <v>1319</v>
      </c>
      <c r="C373" s="54">
        <v>9313</v>
      </c>
      <c r="D373" s="115" t="s">
        <v>1662</v>
      </c>
      <c r="E373" s="54" t="s">
        <v>623</v>
      </c>
      <c r="F373" s="79">
        <v>44886</v>
      </c>
      <c r="G373" s="115" t="s">
        <v>1662</v>
      </c>
      <c r="H373" s="72">
        <v>2.1599999957967637</v>
      </c>
      <c r="I373" s="70" t="s">
        <v>1550</v>
      </c>
      <c r="J373" s="70" t="s">
        <v>123</v>
      </c>
      <c r="K373" s="71">
        <v>6.5960000000000005E-2</v>
      </c>
      <c r="L373" s="71">
        <v>7.1299999789029872E-2</v>
      </c>
      <c r="M373" s="72">
        <v>30.799075999999999</v>
      </c>
      <c r="N373" s="80">
        <v>100.13</v>
      </c>
      <c r="O373" s="72">
        <v>0.123714197</v>
      </c>
      <c r="P373" s="73">
        <f t="shared" si="5"/>
        <v>1.5788894518771465E-4</v>
      </c>
      <c r="Q373" s="73">
        <f>O373/'סכום נכסי הקרן'!$C$41</f>
        <v>2.2646006790930177E-5</v>
      </c>
    </row>
    <row r="374" spans="1:17">
      <c r="A374" s="69" t="s">
        <v>1659</v>
      </c>
      <c r="B374" s="70" t="s">
        <v>1319</v>
      </c>
      <c r="C374" s="54">
        <v>9496</v>
      </c>
      <c r="D374" s="115" t="s">
        <v>1662</v>
      </c>
      <c r="E374" s="54" t="s">
        <v>623</v>
      </c>
      <c r="F374" s="79">
        <v>44985</v>
      </c>
      <c r="G374" s="115" t="s">
        <v>1662</v>
      </c>
      <c r="H374" s="72">
        <v>2.160000000621392</v>
      </c>
      <c r="I374" s="70" t="s">
        <v>1550</v>
      </c>
      <c r="J374" s="70" t="s">
        <v>123</v>
      </c>
      <c r="K374" s="71">
        <v>6.5960000000000005E-2</v>
      </c>
      <c r="L374" s="71">
        <v>7.130000002123088E-2</v>
      </c>
      <c r="M374" s="72">
        <v>48.076605999999998</v>
      </c>
      <c r="N374" s="80">
        <v>100.13</v>
      </c>
      <c r="O374" s="72">
        <v>0.19311484300000001</v>
      </c>
      <c r="P374" s="73">
        <f t="shared" si="5"/>
        <v>2.4646079108738928E-4</v>
      </c>
      <c r="Q374" s="73">
        <f>O374/'סכום נכסי הקרן'!$C$41</f>
        <v>3.534986405810333E-5</v>
      </c>
    </row>
    <row r="375" spans="1:17">
      <c r="A375" s="69" t="s">
        <v>1659</v>
      </c>
      <c r="B375" s="70" t="s">
        <v>1319</v>
      </c>
      <c r="C375" s="54">
        <v>9547</v>
      </c>
      <c r="D375" s="115" t="s">
        <v>1662</v>
      </c>
      <c r="E375" s="54" t="s">
        <v>623</v>
      </c>
      <c r="F375" s="79">
        <v>45036</v>
      </c>
      <c r="G375" s="115" t="s">
        <v>1662</v>
      </c>
      <c r="H375" s="72">
        <v>2.1599999840923676</v>
      </c>
      <c r="I375" s="70" t="s">
        <v>1550</v>
      </c>
      <c r="J375" s="70" t="s">
        <v>123</v>
      </c>
      <c r="K375" s="71">
        <v>6.5960000000000005E-2</v>
      </c>
      <c r="L375" s="71">
        <v>7.1299999787898236E-2</v>
      </c>
      <c r="M375" s="72">
        <v>11.267955000000002</v>
      </c>
      <c r="N375" s="80">
        <v>100.13</v>
      </c>
      <c r="O375" s="72">
        <v>4.5261291999999995E-2</v>
      </c>
      <c r="P375" s="73">
        <f t="shared" si="5"/>
        <v>5.7764248768580271E-5</v>
      </c>
      <c r="Q375" s="73">
        <f>O375/'סכום נכסי הקרן'!$C$41</f>
        <v>8.2851245116053543E-6</v>
      </c>
    </row>
    <row r="376" spans="1:17">
      <c r="A376" s="69" t="s">
        <v>1659</v>
      </c>
      <c r="B376" s="70" t="s">
        <v>1319</v>
      </c>
      <c r="C376" s="54">
        <v>9718</v>
      </c>
      <c r="D376" s="115" t="s">
        <v>1662</v>
      </c>
      <c r="E376" s="54" t="s">
        <v>623</v>
      </c>
      <c r="F376" s="79">
        <v>45163</v>
      </c>
      <c r="G376" s="115" t="s">
        <v>1662</v>
      </c>
      <c r="H376" s="72">
        <v>2.1400000004784947</v>
      </c>
      <c r="I376" s="70" t="s">
        <v>1550</v>
      </c>
      <c r="J376" s="70" t="s">
        <v>123</v>
      </c>
      <c r="K376" s="71">
        <v>6.4320000000000002E-2</v>
      </c>
      <c r="L376" s="71">
        <v>7.5999999976075261E-2</v>
      </c>
      <c r="M376" s="72">
        <v>104.025756</v>
      </c>
      <c r="N376" s="80">
        <v>100.16</v>
      </c>
      <c r="O376" s="72">
        <v>0.41797741999999999</v>
      </c>
      <c r="P376" s="73">
        <f t="shared" si="5"/>
        <v>5.3343929440921307E-4</v>
      </c>
      <c r="Q376" s="73">
        <f>O376/'סכום נכסי הקרן'!$C$41</f>
        <v>7.6511182397081515E-5</v>
      </c>
    </row>
    <row r="377" spans="1:17">
      <c r="A377" s="69" t="s">
        <v>1659</v>
      </c>
      <c r="B377" s="70" t="s">
        <v>1319</v>
      </c>
      <c r="C377" s="54">
        <v>9799</v>
      </c>
      <c r="D377" s="115" t="s">
        <v>1662</v>
      </c>
      <c r="E377" s="54" t="s">
        <v>623</v>
      </c>
      <c r="F377" s="79">
        <v>45208</v>
      </c>
      <c r="G377" s="115" t="s">
        <v>1662</v>
      </c>
      <c r="H377" s="72">
        <v>2.1500000053071475</v>
      </c>
      <c r="I377" s="70" t="s">
        <v>1550</v>
      </c>
      <c r="J377" s="70" t="s">
        <v>123</v>
      </c>
      <c r="K377" s="71">
        <v>6.6130000000000008E-2</v>
      </c>
      <c r="L377" s="71">
        <v>6.9700000116757241E-2</v>
      </c>
      <c r="M377" s="72">
        <v>11.658576</v>
      </c>
      <c r="N377" s="80">
        <v>100.72</v>
      </c>
      <c r="O377" s="72">
        <v>4.7106284999999998E-2</v>
      </c>
      <c r="P377" s="73">
        <f t="shared" si="5"/>
        <v>6.0118901716363764E-5</v>
      </c>
      <c r="Q377" s="73">
        <f>O377/'סכום נכסי הקרן'!$C$41</f>
        <v>8.6228523150458821E-6</v>
      </c>
    </row>
    <row r="378" spans="1:17">
      <c r="A378" s="69" t="s">
        <v>1659</v>
      </c>
      <c r="B378" s="70" t="s">
        <v>1319</v>
      </c>
      <c r="C378" s="54">
        <v>8829</v>
      </c>
      <c r="D378" s="115" t="s">
        <v>1662</v>
      </c>
      <c r="E378" s="54" t="s">
        <v>623</v>
      </c>
      <c r="F378" s="79">
        <v>44553</v>
      </c>
      <c r="G378" s="115" t="s">
        <v>1662</v>
      </c>
      <c r="H378" s="72">
        <v>2.1600000001901645</v>
      </c>
      <c r="I378" s="70" t="s">
        <v>1550</v>
      </c>
      <c r="J378" s="70" t="s">
        <v>123</v>
      </c>
      <c r="K378" s="71">
        <v>6.6089999999999996E-2</v>
      </c>
      <c r="L378" s="71">
        <v>7.1400000004863809E-2</v>
      </c>
      <c r="M378" s="72">
        <v>1363.4225030000002</v>
      </c>
      <c r="N378" s="80">
        <v>99.99</v>
      </c>
      <c r="O378" s="72">
        <v>5.4689585809999999</v>
      </c>
      <c r="P378" s="73">
        <f t="shared" si="5"/>
        <v>6.9797009766744125E-3</v>
      </c>
      <c r="Q378" s="73">
        <f>O378/'סכום נכסי הקרן'!$C$41</f>
        <v>1.001098306968293E-3</v>
      </c>
    </row>
    <row r="379" spans="1:17">
      <c r="A379" s="69" t="s">
        <v>1660</v>
      </c>
      <c r="B379" s="70" t="s">
        <v>1319</v>
      </c>
      <c r="C379" s="54">
        <v>7382</v>
      </c>
      <c r="D379" s="115" t="s">
        <v>1662</v>
      </c>
      <c r="E379" s="54" t="s">
        <v>623</v>
      </c>
      <c r="F379" s="79">
        <v>43860</v>
      </c>
      <c r="G379" s="115" t="s">
        <v>1662</v>
      </c>
      <c r="H379" s="72">
        <v>2.4799999999249547</v>
      </c>
      <c r="I379" s="70" t="s">
        <v>1546</v>
      </c>
      <c r="J379" s="70" t="s">
        <v>121</v>
      </c>
      <c r="K379" s="71">
        <v>8.1890000000000004E-2</v>
      </c>
      <c r="L379" s="71">
        <v>8.5599999998499085E-2</v>
      </c>
      <c r="M379" s="72">
        <v>2196.891302</v>
      </c>
      <c r="N379" s="80">
        <v>100.34</v>
      </c>
      <c r="O379" s="72">
        <v>7.9952165449999999</v>
      </c>
      <c r="P379" s="73">
        <f t="shared" si="5"/>
        <v>1.0203811182943008E-2</v>
      </c>
      <c r="Q379" s="73">
        <f>O379/'סכום נכסי הקרן'!$C$41</f>
        <v>1.4635323395667135E-3</v>
      </c>
    </row>
    <row r="380" spans="1:17">
      <c r="A380" s="69" t="s">
        <v>1661</v>
      </c>
      <c r="B380" s="70" t="s">
        <v>1319</v>
      </c>
      <c r="C380" s="54">
        <v>9158</v>
      </c>
      <c r="D380" s="115" t="s">
        <v>1662</v>
      </c>
      <c r="E380" s="54" t="s">
        <v>623</v>
      </c>
      <c r="F380" s="79">
        <v>44179</v>
      </c>
      <c r="G380" s="115" t="s">
        <v>1662</v>
      </c>
      <c r="H380" s="72">
        <v>2.2599999998497449</v>
      </c>
      <c r="I380" s="70" t="s">
        <v>1546</v>
      </c>
      <c r="J380" s="70" t="s">
        <v>121</v>
      </c>
      <c r="K380" s="71">
        <v>8.0809999999999993E-2</v>
      </c>
      <c r="L380" s="71">
        <v>9.2199999987170503E-2</v>
      </c>
      <c r="M380" s="72">
        <v>968.11145699999997</v>
      </c>
      <c r="N380" s="80">
        <v>98.56</v>
      </c>
      <c r="O380" s="72">
        <v>3.4607770019999999</v>
      </c>
      <c r="P380" s="73">
        <f t="shared" si="5"/>
        <v>4.4167803180719953E-3</v>
      </c>
      <c r="Q380" s="73">
        <f>O380/'סכום נכסי הקרן'!$C$41</f>
        <v>6.3349867185563983E-4</v>
      </c>
    </row>
    <row r="381" spans="1:17">
      <c r="A381" s="119" t="s">
        <v>1662</v>
      </c>
      <c r="B381" s="119" t="s">
        <v>1662</v>
      </c>
      <c r="C381" s="119" t="s">
        <v>1662</v>
      </c>
      <c r="D381" s="119" t="s">
        <v>1662</v>
      </c>
      <c r="E381" s="120" t="s">
        <v>1662</v>
      </c>
      <c r="F381" s="120" t="s">
        <v>1662</v>
      </c>
      <c r="G381" s="120" t="s">
        <v>1662</v>
      </c>
      <c r="H381" s="120" t="s">
        <v>1662</v>
      </c>
      <c r="I381" s="120" t="s">
        <v>1662</v>
      </c>
      <c r="J381" s="120" t="s">
        <v>1662</v>
      </c>
      <c r="K381" s="120" t="s">
        <v>1662</v>
      </c>
      <c r="L381" s="120" t="s">
        <v>1662</v>
      </c>
      <c r="M381" s="120" t="s">
        <v>1662</v>
      </c>
      <c r="N381" s="120" t="s">
        <v>1662</v>
      </c>
      <c r="O381" s="120" t="s">
        <v>1662</v>
      </c>
      <c r="P381" s="120" t="s">
        <v>1662</v>
      </c>
      <c r="Q381" s="120" t="s">
        <v>1662</v>
      </c>
    </row>
    <row r="382" spans="1:17">
      <c r="A382" s="119" t="s">
        <v>1662</v>
      </c>
      <c r="B382" s="119" t="s">
        <v>1662</v>
      </c>
      <c r="C382" s="119" t="s">
        <v>1662</v>
      </c>
      <c r="D382" s="119" t="s">
        <v>1662</v>
      </c>
      <c r="E382" s="120" t="s">
        <v>1662</v>
      </c>
      <c r="F382" s="120" t="s">
        <v>1662</v>
      </c>
      <c r="G382" s="120" t="s">
        <v>1662</v>
      </c>
      <c r="H382" s="120" t="s">
        <v>1662</v>
      </c>
      <c r="I382" s="120" t="s">
        <v>1662</v>
      </c>
      <c r="J382" s="120" t="s">
        <v>1662</v>
      </c>
      <c r="K382" s="120" t="s">
        <v>1662</v>
      </c>
      <c r="L382" s="120" t="s">
        <v>1662</v>
      </c>
      <c r="M382" s="120" t="s">
        <v>1662</v>
      </c>
      <c r="N382" s="120" t="s">
        <v>1662</v>
      </c>
      <c r="O382" s="120" t="s">
        <v>1662</v>
      </c>
      <c r="P382" s="120" t="s">
        <v>1662</v>
      </c>
      <c r="Q382" s="120" t="s">
        <v>1662</v>
      </c>
    </row>
    <row r="383" spans="1:17">
      <c r="A383" s="119" t="s">
        <v>1662</v>
      </c>
      <c r="B383" s="119" t="s">
        <v>1662</v>
      </c>
      <c r="C383" s="119" t="s">
        <v>1662</v>
      </c>
      <c r="D383" s="119" t="s">
        <v>1662</v>
      </c>
      <c r="E383" s="120" t="s">
        <v>1662</v>
      </c>
      <c r="F383" s="120" t="s">
        <v>1662</v>
      </c>
      <c r="G383" s="120" t="s">
        <v>1662</v>
      </c>
      <c r="H383" s="120" t="s">
        <v>1662</v>
      </c>
      <c r="I383" s="120" t="s">
        <v>1662</v>
      </c>
      <c r="J383" s="120" t="s">
        <v>1662</v>
      </c>
      <c r="K383" s="120" t="s">
        <v>1662</v>
      </c>
      <c r="L383" s="120" t="s">
        <v>1662</v>
      </c>
      <c r="M383" s="120" t="s">
        <v>1662</v>
      </c>
      <c r="N383" s="120" t="s">
        <v>1662</v>
      </c>
      <c r="O383" s="120" t="s">
        <v>1662</v>
      </c>
      <c r="P383" s="120" t="s">
        <v>1662</v>
      </c>
      <c r="Q383" s="120" t="s">
        <v>1662</v>
      </c>
    </row>
    <row r="384" spans="1:17">
      <c r="A384" s="86" t="s">
        <v>188</v>
      </c>
      <c r="B384" s="119" t="s">
        <v>1662</v>
      </c>
      <c r="C384" s="119" t="s">
        <v>1662</v>
      </c>
      <c r="D384" s="119" t="s">
        <v>1662</v>
      </c>
      <c r="E384" s="120" t="s">
        <v>1662</v>
      </c>
      <c r="F384" s="120" t="s">
        <v>1662</v>
      </c>
      <c r="G384" s="120" t="s">
        <v>1662</v>
      </c>
      <c r="H384" s="120" t="s">
        <v>1662</v>
      </c>
      <c r="I384" s="120" t="s">
        <v>1662</v>
      </c>
      <c r="J384" s="120" t="s">
        <v>1662</v>
      </c>
      <c r="K384" s="120" t="s">
        <v>1662</v>
      </c>
      <c r="L384" s="120" t="s">
        <v>1662</v>
      </c>
      <c r="M384" s="120" t="s">
        <v>1662</v>
      </c>
      <c r="N384" s="120" t="s">
        <v>1662</v>
      </c>
      <c r="O384" s="120" t="s">
        <v>1662</v>
      </c>
      <c r="P384" s="120" t="s">
        <v>1662</v>
      </c>
      <c r="Q384" s="120" t="s">
        <v>1662</v>
      </c>
    </row>
    <row r="385" spans="1:17">
      <c r="A385" s="86" t="s">
        <v>107</v>
      </c>
      <c r="B385" s="119" t="s">
        <v>1662</v>
      </c>
      <c r="C385" s="119" t="s">
        <v>1662</v>
      </c>
      <c r="D385" s="119" t="s">
        <v>1662</v>
      </c>
      <c r="E385" s="120" t="s">
        <v>1662</v>
      </c>
      <c r="F385" s="120" t="s">
        <v>1662</v>
      </c>
      <c r="G385" s="120" t="s">
        <v>1662</v>
      </c>
      <c r="H385" s="120" t="s">
        <v>1662</v>
      </c>
      <c r="I385" s="120" t="s">
        <v>1662</v>
      </c>
      <c r="J385" s="120" t="s">
        <v>1662</v>
      </c>
      <c r="K385" s="120" t="s">
        <v>1662</v>
      </c>
      <c r="L385" s="120" t="s">
        <v>1662</v>
      </c>
      <c r="M385" s="120" t="s">
        <v>1662</v>
      </c>
      <c r="N385" s="120" t="s">
        <v>1662</v>
      </c>
      <c r="O385" s="120" t="s">
        <v>1662</v>
      </c>
      <c r="P385" s="120" t="s">
        <v>1662</v>
      </c>
      <c r="Q385" s="120" t="s">
        <v>1662</v>
      </c>
    </row>
    <row r="386" spans="1:17">
      <c r="A386" s="86" t="s">
        <v>171</v>
      </c>
      <c r="B386" s="119" t="s">
        <v>1662</v>
      </c>
      <c r="C386" s="119" t="s">
        <v>1662</v>
      </c>
      <c r="D386" s="119" t="s">
        <v>1662</v>
      </c>
      <c r="E386" s="120" t="s">
        <v>1662</v>
      </c>
      <c r="F386" s="120" t="s">
        <v>1662</v>
      </c>
      <c r="G386" s="120" t="s">
        <v>1662</v>
      </c>
      <c r="H386" s="120" t="s">
        <v>1662</v>
      </c>
      <c r="I386" s="120" t="s">
        <v>1662</v>
      </c>
      <c r="J386" s="120" t="s">
        <v>1662</v>
      </c>
      <c r="K386" s="120" t="s">
        <v>1662</v>
      </c>
      <c r="L386" s="120" t="s">
        <v>1662</v>
      </c>
      <c r="M386" s="120" t="s">
        <v>1662</v>
      </c>
      <c r="N386" s="120" t="s">
        <v>1662</v>
      </c>
      <c r="O386" s="120" t="s">
        <v>1662</v>
      </c>
      <c r="P386" s="120" t="s">
        <v>1662</v>
      </c>
      <c r="Q386" s="120" t="s">
        <v>1662</v>
      </c>
    </row>
    <row r="387" spans="1:17">
      <c r="A387" s="86" t="s">
        <v>179</v>
      </c>
      <c r="B387" s="119" t="s">
        <v>1662</v>
      </c>
      <c r="C387" s="119" t="s">
        <v>1662</v>
      </c>
      <c r="D387" s="119" t="s">
        <v>1662</v>
      </c>
      <c r="E387" s="120" t="s">
        <v>1662</v>
      </c>
      <c r="F387" s="120" t="s">
        <v>1662</v>
      </c>
      <c r="G387" s="120" t="s">
        <v>1662</v>
      </c>
      <c r="H387" s="120" t="s">
        <v>1662</v>
      </c>
      <c r="I387" s="120" t="s">
        <v>1662</v>
      </c>
      <c r="J387" s="120" t="s">
        <v>1662</v>
      </c>
      <c r="K387" s="120" t="s">
        <v>1662</v>
      </c>
      <c r="L387" s="120" t="s">
        <v>1662</v>
      </c>
      <c r="M387" s="120" t="s">
        <v>1662</v>
      </c>
      <c r="N387" s="120" t="s">
        <v>1662</v>
      </c>
      <c r="O387" s="120" t="s">
        <v>1662</v>
      </c>
      <c r="P387" s="120" t="s">
        <v>1662</v>
      </c>
      <c r="Q387" s="120" t="s">
        <v>1662</v>
      </c>
    </row>
    <row r="10000" spans="52:52" hidden="1">
      <c r="AZ10000"/>
    </row>
  </sheetData>
  <sheetProtection sheet="1" objects="1" scenarios="1"/>
  <phoneticPr fontId="4" type="noConversion"/>
  <conditionalFormatting sqref="A9:A41">
    <cfRule type="cellIs" dxfId="4" priority="13" operator="equal">
      <formula>"NR3"</formula>
    </cfRule>
  </conditionalFormatting>
  <conditionalFormatting sqref="A56:A380">
    <cfRule type="cellIs" dxfId="3" priority="5" operator="equal">
      <formula>2958465</formula>
    </cfRule>
    <cfRule type="cellIs" dxfId="2" priority="6" operator="equal">
      <formula>2958465</formula>
    </cfRule>
    <cfRule type="cellIs" dxfId="1" priority="7" operator="equal">
      <formula>"NR3"</formula>
    </cfRule>
    <cfRule type="cellIs" dxfId="0" priority="8" operator="equal">
      <formula>"דירוג פנימי"</formula>
    </cfRule>
  </conditionalFormatting>
  <dataValidations count="1">
    <dataValidation allowBlank="1" showInputMessage="1" showErrorMessage="1" sqref="C1:Q4 B5:Q7 A1:A7 A381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135</v>
      </c>
      <c r="B1" s="36" t="s" vm="1">
        <v>194</v>
      </c>
    </row>
    <row r="2" spans="1:14">
      <c r="A2" s="36" t="s">
        <v>134</v>
      </c>
      <c r="B2" s="36" t="s">
        <v>195</v>
      </c>
    </row>
    <row r="3" spans="1:14">
      <c r="A3" s="36" t="s">
        <v>136</v>
      </c>
      <c r="B3" s="36" t="s">
        <v>196</v>
      </c>
    </row>
    <row r="4" spans="1:14">
      <c r="A4" s="36" t="s">
        <v>137</v>
      </c>
      <c r="B4" s="36">
        <v>2148</v>
      </c>
    </row>
    <row r="5" spans="1:14" s="3" customFormat="1">
      <c r="A5" s="37" t="s">
        <v>111</v>
      </c>
      <c r="B5" s="38" t="s">
        <v>44</v>
      </c>
      <c r="C5" s="38" t="s">
        <v>112</v>
      </c>
      <c r="D5" s="38" t="s">
        <v>14</v>
      </c>
      <c r="E5" s="38" t="s">
        <v>65</v>
      </c>
      <c r="F5" s="38" t="s">
        <v>17</v>
      </c>
      <c r="G5" s="38" t="s">
        <v>98</v>
      </c>
      <c r="H5" s="38" t="s">
        <v>51</v>
      </c>
      <c r="I5" s="38" t="s">
        <v>18</v>
      </c>
      <c r="J5" s="38" t="s">
        <v>173</v>
      </c>
      <c r="K5" s="38" t="s">
        <v>172</v>
      </c>
      <c r="L5" s="38" t="s">
        <v>106</v>
      </c>
      <c r="M5" s="38" t="s">
        <v>138</v>
      </c>
      <c r="N5" s="40" t="s">
        <v>140</v>
      </c>
    </row>
    <row r="6" spans="1:14" s="3" customFormat="1">
      <c r="A6" s="110" t="s">
        <v>1662</v>
      </c>
      <c r="B6" s="111" t="s">
        <v>1662</v>
      </c>
      <c r="C6" s="111" t="s">
        <v>1662</v>
      </c>
      <c r="D6" s="111" t="s">
        <v>1662</v>
      </c>
      <c r="E6" s="111" t="s">
        <v>1662</v>
      </c>
      <c r="F6" s="26" t="s">
        <v>20</v>
      </c>
      <c r="G6" s="111" t="s">
        <v>1662</v>
      </c>
      <c r="H6" s="26" t="s">
        <v>19</v>
      </c>
      <c r="I6" s="26" t="s">
        <v>19</v>
      </c>
      <c r="J6" s="26" t="s">
        <v>180</v>
      </c>
      <c r="K6" s="111" t="s">
        <v>1662</v>
      </c>
      <c r="L6" s="26" t="s">
        <v>176</v>
      </c>
      <c r="M6" s="26" t="s">
        <v>19</v>
      </c>
      <c r="N6" s="13" t="s">
        <v>19</v>
      </c>
    </row>
    <row r="7" spans="1:14" s="4" customFormat="1" ht="20.25">
      <c r="A7" s="112" t="s">
        <v>1662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3" t="s">
        <v>1521</v>
      </c>
      <c r="B8" s="115" t="s">
        <v>1662</v>
      </c>
      <c r="C8" s="115" t="s">
        <v>1662</v>
      </c>
      <c r="D8" s="115" t="s">
        <v>1662</v>
      </c>
      <c r="E8" s="115" t="s">
        <v>1662</v>
      </c>
      <c r="F8" s="115" t="s">
        <v>1662</v>
      </c>
      <c r="G8" s="115" t="s">
        <v>1662</v>
      </c>
      <c r="H8" s="115" t="s">
        <v>1662</v>
      </c>
      <c r="I8" s="115" t="s">
        <v>1662</v>
      </c>
      <c r="J8" s="115" t="s">
        <v>1662</v>
      </c>
      <c r="K8" s="115" t="s">
        <v>1662</v>
      </c>
      <c r="L8" s="84">
        <v>0</v>
      </c>
      <c r="M8" s="85">
        <v>0</v>
      </c>
      <c r="N8" s="85">
        <v>0</v>
      </c>
    </row>
    <row r="9" spans="1:14">
      <c r="A9" s="86" t="s">
        <v>188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115" t="s">
        <v>1662</v>
      </c>
      <c r="J9" s="115" t="s">
        <v>1662</v>
      </c>
      <c r="K9" s="115" t="s">
        <v>1662</v>
      </c>
      <c r="L9" s="115" t="s">
        <v>1662</v>
      </c>
      <c r="M9" s="115" t="s">
        <v>1662</v>
      </c>
      <c r="N9" s="115" t="s">
        <v>1662</v>
      </c>
    </row>
    <row r="10" spans="1:14">
      <c r="A10" s="86" t="s">
        <v>107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  <c r="L10" s="115" t="s">
        <v>1662</v>
      </c>
      <c r="M10" s="115" t="s">
        <v>1662</v>
      </c>
      <c r="N10" s="115" t="s">
        <v>1662</v>
      </c>
    </row>
    <row r="11" spans="1:14">
      <c r="A11" s="86" t="s">
        <v>171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  <c r="L11" s="115" t="s">
        <v>1662</v>
      </c>
      <c r="M11" s="115" t="s">
        <v>1662</v>
      </c>
      <c r="N11" s="115" t="s">
        <v>1662</v>
      </c>
    </row>
    <row r="12" spans="1:14">
      <c r="A12" s="86" t="s">
        <v>179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  <c r="K12" s="115" t="s">
        <v>1662</v>
      </c>
      <c r="L12" s="115" t="s">
        <v>1662</v>
      </c>
      <c r="M12" s="115" t="s">
        <v>1662</v>
      </c>
      <c r="N12" s="115" t="s">
        <v>1662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135</v>
      </c>
      <c r="B1" s="36" t="s" vm="1">
        <v>194</v>
      </c>
    </row>
    <row r="2" spans="1:9">
      <c r="A2" s="36" t="s">
        <v>134</v>
      </c>
      <c r="B2" s="36" t="s">
        <v>195</v>
      </c>
    </row>
    <row r="3" spans="1:9">
      <c r="A3" s="36" t="s">
        <v>136</v>
      </c>
      <c r="B3" s="36" t="s">
        <v>196</v>
      </c>
    </row>
    <row r="4" spans="1:9">
      <c r="A4" s="36" t="s">
        <v>137</v>
      </c>
      <c r="B4" s="36">
        <v>2148</v>
      </c>
    </row>
    <row r="5" spans="1:9" s="3" customFormat="1">
      <c r="A5" s="37" t="s">
        <v>111</v>
      </c>
      <c r="B5" s="39" t="s">
        <v>53</v>
      </c>
      <c r="C5" s="39" t="s">
        <v>83</v>
      </c>
      <c r="D5" s="39" t="s">
        <v>54</v>
      </c>
      <c r="E5" s="39" t="s">
        <v>98</v>
      </c>
      <c r="F5" s="39" t="s">
        <v>162</v>
      </c>
      <c r="G5" s="39" t="s">
        <v>138</v>
      </c>
      <c r="H5" s="39" t="s">
        <v>139</v>
      </c>
      <c r="I5" s="51" t="s">
        <v>183</v>
      </c>
    </row>
    <row r="6" spans="1:9" s="3" customFormat="1">
      <c r="A6" s="110" t="s">
        <v>1662</v>
      </c>
      <c r="B6" s="12" t="s">
        <v>21</v>
      </c>
      <c r="C6" s="111" t="s">
        <v>1662</v>
      </c>
      <c r="D6" s="12" t="s">
        <v>19</v>
      </c>
      <c r="E6" s="111" t="s">
        <v>1662</v>
      </c>
      <c r="F6" s="12" t="s">
        <v>177</v>
      </c>
      <c r="G6" s="26" t="s">
        <v>19</v>
      </c>
      <c r="H6" s="26" t="s">
        <v>19</v>
      </c>
      <c r="I6" s="135" t="s">
        <v>1662</v>
      </c>
    </row>
    <row r="7" spans="1:9" s="4" customFormat="1" ht="20.25">
      <c r="A7" s="112" t="s">
        <v>1662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83" t="s">
        <v>1522</v>
      </c>
      <c r="B8" s="115" t="s">
        <v>1662</v>
      </c>
      <c r="C8" s="115" t="s">
        <v>1662</v>
      </c>
      <c r="D8" s="115" t="s">
        <v>1662</v>
      </c>
      <c r="E8" s="115" t="s">
        <v>1662</v>
      </c>
      <c r="F8" s="84">
        <v>0</v>
      </c>
      <c r="G8" s="85">
        <v>0</v>
      </c>
      <c r="H8" s="85">
        <v>0</v>
      </c>
      <c r="I8" s="115" t="s">
        <v>1662</v>
      </c>
    </row>
    <row r="9" spans="1:9" hidden="1">
      <c r="A9" s="95"/>
      <c r="B9" s="54"/>
      <c r="C9" s="54"/>
      <c r="D9" s="54"/>
      <c r="E9" s="54"/>
      <c r="F9" s="54"/>
      <c r="G9" s="54"/>
      <c r="H9" s="54"/>
      <c r="I9" s="54"/>
    </row>
    <row r="10" spans="1:9" hidden="1">
      <c r="A10" s="95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bestFit="1" customWidth="1"/>
    <col min="2" max="2" width="51.425781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135</v>
      </c>
      <c r="B1" s="36" t="s" vm="1">
        <v>194</v>
      </c>
    </row>
    <row r="2" spans="1:10">
      <c r="A2" s="36" t="s">
        <v>134</v>
      </c>
      <c r="B2" s="36" t="s">
        <v>195</v>
      </c>
    </row>
    <row r="3" spans="1:10">
      <c r="A3" s="36" t="s">
        <v>136</v>
      </c>
      <c r="B3" s="36" t="s">
        <v>196</v>
      </c>
    </row>
    <row r="4" spans="1:10">
      <c r="A4" s="36" t="s">
        <v>137</v>
      </c>
      <c r="B4" s="36">
        <v>2148</v>
      </c>
    </row>
    <row r="5" spans="1:10" s="3" customFormat="1">
      <c r="A5" s="37" t="s">
        <v>111</v>
      </c>
      <c r="B5" s="39" t="s">
        <v>112</v>
      </c>
      <c r="C5" s="39" t="s">
        <v>14</v>
      </c>
      <c r="D5" s="39" t="s">
        <v>15</v>
      </c>
      <c r="E5" s="39" t="s">
        <v>56</v>
      </c>
      <c r="F5" s="39" t="s">
        <v>98</v>
      </c>
      <c r="G5" s="39" t="s">
        <v>52</v>
      </c>
      <c r="H5" s="39" t="s">
        <v>106</v>
      </c>
      <c r="I5" s="39" t="s">
        <v>138</v>
      </c>
      <c r="J5" s="51" t="s">
        <v>139</v>
      </c>
    </row>
    <row r="6" spans="1:10" s="3" customFormat="1">
      <c r="A6" s="110" t="s">
        <v>1662</v>
      </c>
      <c r="B6" s="134" t="s">
        <v>1662</v>
      </c>
      <c r="C6" s="111" t="s">
        <v>1662</v>
      </c>
      <c r="D6" s="111" t="s">
        <v>1662</v>
      </c>
      <c r="E6" s="12" t="s">
        <v>19</v>
      </c>
      <c r="F6" s="111" t="s">
        <v>1662</v>
      </c>
      <c r="G6" s="12" t="s">
        <v>19</v>
      </c>
      <c r="H6" s="12" t="s">
        <v>176</v>
      </c>
      <c r="I6" s="26" t="s">
        <v>19</v>
      </c>
      <c r="J6" s="13" t="s">
        <v>19</v>
      </c>
    </row>
    <row r="7" spans="1:10" s="4" customFormat="1" ht="20.25">
      <c r="A7" s="112" t="s">
        <v>1662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3" t="s">
        <v>1523</v>
      </c>
      <c r="B8" s="115" t="s">
        <v>1662</v>
      </c>
      <c r="C8" s="115" t="s">
        <v>1662</v>
      </c>
      <c r="D8" s="115" t="s">
        <v>1662</v>
      </c>
      <c r="E8" s="115" t="s">
        <v>1662</v>
      </c>
      <c r="F8" s="115" t="s">
        <v>1662</v>
      </c>
      <c r="G8" s="115" t="s">
        <v>1662</v>
      </c>
      <c r="H8" s="84">
        <v>0</v>
      </c>
      <c r="I8" s="85">
        <v>0</v>
      </c>
      <c r="J8" s="85">
        <v>0</v>
      </c>
    </row>
    <row r="9" spans="1:10" hidden="1">
      <c r="A9" s="95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95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28515625" style="2" bestFit="1" customWidth="1"/>
    <col min="2" max="2" width="33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135</v>
      </c>
      <c r="B1" s="36" t="s" vm="1">
        <v>194</v>
      </c>
    </row>
    <row r="2" spans="1:14">
      <c r="A2" s="36" t="s">
        <v>134</v>
      </c>
      <c r="B2" s="36" t="s">
        <v>195</v>
      </c>
    </row>
    <row r="3" spans="1:14">
      <c r="A3" s="36" t="s">
        <v>136</v>
      </c>
      <c r="B3" s="36" t="s">
        <v>196</v>
      </c>
    </row>
    <row r="4" spans="1:14">
      <c r="A4" s="36" t="s">
        <v>137</v>
      </c>
      <c r="B4" s="36">
        <v>2148</v>
      </c>
    </row>
    <row r="5" spans="1:14" s="3" customFormat="1">
      <c r="A5" s="37" t="s">
        <v>111</v>
      </c>
      <c r="B5" s="39" t="s">
        <v>44</v>
      </c>
      <c r="C5" s="39" t="s">
        <v>14</v>
      </c>
      <c r="D5" s="39" t="s">
        <v>15</v>
      </c>
      <c r="E5" s="39" t="s">
        <v>56</v>
      </c>
      <c r="F5" s="39" t="s">
        <v>98</v>
      </c>
      <c r="G5" s="39" t="s">
        <v>52</v>
      </c>
      <c r="H5" s="39" t="s">
        <v>106</v>
      </c>
      <c r="I5" s="39" t="s">
        <v>138</v>
      </c>
      <c r="J5" s="41" t="s">
        <v>139</v>
      </c>
    </row>
    <row r="6" spans="1:14" s="3" customFormat="1">
      <c r="A6" s="110" t="s">
        <v>1662</v>
      </c>
      <c r="B6" s="111" t="s">
        <v>1662</v>
      </c>
      <c r="C6" s="111" t="s">
        <v>1662</v>
      </c>
      <c r="D6" s="111" t="s">
        <v>1662</v>
      </c>
      <c r="E6" s="12" t="s">
        <v>19</v>
      </c>
      <c r="F6" s="111" t="s">
        <v>1662</v>
      </c>
      <c r="G6" s="12" t="s">
        <v>19</v>
      </c>
      <c r="H6" s="12" t="s">
        <v>176</v>
      </c>
      <c r="I6" s="26" t="s">
        <v>19</v>
      </c>
      <c r="J6" s="13" t="s">
        <v>19</v>
      </c>
    </row>
    <row r="7" spans="1:14" s="4" customFormat="1" ht="20.25">
      <c r="A7" s="112" t="s">
        <v>1662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4" t="s">
        <v>55</v>
      </c>
      <c r="B8" s="115" t="s">
        <v>1662</v>
      </c>
      <c r="C8" s="115" t="s">
        <v>1662</v>
      </c>
      <c r="D8" s="115" t="s">
        <v>1662</v>
      </c>
      <c r="E8" s="115" t="s">
        <v>1662</v>
      </c>
      <c r="F8" s="115" t="s">
        <v>1662</v>
      </c>
      <c r="G8" s="115" t="s">
        <v>1662</v>
      </c>
      <c r="H8" s="115" t="s">
        <v>1662</v>
      </c>
      <c r="I8" s="73">
        <f>IFERROR(H8/$H$8,0)</f>
        <v>0</v>
      </c>
      <c r="J8" s="115" t="s">
        <v>1662</v>
      </c>
      <c r="N8" s="1"/>
    </row>
    <row r="9" spans="1:14">
      <c r="A9" s="97" t="s">
        <v>168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72">
        <f>SUM(H10:H11)</f>
        <v>-1.3987699796786899</v>
      </c>
      <c r="I9" s="73">
        <f t="shared" ref="I9:I10" si="0">IFERROR(H9/$H$8,0)</f>
        <v>0</v>
      </c>
      <c r="J9" s="115" t="s">
        <v>1662</v>
      </c>
    </row>
    <row r="10" spans="1:14">
      <c r="A10" s="74" t="s">
        <v>1515</v>
      </c>
      <c r="B10" s="54" t="s">
        <v>1516</v>
      </c>
      <c r="C10" s="54" t="s">
        <v>623</v>
      </c>
      <c r="D10" s="115" t="s">
        <v>1662</v>
      </c>
      <c r="E10" s="71">
        <v>0</v>
      </c>
      <c r="F10" s="70" t="s">
        <v>122</v>
      </c>
      <c r="G10" s="71">
        <v>0</v>
      </c>
      <c r="H10" s="72">
        <v>-1.010675185</v>
      </c>
      <c r="I10" s="73">
        <f t="shared" si="0"/>
        <v>0</v>
      </c>
      <c r="J10" s="115" t="s">
        <v>1662</v>
      </c>
    </row>
    <row r="11" spans="1:14">
      <c r="A11" s="74" t="s">
        <v>1578</v>
      </c>
      <c r="B11" s="54">
        <v>7562</v>
      </c>
      <c r="C11" s="54" t="s">
        <v>623</v>
      </c>
      <c r="D11" s="115" t="s">
        <v>1662</v>
      </c>
      <c r="E11" s="71">
        <v>0</v>
      </c>
      <c r="F11" s="70" t="s">
        <v>122</v>
      </c>
      <c r="G11" s="71">
        <v>0</v>
      </c>
      <c r="H11" s="72">
        <v>-0.38809479467869001</v>
      </c>
      <c r="I11" s="73">
        <f t="shared" ref="I11:I18" si="1">IFERROR(H11/$H$8,0)</f>
        <v>0</v>
      </c>
      <c r="J11" s="115" t="s">
        <v>1662</v>
      </c>
    </row>
    <row r="12" spans="1:14">
      <c r="A12" s="97" t="s">
        <v>167</v>
      </c>
      <c r="B12" s="115" t="s">
        <v>1662</v>
      </c>
      <c r="C12" s="115" t="s">
        <v>1662</v>
      </c>
      <c r="D12" s="115" t="s">
        <v>1662</v>
      </c>
      <c r="E12" s="115" t="s">
        <v>1662</v>
      </c>
      <c r="F12" s="115" t="s">
        <v>1662</v>
      </c>
      <c r="G12" s="115" t="s">
        <v>1662</v>
      </c>
      <c r="H12" s="115" t="s">
        <v>1662</v>
      </c>
      <c r="I12" s="115" t="s">
        <v>1662</v>
      </c>
      <c r="J12" s="115" t="s">
        <v>1662</v>
      </c>
    </row>
    <row r="13" spans="1:14">
      <c r="A13" s="74" t="s">
        <v>1579</v>
      </c>
      <c r="B13" s="54">
        <v>7890</v>
      </c>
      <c r="C13" s="54" t="s">
        <v>623</v>
      </c>
      <c r="D13" s="115" t="s">
        <v>1662</v>
      </c>
      <c r="E13" s="71">
        <v>0</v>
      </c>
      <c r="F13" s="70" t="s">
        <v>121</v>
      </c>
      <c r="G13" s="71">
        <v>0</v>
      </c>
      <c r="H13" s="115" t="s">
        <v>1662</v>
      </c>
      <c r="I13" s="73">
        <f t="shared" si="1"/>
        <v>0</v>
      </c>
      <c r="J13" s="115" t="s">
        <v>1662</v>
      </c>
    </row>
    <row r="14" spans="1:14">
      <c r="A14" s="74" t="s">
        <v>1580</v>
      </c>
      <c r="B14" s="54">
        <v>8397</v>
      </c>
      <c r="C14" s="54" t="s">
        <v>623</v>
      </c>
      <c r="D14" s="115" t="s">
        <v>1662</v>
      </c>
      <c r="E14" s="71">
        <v>0</v>
      </c>
      <c r="F14" s="70" t="s">
        <v>121</v>
      </c>
      <c r="G14" s="71">
        <v>0</v>
      </c>
      <c r="H14" s="115" t="s">
        <v>1662</v>
      </c>
      <c r="I14" s="73">
        <f t="shared" si="1"/>
        <v>0</v>
      </c>
      <c r="J14" s="115" t="s">
        <v>1662</v>
      </c>
    </row>
    <row r="15" spans="1:14">
      <c r="A15" s="74" t="s">
        <v>1579</v>
      </c>
      <c r="B15" s="54">
        <v>7760</v>
      </c>
      <c r="C15" s="54" t="s">
        <v>623</v>
      </c>
      <c r="D15" s="115" t="s">
        <v>1662</v>
      </c>
      <c r="E15" s="71">
        <v>0</v>
      </c>
      <c r="F15" s="70" t="s">
        <v>121</v>
      </c>
      <c r="G15" s="71">
        <v>0</v>
      </c>
      <c r="H15" s="115" t="s">
        <v>1662</v>
      </c>
      <c r="I15" s="73">
        <f t="shared" si="1"/>
        <v>0</v>
      </c>
      <c r="J15" s="115" t="s">
        <v>1662</v>
      </c>
    </row>
    <row r="16" spans="1:14">
      <c r="A16" s="74" t="s">
        <v>1581</v>
      </c>
      <c r="B16" s="54">
        <v>8295</v>
      </c>
      <c r="C16" s="54" t="s">
        <v>623</v>
      </c>
      <c r="D16" s="115" t="s">
        <v>1662</v>
      </c>
      <c r="E16" s="71">
        <v>0</v>
      </c>
      <c r="F16" s="70" t="s">
        <v>124</v>
      </c>
      <c r="G16" s="71">
        <v>0</v>
      </c>
      <c r="H16" s="115" t="s">
        <v>1662</v>
      </c>
      <c r="I16" s="73">
        <f t="shared" si="1"/>
        <v>0</v>
      </c>
      <c r="J16" s="115" t="s">
        <v>1662</v>
      </c>
    </row>
    <row r="17" spans="1:10">
      <c r="A17" s="74" t="s">
        <v>1582</v>
      </c>
      <c r="B17" s="54">
        <v>8770</v>
      </c>
      <c r="C17" s="54" t="s">
        <v>623</v>
      </c>
      <c r="D17" s="115" t="s">
        <v>1662</v>
      </c>
      <c r="E17" s="71">
        <v>0</v>
      </c>
      <c r="F17" s="70" t="s">
        <v>1279</v>
      </c>
      <c r="G17" s="71">
        <v>0</v>
      </c>
      <c r="H17" s="115" t="s">
        <v>1662</v>
      </c>
      <c r="I17" s="73">
        <f t="shared" si="1"/>
        <v>0</v>
      </c>
      <c r="J17" s="115" t="s">
        <v>1662</v>
      </c>
    </row>
    <row r="18" spans="1:10">
      <c r="A18" s="74" t="s">
        <v>1583</v>
      </c>
      <c r="B18" s="54">
        <v>8919</v>
      </c>
      <c r="C18" s="54" t="s">
        <v>623</v>
      </c>
      <c r="D18" s="115" t="s">
        <v>1662</v>
      </c>
      <c r="E18" s="71">
        <v>0</v>
      </c>
      <c r="F18" s="70" t="s">
        <v>123</v>
      </c>
      <c r="G18" s="71">
        <v>0</v>
      </c>
      <c r="H18" s="115" t="s">
        <v>1662</v>
      </c>
      <c r="I18" s="73">
        <f t="shared" si="1"/>
        <v>0</v>
      </c>
      <c r="J18" s="115" t="s">
        <v>1662</v>
      </c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135</v>
      </c>
      <c r="B1" s="36" t="s" vm="1">
        <v>194</v>
      </c>
    </row>
    <row r="2" spans="1:5">
      <c r="A2" s="36" t="s">
        <v>134</v>
      </c>
      <c r="B2" s="36" t="s">
        <v>195</v>
      </c>
    </row>
    <row r="3" spans="1:5">
      <c r="A3" s="36" t="s">
        <v>136</v>
      </c>
      <c r="B3" s="36" t="s">
        <v>196</v>
      </c>
    </row>
    <row r="4" spans="1:5">
      <c r="A4" s="36" t="s">
        <v>137</v>
      </c>
      <c r="B4" s="36">
        <v>2148</v>
      </c>
    </row>
    <row r="5" spans="1:5" s="3" customFormat="1">
      <c r="A5" s="37" t="s">
        <v>111</v>
      </c>
      <c r="B5" s="42" t="s">
        <v>103</v>
      </c>
      <c r="C5" s="43" t="s">
        <v>102</v>
      </c>
    </row>
    <row r="6" spans="1:5" s="3" customFormat="1">
      <c r="A6" s="110" t="s">
        <v>1662</v>
      </c>
      <c r="B6" s="26" t="s">
        <v>176</v>
      </c>
      <c r="C6" s="13" t="s">
        <v>21</v>
      </c>
    </row>
    <row r="7" spans="1:5" s="4" customFormat="1" ht="20.25">
      <c r="A7" s="112" t="s">
        <v>1662</v>
      </c>
      <c r="B7" s="14" t="s">
        <v>0</v>
      </c>
      <c r="C7" s="15" t="s">
        <v>1</v>
      </c>
    </row>
    <row r="8" spans="1:5" s="4" customFormat="1" ht="20.25">
      <c r="A8" s="64" t="s">
        <v>1524</v>
      </c>
      <c r="B8" s="66">
        <v>156.52304682916565</v>
      </c>
      <c r="C8" s="114" t="s">
        <v>1662</v>
      </c>
    </row>
    <row r="9" spans="1:5">
      <c r="A9" s="63" t="s">
        <v>1531</v>
      </c>
      <c r="B9" s="66">
        <v>146.18307360725944</v>
      </c>
      <c r="C9" s="114" t="s">
        <v>1662</v>
      </c>
    </row>
    <row r="10" spans="1:5">
      <c r="A10" s="69" t="s">
        <v>1553</v>
      </c>
      <c r="B10" s="72">
        <v>2.9387284157959201</v>
      </c>
      <c r="C10" s="79">
        <v>46338</v>
      </c>
      <c r="D10" s="3"/>
      <c r="E10" s="3"/>
    </row>
    <row r="11" spans="1:5">
      <c r="A11" s="69" t="s">
        <v>1554</v>
      </c>
      <c r="B11" s="72">
        <v>18.917039173528732</v>
      </c>
      <c r="C11" s="79">
        <v>46022</v>
      </c>
      <c r="D11" s="3"/>
      <c r="E11" s="3"/>
    </row>
    <row r="12" spans="1:5">
      <c r="A12" s="69" t="s">
        <v>1555</v>
      </c>
      <c r="B12" s="72">
        <v>0.27634958865404002</v>
      </c>
      <c r="C12" s="79">
        <v>45383</v>
      </c>
    </row>
    <row r="13" spans="1:5">
      <c r="A13" s="69" t="s">
        <v>1556</v>
      </c>
      <c r="B13" s="72">
        <v>7.0938117676390799</v>
      </c>
      <c r="C13" s="79">
        <v>46871</v>
      </c>
      <c r="D13" s="3"/>
      <c r="E13" s="3"/>
    </row>
    <row r="14" spans="1:5">
      <c r="A14" s="69" t="s">
        <v>1557</v>
      </c>
      <c r="B14" s="72">
        <v>0.25083954967192001</v>
      </c>
      <c r="C14" s="79">
        <v>48482</v>
      </c>
      <c r="D14" s="3"/>
      <c r="E14" s="3"/>
    </row>
    <row r="15" spans="1:5">
      <c r="A15" s="69" t="s">
        <v>1558</v>
      </c>
      <c r="B15" s="72">
        <v>4.4506000113172401</v>
      </c>
      <c r="C15" s="79">
        <v>47525</v>
      </c>
    </row>
    <row r="16" spans="1:5">
      <c r="A16" s="69" t="s">
        <v>1559</v>
      </c>
      <c r="B16" s="72">
        <v>2.17857421213168</v>
      </c>
      <c r="C16" s="79">
        <v>45473</v>
      </c>
    </row>
    <row r="17" spans="1:3">
      <c r="A17" s="69" t="s">
        <v>1560</v>
      </c>
      <c r="B17" s="72">
        <v>19.519963554485418</v>
      </c>
      <c r="C17" s="79">
        <v>46022</v>
      </c>
    </row>
    <row r="18" spans="1:3">
      <c r="A18" s="69" t="s">
        <v>1561</v>
      </c>
      <c r="B18" s="72">
        <v>1.9224577785599998E-2</v>
      </c>
      <c r="C18" s="79">
        <v>48844</v>
      </c>
    </row>
    <row r="19" spans="1:3">
      <c r="A19" s="69" t="s">
        <v>1562</v>
      </c>
      <c r="B19" s="72">
        <v>1.86188282368E-2</v>
      </c>
      <c r="C19" s="79">
        <v>48844</v>
      </c>
    </row>
    <row r="20" spans="1:3">
      <c r="A20" s="69" t="s">
        <v>1563</v>
      </c>
      <c r="B20" s="72">
        <v>2.3269550101600003E-2</v>
      </c>
      <c r="C20" s="79">
        <v>48844</v>
      </c>
    </row>
    <row r="21" spans="1:3">
      <c r="A21" s="69" t="s">
        <v>1564</v>
      </c>
      <c r="B21" s="72">
        <v>1.59367924056E-2</v>
      </c>
      <c r="C21" s="79">
        <v>48844</v>
      </c>
    </row>
    <row r="22" spans="1:3">
      <c r="A22" s="69" t="s">
        <v>1565</v>
      </c>
      <c r="B22" s="72">
        <v>1.63831341784E-2</v>
      </c>
      <c r="C22" s="79">
        <v>48844</v>
      </c>
    </row>
    <row r="23" spans="1:3">
      <c r="A23" s="69" t="s">
        <v>1566</v>
      </c>
      <c r="B23" s="72">
        <v>0.17820158491651999</v>
      </c>
      <c r="C23" s="79">
        <v>45340</v>
      </c>
    </row>
    <row r="24" spans="1:3">
      <c r="A24" s="69" t="s">
        <v>1567</v>
      </c>
      <c r="B24" s="72">
        <v>9.2783748805269983</v>
      </c>
      <c r="C24" s="79">
        <v>45838</v>
      </c>
    </row>
    <row r="25" spans="1:3">
      <c r="A25" s="69" t="s">
        <v>1568</v>
      </c>
      <c r="B25" s="72">
        <v>5.7489504584599995</v>
      </c>
      <c r="C25" s="79">
        <v>47191</v>
      </c>
    </row>
    <row r="26" spans="1:3">
      <c r="A26" s="69" t="s">
        <v>1569</v>
      </c>
      <c r="B26" s="72">
        <v>23.796897065403851</v>
      </c>
      <c r="C26" s="79">
        <v>45935</v>
      </c>
    </row>
    <row r="27" spans="1:3">
      <c r="A27" s="69" t="s">
        <v>1570</v>
      </c>
      <c r="B27" s="72">
        <v>50.126804647554891</v>
      </c>
      <c r="C27" s="79">
        <v>47391</v>
      </c>
    </row>
    <row r="28" spans="1:3">
      <c r="A28" s="69" t="s">
        <v>1571</v>
      </c>
      <c r="B28" s="72">
        <v>0.38080581446512002</v>
      </c>
      <c r="C28" s="79">
        <v>52047</v>
      </c>
    </row>
    <row r="29" spans="1:3">
      <c r="A29" s="69" t="s">
        <v>1572</v>
      </c>
      <c r="B29" s="72">
        <v>0.95369999999999999</v>
      </c>
      <c r="C29" s="79">
        <v>45363</v>
      </c>
    </row>
    <row r="30" spans="1:3">
      <c r="A30" s="63" t="s">
        <v>1532</v>
      </c>
      <c r="B30" s="66">
        <v>10.339973221906211</v>
      </c>
      <c r="C30" s="114" t="s">
        <v>1662</v>
      </c>
    </row>
    <row r="31" spans="1:3">
      <c r="A31" s="69" t="s">
        <v>1573</v>
      </c>
      <c r="B31" s="72">
        <v>0.63847512697025</v>
      </c>
      <c r="C31" s="79">
        <v>45515</v>
      </c>
    </row>
    <row r="32" spans="1:3">
      <c r="A32" s="69" t="s">
        <v>1574</v>
      </c>
      <c r="B32" s="72">
        <v>4.2799499999999995</v>
      </c>
      <c r="C32" s="79">
        <v>45615</v>
      </c>
    </row>
    <row r="33" spans="1:3">
      <c r="A33" s="69" t="s">
        <v>1575</v>
      </c>
      <c r="B33" s="72">
        <v>2.64653480043247</v>
      </c>
      <c r="C33" s="79">
        <v>46418</v>
      </c>
    </row>
    <row r="34" spans="1:3">
      <c r="A34" s="69" t="s">
        <v>1576</v>
      </c>
      <c r="B34" s="72">
        <v>1.3767492370335799</v>
      </c>
      <c r="C34" s="79">
        <v>45553</v>
      </c>
    </row>
    <row r="35" spans="1:3">
      <c r="A35" s="69" t="s">
        <v>1577</v>
      </c>
      <c r="B35" s="72">
        <v>1.3982640574699101</v>
      </c>
      <c r="C35" s="79">
        <v>45602</v>
      </c>
    </row>
    <row r="36" spans="1:3" hidden="1">
      <c r="A36" s="54"/>
      <c r="B36" s="54"/>
      <c r="C36" s="54"/>
    </row>
    <row r="37" spans="1:3" hidden="1">
      <c r="A37" s="54"/>
      <c r="B37" s="54"/>
      <c r="C37" s="54"/>
    </row>
    <row r="38" spans="1:3" hidden="1">
      <c r="A38" s="54"/>
      <c r="B38" s="54"/>
      <c r="C38" s="54"/>
    </row>
    <row r="39" spans="1:3" hidden="1">
      <c r="A39" s="54"/>
      <c r="B39" s="54"/>
      <c r="C39" s="54"/>
    </row>
    <row r="40" spans="1:3" hidden="1">
      <c r="A40" s="54"/>
      <c r="B40" s="54"/>
      <c r="C40" s="54"/>
    </row>
    <row r="41" spans="1:3" hidden="1">
      <c r="A41" s="54"/>
      <c r="B41" s="54"/>
      <c r="C41" s="54"/>
    </row>
    <row r="42" spans="1:3" hidden="1">
      <c r="A42" s="54"/>
      <c r="B42" s="54"/>
      <c r="C42" s="54"/>
    </row>
    <row r="43" spans="1:3" hidden="1">
      <c r="A43" s="54"/>
      <c r="B43" s="54"/>
      <c r="C43" s="54"/>
    </row>
    <row r="44" spans="1:3" hidden="1">
      <c r="A44" s="54"/>
      <c r="B44" s="54"/>
      <c r="C44" s="54"/>
    </row>
    <row r="45" spans="1:3" hidden="1">
      <c r="A45" s="54"/>
      <c r="B45" s="54"/>
      <c r="C45" s="54"/>
    </row>
    <row r="46" spans="1:3" hidden="1">
      <c r="A46" s="54"/>
      <c r="B46" s="54"/>
      <c r="C46" s="54"/>
    </row>
    <row r="47" spans="1:3" hidden="1">
      <c r="A47" s="54"/>
      <c r="B47" s="54"/>
      <c r="C47" s="54"/>
    </row>
    <row r="48" spans="1:3" hidden="1">
      <c r="A48" s="54"/>
      <c r="B48" s="54"/>
      <c r="C48" s="54"/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135</v>
      </c>
      <c r="B1" s="36" t="s" vm="1">
        <v>194</v>
      </c>
    </row>
    <row r="2" spans="1:15">
      <c r="A2" s="36" t="s">
        <v>134</v>
      </c>
      <c r="B2" s="36" t="s">
        <v>195</v>
      </c>
    </row>
    <row r="3" spans="1:15">
      <c r="A3" s="36" t="s">
        <v>136</v>
      </c>
      <c r="B3" s="36" t="s">
        <v>196</v>
      </c>
    </row>
    <row r="4" spans="1:15">
      <c r="A4" s="36" t="s">
        <v>137</v>
      </c>
      <c r="B4" s="36">
        <v>2148</v>
      </c>
    </row>
    <row r="5" spans="1:15" s="3" customFormat="1">
      <c r="A5" s="37" t="s">
        <v>111</v>
      </c>
      <c r="B5" s="38" t="s">
        <v>44</v>
      </c>
      <c r="C5" s="38" t="s">
        <v>64</v>
      </c>
      <c r="D5" s="38" t="s">
        <v>14</v>
      </c>
      <c r="E5" s="38" t="s">
        <v>65</v>
      </c>
      <c r="F5" s="38" t="s">
        <v>99</v>
      </c>
      <c r="G5" s="38" t="s">
        <v>17</v>
      </c>
      <c r="H5" s="38" t="s">
        <v>98</v>
      </c>
      <c r="I5" s="38" t="s">
        <v>16</v>
      </c>
      <c r="J5" s="38" t="s">
        <v>158</v>
      </c>
      <c r="K5" s="38" t="s">
        <v>178</v>
      </c>
      <c r="L5" s="38" t="s">
        <v>159</v>
      </c>
      <c r="M5" s="38" t="s">
        <v>57</v>
      </c>
      <c r="N5" s="38" t="s">
        <v>138</v>
      </c>
      <c r="O5" s="40" t="s">
        <v>140</v>
      </c>
    </row>
    <row r="6" spans="1:15" s="3" customFormat="1">
      <c r="A6" s="110" t="s">
        <v>1662</v>
      </c>
      <c r="B6" s="111" t="s">
        <v>1662</v>
      </c>
      <c r="C6" s="111" t="s">
        <v>1662</v>
      </c>
      <c r="D6" s="111" t="s">
        <v>1662</v>
      </c>
      <c r="E6" s="111" t="s">
        <v>1662</v>
      </c>
      <c r="F6" s="26" t="s">
        <v>21</v>
      </c>
      <c r="G6" s="26" t="s">
        <v>20</v>
      </c>
      <c r="H6" s="111" t="s">
        <v>1662</v>
      </c>
      <c r="I6" s="26" t="s">
        <v>19</v>
      </c>
      <c r="J6" s="26" t="s">
        <v>19</v>
      </c>
      <c r="K6" s="26" t="s">
        <v>180</v>
      </c>
      <c r="L6" s="26" t="s">
        <v>176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2" t="s">
        <v>1662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1525</v>
      </c>
      <c r="B8" s="115" t="s">
        <v>1662</v>
      </c>
      <c r="C8" s="115" t="s">
        <v>1662</v>
      </c>
      <c r="D8" s="115" t="s">
        <v>1662</v>
      </c>
      <c r="E8" s="115" t="s">
        <v>1662</v>
      </c>
      <c r="F8" s="115" t="s">
        <v>1662</v>
      </c>
      <c r="G8" s="115" t="s">
        <v>1662</v>
      </c>
      <c r="H8" s="115" t="s">
        <v>1662</v>
      </c>
      <c r="I8" s="115" t="s">
        <v>1662</v>
      </c>
      <c r="J8" s="115" t="s">
        <v>1662</v>
      </c>
      <c r="K8" s="115" t="s">
        <v>1662</v>
      </c>
      <c r="L8" s="84">
        <v>0</v>
      </c>
      <c r="M8" s="115" t="s">
        <v>1662</v>
      </c>
      <c r="N8" s="85">
        <v>0</v>
      </c>
      <c r="O8" s="85">
        <v>0</v>
      </c>
    </row>
    <row r="9" spans="1:15">
      <c r="A9" s="86" t="s">
        <v>188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115" t="s">
        <v>1662</v>
      </c>
      <c r="J9" s="115" t="s">
        <v>1662</v>
      </c>
      <c r="K9" s="115" t="s">
        <v>1662</v>
      </c>
      <c r="L9" s="115" t="s">
        <v>1662</v>
      </c>
      <c r="M9" s="115" t="s">
        <v>1662</v>
      </c>
      <c r="N9" s="115" t="s">
        <v>1662</v>
      </c>
      <c r="O9" s="115" t="s">
        <v>1662</v>
      </c>
    </row>
    <row r="10" spans="1:15">
      <c r="A10" s="86" t="s">
        <v>107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  <c r="L10" s="115" t="s">
        <v>1662</v>
      </c>
      <c r="M10" s="115" t="s">
        <v>1662</v>
      </c>
      <c r="N10" s="115" t="s">
        <v>1662</v>
      </c>
      <c r="O10" s="115" t="s">
        <v>1662</v>
      </c>
    </row>
    <row r="11" spans="1:15">
      <c r="A11" s="86" t="s">
        <v>179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  <c r="L11" s="115" t="s">
        <v>1662</v>
      </c>
      <c r="M11" s="115" t="s">
        <v>1662</v>
      </c>
      <c r="N11" s="115" t="s">
        <v>1662</v>
      </c>
      <c r="O11" s="115" t="s">
        <v>1662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135</v>
      </c>
      <c r="B1" s="36" t="s" vm="1">
        <v>194</v>
      </c>
    </row>
    <row r="2" spans="1:15">
      <c r="A2" s="36" t="s">
        <v>134</v>
      </c>
      <c r="B2" s="36" t="s">
        <v>195</v>
      </c>
    </row>
    <row r="3" spans="1:15">
      <c r="A3" s="36" t="s">
        <v>136</v>
      </c>
      <c r="B3" s="36" t="s">
        <v>196</v>
      </c>
    </row>
    <row r="4" spans="1:15">
      <c r="A4" s="36" t="s">
        <v>137</v>
      </c>
      <c r="B4" s="36">
        <v>2148</v>
      </c>
    </row>
    <row r="5" spans="1:15" s="3" customFormat="1">
      <c r="A5" s="37" t="s">
        <v>111</v>
      </c>
      <c r="B5" s="38" t="s">
        <v>44</v>
      </c>
      <c r="C5" s="38" t="s">
        <v>64</v>
      </c>
      <c r="D5" s="38" t="s">
        <v>14</v>
      </c>
      <c r="E5" s="38" t="s">
        <v>65</v>
      </c>
      <c r="F5" s="38" t="s">
        <v>99</v>
      </c>
      <c r="G5" s="38" t="s">
        <v>17</v>
      </c>
      <c r="H5" s="38" t="s">
        <v>98</v>
      </c>
      <c r="I5" s="38" t="s">
        <v>16</v>
      </c>
      <c r="J5" s="38" t="s">
        <v>158</v>
      </c>
      <c r="K5" s="38" t="s">
        <v>173</v>
      </c>
      <c r="L5" s="38" t="s">
        <v>159</v>
      </c>
      <c r="M5" s="38" t="s">
        <v>57</v>
      </c>
      <c r="N5" s="38" t="s">
        <v>138</v>
      </c>
      <c r="O5" s="40" t="s">
        <v>140</v>
      </c>
    </row>
    <row r="6" spans="1:15" s="3" customFormat="1">
      <c r="A6" s="110" t="s">
        <v>1662</v>
      </c>
      <c r="B6" s="111" t="s">
        <v>1662</v>
      </c>
      <c r="C6" s="111" t="s">
        <v>1662</v>
      </c>
      <c r="D6" s="111" t="s">
        <v>1662</v>
      </c>
      <c r="E6" s="111" t="s">
        <v>1662</v>
      </c>
      <c r="F6" s="26" t="s">
        <v>21</v>
      </c>
      <c r="G6" s="26" t="s">
        <v>20</v>
      </c>
      <c r="H6" s="111" t="s">
        <v>1662</v>
      </c>
      <c r="I6" s="26" t="s">
        <v>19</v>
      </c>
      <c r="J6" s="26" t="s">
        <v>19</v>
      </c>
      <c r="K6" s="26" t="s">
        <v>180</v>
      </c>
      <c r="L6" s="26" t="s">
        <v>176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2" t="s">
        <v>1662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1526</v>
      </c>
      <c r="B8" s="115" t="s">
        <v>1662</v>
      </c>
      <c r="C8" s="115" t="s">
        <v>1662</v>
      </c>
      <c r="D8" s="115" t="s">
        <v>1662</v>
      </c>
      <c r="E8" s="115" t="s">
        <v>1662</v>
      </c>
      <c r="F8" s="115" t="s">
        <v>1662</v>
      </c>
      <c r="G8" s="115" t="s">
        <v>1662</v>
      </c>
      <c r="H8" s="115" t="s">
        <v>1662</v>
      </c>
      <c r="I8" s="115" t="s">
        <v>1662</v>
      </c>
      <c r="J8" s="115" t="s">
        <v>1662</v>
      </c>
      <c r="K8" s="115" t="s">
        <v>1662</v>
      </c>
      <c r="L8" s="84">
        <v>0</v>
      </c>
      <c r="M8" s="115" t="s">
        <v>1662</v>
      </c>
      <c r="N8" s="85">
        <v>0</v>
      </c>
      <c r="O8" s="85">
        <v>0</v>
      </c>
    </row>
    <row r="9" spans="1:15">
      <c r="A9" s="86" t="s">
        <v>188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115" t="s">
        <v>1662</v>
      </c>
      <c r="J9" s="115" t="s">
        <v>1662</v>
      </c>
      <c r="K9" s="115" t="s">
        <v>1662</v>
      </c>
      <c r="L9" s="115" t="s">
        <v>1662</v>
      </c>
      <c r="M9" s="115" t="s">
        <v>1662</v>
      </c>
      <c r="N9" s="115" t="s">
        <v>1662</v>
      </c>
      <c r="O9" s="115" t="s">
        <v>1662</v>
      </c>
    </row>
    <row r="10" spans="1:15">
      <c r="A10" s="86" t="s">
        <v>107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  <c r="L10" s="115" t="s">
        <v>1662</v>
      </c>
      <c r="M10" s="115" t="s">
        <v>1662</v>
      </c>
      <c r="N10" s="115" t="s">
        <v>1662</v>
      </c>
      <c r="O10" s="115" t="s">
        <v>1662</v>
      </c>
    </row>
    <row r="11" spans="1:15">
      <c r="A11" s="86" t="s">
        <v>179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  <c r="L11" s="115" t="s">
        <v>1662</v>
      </c>
      <c r="M11" s="115" t="s">
        <v>1662</v>
      </c>
      <c r="N11" s="115" t="s">
        <v>1662</v>
      </c>
      <c r="O11" s="115" t="s">
        <v>1662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51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135</v>
      </c>
      <c r="B1" s="36" t="s" vm="1">
        <v>194</v>
      </c>
    </row>
    <row r="2" spans="1:15">
      <c r="A2" s="36" t="s">
        <v>134</v>
      </c>
      <c r="B2" s="36" t="s">
        <v>195</v>
      </c>
    </row>
    <row r="3" spans="1:15">
      <c r="A3" s="36" t="s">
        <v>136</v>
      </c>
      <c r="B3" s="36" t="s">
        <v>196</v>
      </c>
    </row>
    <row r="4" spans="1:15">
      <c r="A4" s="36" t="s">
        <v>137</v>
      </c>
      <c r="B4" s="36">
        <v>2148</v>
      </c>
    </row>
    <row r="5" spans="1:15" s="3" customFormat="1">
      <c r="A5" s="37" t="s">
        <v>111</v>
      </c>
      <c r="B5" s="38" t="s">
        <v>44</v>
      </c>
      <c r="C5" s="38" t="s">
        <v>64</v>
      </c>
      <c r="D5" s="38" t="s">
        <v>14</v>
      </c>
      <c r="E5" s="38" t="s">
        <v>65</v>
      </c>
      <c r="F5" s="38" t="s">
        <v>99</v>
      </c>
      <c r="G5" s="38" t="s">
        <v>17</v>
      </c>
      <c r="H5" s="38" t="s">
        <v>98</v>
      </c>
      <c r="I5" s="38" t="s">
        <v>16</v>
      </c>
      <c r="J5" s="38" t="s">
        <v>158</v>
      </c>
      <c r="K5" s="38" t="s">
        <v>173</v>
      </c>
      <c r="L5" s="38" t="s">
        <v>159</v>
      </c>
      <c r="M5" s="38" t="s">
        <v>57</v>
      </c>
      <c r="N5" s="38" t="s">
        <v>138</v>
      </c>
      <c r="O5" s="40" t="s">
        <v>140</v>
      </c>
    </row>
    <row r="6" spans="1:15" s="3" customFormat="1">
      <c r="A6" s="110" t="s">
        <v>1662</v>
      </c>
      <c r="B6" s="111" t="s">
        <v>1662</v>
      </c>
      <c r="C6" s="111" t="s">
        <v>1662</v>
      </c>
      <c r="D6" s="111" t="s">
        <v>1662</v>
      </c>
      <c r="E6" s="111" t="s">
        <v>1662</v>
      </c>
      <c r="F6" s="26" t="s">
        <v>21</v>
      </c>
      <c r="G6" s="26" t="s">
        <v>20</v>
      </c>
      <c r="H6" s="111" t="s">
        <v>1662</v>
      </c>
      <c r="I6" s="26" t="s">
        <v>19</v>
      </c>
      <c r="J6" s="26" t="s">
        <v>19</v>
      </c>
      <c r="K6" s="26" t="s">
        <v>180</v>
      </c>
      <c r="L6" s="26" t="s">
        <v>176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2" t="s">
        <v>1662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3" t="s">
        <v>1527</v>
      </c>
      <c r="B8" s="115" t="s">
        <v>1662</v>
      </c>
      <c r="C8" s="115" t="s">
        <v>1662</v>
      </c>
      <c r="D8" s="115" t="s">
        <v>1662</v>
      </c>
      <c r="E8" s="115" t="s">
        <v>1662</v>
      </c>
      <c r="F8" s="115" t="s">
        <v>1662</v>
      </c>
      <c r="G8" s="115" t="s">
        <v>1662</v>
      </c>
      <c r="H8" s="115" t="s">
        <v>1662</v>
      </c>
      <c r="I8" s="115" t="s">
        <v>1662</v>
      </c>
      <c r="J8" s="115" t="s">
        <v>1662</v>
      </c>
      <c r="K8" s="115" t="s">
        <v>1662</v>
      </c>
      <c r="L8" s="84">
        <v>0</v>
      </c>
      <c r="M8" s="115" t="s">
        <v>1662</v>
      </c>
      <c r="N8" s="85">
        <v>0</v>
      </c>
      <c r="O8" s="85">
        <v>0</v>
      </c>
    </row>
    <row r="9" spans="1:15">
      <c r="A9" s="86" t="s">
        <v>188</v>
      </c>
      <c r="B9" s="115" t="s">
        <v>1662</v>
      </c>
      <c r="C9" s="115" t="s">
        <v>1662</v>
      </c>
      <c r="D9" s="115" t="s">
        <v>1662</v>
      </c>
      <c r="E9" s="115" t="s">
        <v>1662</v>
      </c>
      <c r="F9" s="115" t="s">
        <v>1662</v>
      </c>
      <c r="G9" s="115" t="s">
        <v>1662</v>
      </c>
      <c r="H9" s="115" t="s">
        <v>1662</v>
      </c>
      <c r="I9" s="115" t="s">
        <v>1662</v>
      </c>
      <c r="J9" s="115" t="s">
        <v>1662</v>
      </c>
      <c r="K9" s="115" t="s">
        <v>1662</v>
      </c>
      <c r="L9" s="115" t="s">
        <v>1662</v>
      </c>
      <c r="M9" s="115" t="s">
        <v>1662</v>
      </c>
      <c r="N9" s="115" t="s">
        <v>1662</v>
      </c>
      <c r="O9" s="115" t="s">
        <v>1662</v>
      </c>
    </row>
    <row r="10" spans="1:15">
      <c r="A10" s="86" t="s">
        <v>107</v>
      </c>
      <c r="B10" s="115" t="s">
        <v>1662</v>
      </c>
      <c r="C10" s="115" t="s">
        <v>1662</v>
      </c>
      <c r="D10" s="115" t="s">
        <v>1662</v>
      </c>
      <c r="E10" s="115" t="s">
        <v>1662</v>
      </c>
      <c r="F10" s="115" t="s">
        <v>1662</v>
      </c>
      <c r="G10" s="115" t="s">
        <v>1662</v>
      </c>
      <c r="H10" s="115" t="s">
        <v>1662</v>
      </c>
      <c r="I10" s="115" t="s">
        <v>1662</v>
      </c>
      <c r="J10" s="115" t="s">
        <v>1662</v>
      </c>
      <c r="K10" s="115" t="s">
        <v>1662</v>
      </c>
      <c r="L10" s="115" t="s">
        <v>1662</v>
      </c>
      <c r="M10" s="115" t="s">
        <v>1662</v>
      </c>
      <c r="N10" s="115" t="s">
        <v>1662</v>
      </c>
      <c r="O10" s="115" t="s">
        <v>1662</v>
      </c>
    </row>
    <row r="11" spans="1:15">
      <c r="A11" s="86" t="s">
        <v>179</v>
      </c>
      <c r="B11" s="115" t="s">
        <v>1662</v>
      </c>
      <c r="C11" s="115" t="s">
        <v>1662</v>
      </c>
      <c r="D11" s="115" t="s">
        <v>1662</v>
      </c>
      <c r="E11" s="115" t="s">
        <v>1662</v>
      </c>
      <c r="F11" s="115" t="s">
        <v>1662</v>
      </c>
      <c r="G11" s="115" t="s">
        <v>1662</v>
      </c>
      <c r="H11" s="115" t="s">
        <v>1662</v>
      </c>
      <c r="I11" s="115" t="s">
        <v>1662</v>
      </c>
      <c r="J11" s="115" t="s">
        <v>1662</v>
      </c>
      <c r="K11" s="115" t="s">
        <v>1662</v>
      </c>
      <c r="L11" s="115" t="s">
        <v>1662</v>
      </c>
      <c r="M11" s="115" t="s">
        <v>1662</v>
      </c>
      <c r="N11" s="115" t="s">
        <v>1662</v>
      </c>
      <c r="O11" s="115" t="s">
        <v>1662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